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8505" yWindow="105" windowWidth="10095" windowHeight="528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H33" i="2"/>
  <c r="H30"/>
  <c r="J40"/>
  <c r="I40"/>
  <c r="H40"/>
  <c r="F40"/>
  <c r="E40"/>
  <c r="G40" l="1"/>
  <c r="L40" s="1"/>
  <c r="K40"/>
  <c r="E4"/>
  <c r="J35" l="1"/>
  <c r="I35"/>
  <c r="H35"/>
  <c r="F35"/>
  <c r="E35"/>
  <c r="J31"/>
  <c r="I31"/>
  <c r="H31"/>
  <c r="F31"/>
  <c r="E31"/>
  <c r="K31" l="1"/>
  <c r="K35"/>
  <c r="G35"/>
  <c r="L35" s="1"/>
  <c r="G31"/>
  <c r="L31" s="1"/>
  <c r="J38"/>
  <c r="J39"/>
  <c r="J32"/>
  <c r="J33"/>
  <c r="J34"/>
  <c r="I38"/>
  <c r="I39"/>
  <c r="I32"/>
  <c r="I33"/>
  <c r="I34"/>
  <c r="H32" l="1"/>
  <c r="H41" l="1"/>
  <c r="J8" l="1"/>
  <c r="F38" l="1"/>
  <c r="F39"/>
  <c r="F33"/>
  <c r="F34"/>
  <c r="E38"/>
  <c r="K38" s="1"/>
  <c r="E39"/>
  <c r="K39" s="1"/>
  <c r="E34"/>
  <c r="K34" s="1"/>
  <c r="E33"/>
  <c r="K33" s="1"/>
  <c r="F41"/>
  <c r="E13"/>
  <c r="F37"/>
  <c r="F36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2"/>
  <c r="F4"/>
  <c r="E41"/>
  <c r="E37"/>
  <c r="E36"/>
  <c r="E6"/>
  <c r="E7"/>
  <c r="E8"/>
  <c r="E9"/>
  <c r="E10"/>
  <c r="E11"/>
  <c r="E12"/>
  <c r="E14"/>
  <c r="E15"/>
  <c r="E16"/>
  <c r="E17"/>
  <c r="E18"/>
  <c r="E19"/>
  <c r="E20"/>
  <c r="E21"/>
  <c r="E22"/>
  <c r="E23"/>
  <c r="E24"/>
  <c r="E25"/>
  <c r="E26"/>
  <c r="E27"/>
  <c r="E28"/>
  <c r="E29"/>
  <c r="E30"/>
  <c r="E32"/>
  <c r="K32" s="1"/>
  <c r="E5"/>
  <c r="I30"/>
  <c r="I36"/>
  <c r="I37"/>
  <c r="I41"/>
  <c r="J4"/>
  <c r="J5"/>
  <c r="J6"/>
  <c r="J7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6"/>
  <c r="J37"/>
  <c r="J41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A4"/>
  <c r="H34"/>
  <c r="H36"/>
  <c r="H37"/>
  <c r="H38"/>
  <c r="H39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K15" l="1"/>
  <c r="K6"/>
  <c r="E3"/>
  <c r="K19"/>
  <c r="G36"/>
  <c r="L36" s="1"/>
  <c r="G37"/>
  <c r="L37" s="1"/>
  <c r="G30"/>
  <c r="L30" s="1"/>
  <c r="G41"/>
  <c r="L41" s="1"/>
  <c r="G38"/>
  <c r="L38" s="1"/>
  <c r="G33"/>
  <c r="L33" s="1"/>
  <c r="G39"/>
  <c r="L39" s="1"/>
  <c r="G34"/>
  <c r="L34" s="1"/>
  <c r="G29"/>
  <c r="L29" s="1"/>
  <c r="G32"/>
  <c r="L32" s="1"/>
  <c r="I3"/>
  <c r="K5"/>
  <c r="K7"/>
  <c r="K41"/>
  <c r="G19"/>
  <c r="L19" s="1"/>
  <c r="G11"/>
  <c r="L11" s="1"/>
  <c r="G7"/>
  <c r="L7" s="1"/>
  <c r="G5"/>
  <c r="L5" s="1"/>
  <c r="K37"/>
  <c r="K28"/>
  <c r="K26"/>
  <c r="K24"/>
  <c r="K22"/>
  <c r="K20"/>
  <c r="K18"/>
  <c r="K16"/>
  <c r="K14"/>
  <c r="K12"/>
  <c r="K10"/>
  <c r="K8"/>
  <c r="K4"/>
  <c r="K23"/>
  <c r="K21"/>
  <c r="G27"/>
  <c r="L27" s="1"/>
  <c r="G23"/>
  <c r="L23" s="1"/>
  <c r="G21"/>
  <c r="L21" s="1"/>
  <c r="G18"/>
  <c r="L18" s="1"/>
  <c r="K29"/>
  <c r="K13"/>
  <c r="G26"/>
  <c r="L26" s="1"/>
  <c r="G15"/>
  <c r="L15" s="1"/>
  <c r="G13"/>
  <c r="L13" s="1"/>
  <c r="G10"/>
  <c r="L10" s="1"/>
  <c r="G4"/>
  <c r="K36"/>
  <c r="K30"/>
  <c r="K27"/>
  <c r="K25"/>
  <c r="K17"/>
  <c r="K11"/>
  <c r="K9"/>
  <c r="G25"/>
  <c r="L25" s="1"/>
  <c r="G22"/>
  <c r="L22" s="1"/>
  <c r="G17"/>
  <c r="L17" s="1"/>
  <c r="G14"/>
  <c r="L14" s="1"/>
  <c r="G9"/>
  <c r="L9" s="1"/>
  <c r="G6"/>
  <c r="L6" s="1"/>
  <c r="G28"/>
  <c r="L28" s="1"/>
  <c r="G24"/>
  <c r="L24" s="1"/>
  <c r="G20"/>
  <c r="L20" s="1"/>
  <c r="G16"/>
  <c r="L16" s="1"/>
  <c r="G12"/>
  <c r="L12" s="1"/>
  <c r="G8"/>
  <c r="L8" s="1"/>
  <c r="J3"/>
  <c r="K3" l="1"/>
  <c r="L4"/>
  <c r="G3"/>
  <c r="L3" s="1"/>
</calcChain>
</file>

<file path=xl/sharedStrings.xml><?xml version="1.0" encoding="utf-8"?>
<sst xmlns="http://schemas.openxmlformats.org/spreadsheetml/2006/main" count="119" uniqueCount="78">
  <si>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</si>
  <si>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</si>
  <si>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</si>
  <si>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</si>
  <si>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</si>
  <si>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</si>
  <si>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</si>
  <si>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</si>
  <si>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</si>
  <si>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</si>
  <si>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</si>
  <si>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</si>
  <si>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</si>
  <si>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</si>
  <si>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</si>
  <si>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</si>
  <si>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</si>
  <si>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</si>
  <si>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</si>
  <si>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</si>
  <si>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</si>
  <si>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</si>
  <si>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</si>
  <si>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</si>
  <si>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</si>
  <si>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</si>
  <si>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</si>
  <si>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</si>
  <si>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</si>
  <si>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</si>
  <si>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</si>
  <si>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</si>
  <si>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</si>
  <si>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</si>
  <si>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</si>
  <si>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</si>
  <si>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</si>
  <si>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</si>
  <si>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</si>
  <si>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</si>
  <si>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42" type="noConversion"/>
  </si>
  <si>
    <t>COST</t>
    <phoneticPr fontId="42" type="noConversion"/>
  </si>
  <si>
    <t>成本</t>
    <phoneticPr fontId="42" type="noConversion"/>
  </si>
  <si>
    <t>销售金额差异</t>
    <phoneticPr fontId="42" type="noConversion"/>
  </si>
  <si>
    <t>销售成本差异</t>
    <phoneticPr fontId="42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</si>
  <si>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</si>
  <si>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</si>
  <si>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</si>
  <si>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</si>
  <si>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</si>
  <si>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</si>
  <si>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</si>
  <si>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</si>
  <si>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</si>
  <si>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</si>
  <si>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</si>
  <si>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</si>
  <si>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</si>
  <si>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DEPT</t>
  </si>
  <si>
    <t>QTY</t>
  </si>
  <si>
    <t>AMT</t>
  </si>
  <si>
    <t>COST</t>
  </si>
  <si>
    <t>PROFIT</t>
  </si>
  <si>
    <t>PROFIT_RATE</t>
  </si>
  <si>
    <t>70-手机通信自营</t>
  </si>
  <si>
    <r>
      <t>74-</t>
    </r>
    <r>
      <rPr>
        <sz val="8"/>
        <color rgb="FF000000"/>
        <rFont val="宋体"/>
        <family val="3"/>
        <charset val="134"/>
      </rPr>
      <t>赠品</t>
    </r>
    <phoneticPr fontId="42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</si>
  <si>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</si>
  <si>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42" type="noConversion"/>
  </si>
  <si>
    <t xml:space="preserve">   </t>
  </si>
  <si>
    <r>
      <t>40-</t>
    </r>
    <r>
      <rPr>
        <sz val="8"/>
        <color rgb="FF000000"/>
        <rFont val="宋体"/>
        <family val="3"/>
        <charset val="134"/>
      </rPr>
      <t>原材料</t>
    </r>
    <phoneticPr fontId="42" type="noConversion"/>
  </si>
  <si>
    <t>40-原材料</t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</si>
  <si>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42" type="noConversion"/>
  </si>
  <si>
    <t>910-市场部</t>
  </si>
  <si>
    <t>43-加工专柜</t>
  </si>
  <si>
    <t>销售预算金额</t>
  </si>
  <si>
    <t>销售预算完成率</t>
  </si>
  <si>
    <t>客流量</t>
  </si>
  <si>
    <t>昨天客流量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</si>
</sst>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  <numFmt numFmtId="180" formatCode="_(* #,##0.00_);_(* \(#,##0.00\);_(* &quot;-&quot;??_);_(@_)"/>
    <numFmt numFmtId="181" formatCode="_(* #,##0_);_(* \(#,##0\);_(* &quot;-&quot;_);_(@_)"/>
  </numFmts>
  <fonts count="97">
    <font>
      <sz val="10"/>
      <name val="Arial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10"/>
      <name val="Arial"/>
      <family val="2"/>
    </font>
    <font>
      <sz val="9"/>
      <name val="Segoe UI"/>
      <family val="2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67">
    <xf numFmtId="0" fontId="0" fillId="0" borderId="0"/>
    <xf numFmtId="0" fontId="57" fillId="0" borderId="0" applyNumberFormat="0" applyFill="0" applyBorder="0" applyAlignment="0" applyProtection="0"/>
    <xf numFmtId="0" fontId="58" fillId="0" borderId="1" applyNumberFormat="0" applyFill="0" applyAlignment="0" applyProtection="0"/>
    <xf numFmtId="0" fontId="59" fillId="0" borderId="2" applyNumberFormat="0" applyFill="0" applyAlignment="0" applyProtection="0"/>
    <xf numFmtId="0" fontId="60" fillId="0" borderId="3" applyNumberFormat="0" applyFill="0" applyAlignment="0" applyProtection="0"/>
    <xf numFmtId="0" fontId="60" fillId="0" borderId="0" applyNumberFormat="0" applyFill="0" applyBorder="0" applyAlignment="0" applyProtection="0"/>
    <xf numFmtId="0" fontId="63" fillId="2" borderId="0" applyNumberFormat="0" applyBorder="0" applyAlignment="0" applyProtection="0"/>
    <xf numFmtId="0" fontId="61" fillId="3" borderId="0" applyNumberFormat="0" applyBorder="0" applyAlignment="0" applyProtection="0"/>
    <xf numFmtId="0" fontId="70" fillId="4" borderId="0" applyNumberFormat="0" applyBorder="0" applyAlignment="0" applyProtection="0"/>
    <xf numFmtId="0" fontId="72" fillId="5" borderId="4" applyNumberFormat="0" applyAlignment="0" applyProtection="0"/>
    <xf numFmtId="0" fontId="71" fillId="6" borderId="5" applyNumberFormat="0" applyAlignment="0" applyProtection="0"/>
    <xf numFmtId="0" fontId="65" fillId="6" borderId="4" applyNumberFormat="0" applyAlignment="0" applyProtection="0"/>
    <xf numFmtId="0" fontId="69" fillId="0" borderId="6" applyNumberFormat="0" applyFill="0" applyAlignment="0" applyProtection="0"/>
    <xf numFmtId="0" fontId="66" fillId="7" borderId="7" applyNumberFormat="0" applyAlignment="0" applyProtection="0"/>
    <xf numFmtId="0" fontId="68" fillId="0" borderId="0" applyNumberFormat="0" applyFill="0" applyBorder="0" applyAlignment="0" applyProtection="0"/>
    <xf numFmtId="0" fontId="38" fillId="8" borderId="8" applyNumberFormat="0" applyFont="0" applyAlignment="0" applyProtection="0">
      <alignment vertical="center"/>
    </xf>
    <xf numFmtId="0" fontId="67" fillId="0" borderId="0" applyNumberFormat="0" applyFill="0" applyBorder="0" applyAlignment="0" applyProtection="0"/>
    <xf numFmtId="0" fontId="64" fillId="0" borderId="9" applyNumberFormat="0" applyFill="0" applyAlignment="0" applyProtection="0"/>
    <xf numFmtId="0" fontId="55" fillId="9" borderId="0" applyNumberFormat="0" applyBorder="0" applyAlignment="0" applyProtection="0"/>
    <xf numFmtId="0" fontId="54" fillId="10" borderId="0" applyNumberFormat="0" applyBorder="0" applyAlignment="0" applyProtection="0"/>
    <xf numFmtId="0" fontId="54" fillId="11" borderId="0" applyNumberFormat="0" applyBorder="0" applyAlignment="0" applyProtection="0"/>
    <xf numFmtId="0" fontId="55" fillId="12" borderId="0" applyNumberFormat="0" applyBorder="0" applyAlignment="0" applyProtection="0"/>
    <xf numFmtId="0" fontId="55" fillId="13" borderId="0" applyNumberFormat="0" applyBorder="0" applyAlignment="0" applyProtection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5" fillId="16" borderId="0" applyNumberFormat="0" applyBorder="0" applyAlignment="0" applyProtection="0"/>
    <xf numFmtId="0" fontId="55" fillId="17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5" fillId="20" borderId="0" applyNumberFormat="0" applyBorder="0" applyAlignment="0" applyProtection="0"/>
    <xf numFmtId="0" fontId="55" fillId="21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5" fillId="24" borderId="0" applyNumberFormat="0" applyBorder="0" applyAlignment="0" applyProtection="0"/>
    <xf numFmtId="0" fontId="55" fillId="25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5" fillId="28" borderId="0" applyNumberFormat="0" applyBorder="0" applyAlignment="0" applyProtection="0"/>
    <xf numFmtId="0" fontId="55" fillId="29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5" fillId="32" borderId="0" applyNumberFormat="0" applyBorder="0" applyAlignment="0" applyProtection="0"/>
    <xf numFmtId="0" fontId="62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46" fillId="0" borderId="0"/>
    <xf numFmtId="0" fontId="47" fillId="0" borderId="0"/>
    <xf numFmtId="0" fontId="47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9" fillId="0" borderId="0"/>
    <xf numFmtId="0" fontId="52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53" fillId="0" borderId="0"/>
    <xf numFmtId="43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178" fontId="53" fillId="0" borderId="0" applyFont="0" applyFill="0" applyBorder="0" applyAlignment="0" applyProtection="0"/>
    <xf numFmtId="179" fontId="53" fillId="0" borderId="0" applyFont="0" applyFill="0" applyBorder="0" applyAlignment="0" applyProtection="0"/>
    <xf numFmtId="0" fontId="57" fillId="0" borderId="0" applyNumberFormat="0" applyFill="0" applyBorder="0" applyAlignment="0" applyProtection="0"/>
    <xf numFmtId="0" fontId="58" fillId="0" borderId="1" applyNumberFormat="0" applyFill="0" applyAlignment="0" applyProtection="0"/>
    <xf numFmtId="0" fontId="59" fillId="0" borderId="2" applyNumberFormat="0" applyFill="0" applyAlignment="0" applyProtection="0"/>
    <xf numFmtId="0" fontId="60" fillId="0" borderId="3" applyNumberFormat="0" applyFill="0" applyAlignment="0" applyProtection="0"/>
    <xf numFmtId="0" fontId="60" fillId="0" borderId="0" applyNumberFormat="0" applyFill="0" applyBorder="0" applyAlignment="0" applyProtection="0"/>
    <xf numFmtId="0" fontId="63" fillId="2" borderId="0" applyNumberFormat="0" applyBorder="0" applyAlignment="0" applyProtection="0"/>
    <xf numFmtId="0" fontId="61" fillId="3" borderId="0" applyNumberFormat="0" applyBorder="0" applyAlignment="0" applyProtection="0"/>
    <xf numFmtId="0" fontId="70" fillId="4" borderId="0" applyNumberFormat="0" applyBorder="0" applyAlignment="0" applyProtection="0"/>
    <xf numFmtId="0" fontId="72" fillId="5" borderId="4" applyNumberFormat="0" applyAlignment="0" applyProtection="0"/>
    <xf numFmtId="0" fontId="71" fillId="6" borderId="5" applyNumberFormat="0" applyAlignment="0" applyProtection="0"/>
    <xf numFmtId="0" fontId="65" fillId="6" borderId="4" applyNumberFormat="0" applyAlignment="0" applyProtection="0"/>
    <xf numFmtId="0" fontId="69" fillId="0" borderId="6" applyNumberFormat="0" applyFill="0" applyAlignment="0" applyProtection="0"/>
    <xf numFmtId="0" fontId="66" fillId="7" borderId="7" applyNumberFormat="0" applyAlignment="0" applyProtection="0"/>
    <xf numFmtId="0" fontId="68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4" fillId="0" borderId="9" applyNumberFormat="0" applyFill="0" applyAlignment="0" applyProtection="0"/>
    <xf numFmtId="0" fontId="55" fillId="9" borderId="0" applyNumberFormat="0" applyBorder="0" applyAlignment="0" applyProtection="0"/>
    <xf numFmtId="0" fontId="54" fillId="10" borderId="0" applyNumberFormat="0" applyBorder="0" applyAlignment="0" applyProtection="0"/>
    <xf numFmtId="0" fontId="54" fillId="11" borderId="0" applyNumberFormat="0" applyBorder="0" applyAlignment="0" applyProtection="0"/>
    <xf numFmtId="0" fontId="55" fillId="12" borderId="0" applyNumberFormat="0" applyBorder="0" applyAlignment="0" applyProtection="0"/>
    <xf numFmtId="0" fontId="55" fillId="13" borderId="0" applyNumberFormat="0" applyBorder="0" applyAlignment="0" applyProtection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5" fillId="16" borderId="0" applyNumberFormat="0" applyBorder="0" applyAlignment="0" applyProtection="0"/>
    <xf numFmtId="0" fontId="55" fillId="17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5" fillId="20" borderId="0" applyNumberFormat="0" applyBorder="0" applyAlignment="0" applyProtection="0"/>
    <xf numFmtId="0" fontId="55" fillId="21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5" fillId="24" borderId="0" applyNumberFormat="0" applyBorder="0" applyAlignment="0" applyProtection="0"/>
    <xf numFmtId="0" fontId="55" fillId="25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5" fillId="28" borderId="0" applyNumberFormat="0" applyBorder="0" applyAlignment="0" applyProtection="0"/>
    <xf numFmtId="0" fontId="55" fillId="29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5" fillId="32" borderId="0" applyNumberFormat="0" applyBorder="0" applyAlignment="0" applyProtection="0"/>
    <xf numFmtId="0" fontId="62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56" fillId="38" borderId="21">
      <alignment vertical="center"/>
    </xf>
    <xf numFmtId="0" fontId="75" fillId="0" borderId="0"/>
    <xf numFmtId="180" fontId="77" fillId="0" borderId="0" applyFont="0" applyFill="0" applyBorder="0" applyAlignment="0" applyProtection="0"/>
    <xf numFmtId="181" fontId="77" fillId="0" borderId="0" applyFont="0" applyFill="0" applyBorder="0" applyAlignment="0" applyProtection="0"/>
    <xf numFmtId="178" fontId="77" fillId="0" borderId="0" applyFont="0" applyFill="0" applyBorder="0" applyAlignment="0" applyProtection="0"/>
    <xf numFmtId="179" fontId="77" fillId="0" borderId="0" applyFont="0" applyFill="0" applyBorder="0" applyAlignment="0" applyProtection="0"/>
    <xf numFmtId="0" fontId="37" fillId="8" borderId="8" applyNumberFormat="0" applyFont="0" applyAlignment="0" applyProtection="0">
      <alignment vertical="center"/>
    </xf>
    <xf numFmtId="0" fontId="36" fillId="8" borderId="8" applyNumberFormat="0" applyFont="0" applyAlignment="0" applyProtection="0">
      <alignment vertical="center"/>
    </xf>
    <xf numFmtId="0" fontId="35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30" fillId="8" borderId="8" applyNumberFormat="0" applyFont="0" applyAlignment="0" applyProtection="0">
      <alignment vertical="center"/>
    </xf>
    <xf numFmtId="0" fontId="2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27" fillId="8" borderId="8" applyNumberFormat="0" applyFont="0" applyAlignment="0" applyProtection="0">
      <alignment vertical="center"/>
    </xf>
    <xf numFmtId="0" fontId="26" fillId="8" borderId="8" applyNumberFormat="0" applyFont="0" applyAlignment="0" applyProtection="0">
      <alignment vertical="center"/>
    </xf>
    <xf numFmtId="0" fontId="25" fillId="8" borderId="8" applyNumberFormat="0" applyFont="0" applyAlignment="0" applyProtection="0">
      <alignment vertical="center"/>
    </xf>
    <xf numFmtId="0" fontId="24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1" fillId="0" borderId="0">
      <alignment vertical="center"/>
    </xf>
    <xf numFmtId="0" fontId="79" fillId="0" borderId="0" applyNumberFormat="0" applyFill="0" applyBorder="0" applyAlignment="0" applyProtection="0">
      <alignment vertical="center"/>
    </xf>
    <xf numFmtId="0" fontId="80" fillId="0" borderId="1" applyNumberFormat="0" applyFill="0" applyAlignment="0" applyProtection="0">
      <alignment vertical="center"/>
    </xf>
    <xf numFmtId="0" fontId="81" fillId="0" borderId="2" applyNumberFormat="0" applyFill="0" applyAlignment="0" applyProtection="0">
      <alignment vertical="center"/>
    </xf>
    <xf numFmtId="0" fontId="82" fillId="0" borderId="3" applyNumberFormat="0" applyFill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83" fillId="2" borderId="0" applyNumberFormat="0" applyBorder="0" applyAlignment="0" applyProtection="0">
      <alignment vertical="center"/>
    </xf>
    <xf numFmtId="0" fontId="84" fillId="3" borderId="0" applyNumberFormat="0" applyBorder="0" applyAlignment="0" applyProtection="0">
      <alignment vertical="center"/>
    </xf>
    <xf numFmtId="0" fontId="85" fillId="4" borderId="0" applyNumberFormat="0" applyBorder="0" applyAlignment="0" applyProtection="0">
      <alignment vertical="center"/>
    </xf>
    <xf numFmtId="0" fontId="86" fillId="5" borderId="4" applyNumberFormat="0" applyAlignment="0" applyProtection="0">
      <alignment vertical="center"/>
    </xf>
    <xf numFmtId="0" fontId="87" fillId="6" borderId="5" applyNumberFormat="0" applyAlignment="0" applyProtection="0">
      <alignment vertical="center"/>
    </xf>
    <xf numFmtId="0" fontId="88" fillId="6" borderId="4" applyNumberFormat="0" applyAlignment="0" applyProtection="0">
      <alignment vertical="center"/>
    </xf>
    <xf numFmtId="0" fontId="89" fillId="0" borderId="6" applyNumberFormat="0" applyFill="0" applyAlignment="0" applyProtection="0">
      <alignment vertical="center"/>
    </xf>
    <xf numFmtId="0" fontId="90" fillId="7" borderId="7" applyNumberFormat="0" applyAlignment="0" applyProtection="0">
      <alignment vertical="center"/>
    </xf>
    <xf numFmtId="0" fontId="91" fillId="0" borderId="0" applyNumberFormat="0" applyFill="0" applyBorder="0" applyAlignment="0" applyProtection="0">
      <alignment vertical="center"/>
    </xf>
    <xf numFmtId="0" fontId="21" fillId="8" borderId="8" applyNumberFormat="0" applyFont="0" applyAlignment="0" applyProtection="0">
      <alignment vertical="center"/>
    </xf>
    <xf numFmtId="0" fontId="92" fillId="0" borderId="0" applyNumberFormat="0" applyFill="0" applyBorder="0" applyAlignment="0" applyProtection="0">
      <alignment vertical="center"/>
    </xf>
    <xf numFmtId="0" fontId="93" fillId="0" borderId="9" applyNumberFormat="0" applyFill="0" applyAlignment="0" applyProtection="0">
      <alignment vertical="center"/>
    </xf>
    <xf numFmtId="0" fontId="94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94" fillId="12" borderId="0" applyNumberFormat="0" applyBorder="0" applyAlignment="0" applyProtection="0">
      <alignment vertical="center"/>
    </xf>
    <xf numFmtId="0" fontId="94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94" fillId="16" borderId="0" applyNumberFormat="0" applyBorder="0" applyAlignment="0" applyProtection="0">
      <alignment vertical="center"/>
    </xf>
    <xf numFmtId="0" fontId="94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94" fillId="20" borderId="0" applyNumberFormat="0" applyBorder="0" applyAlignment="0" applyProtection="0">
      <alignment vertical="center"/>
    </xf>
    <xf numFmtId="0" fontId="94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94" fillId="24" borderId="0" applyNumberFormat="0" applyBorder="0" applyAlignment="0" applyProtection="0">
      <alignment vertical="center"/>
    </xf>
    <xf numFmtId="0" fontId="94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94" fillId="28" borderId="0" applyNumberFormat="0" applyBorder="0" applyAlignment="0" applyProtection="0">
      <alignment vertical="center"/>
    </xf>
    <xf numFmtId="0" fontId="94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94" fillId="32" borderId="0" applyNumberFormat="0" applyBorder="0" applyAlignment="0" applyProtection="0">
      <alignment vertical="center"/>
    </xf>
    <xf numFmtId="0" fontId="95" fillId="0" borderId="0" applyNumberFormat="0" applyFill="0" applyBorder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20" fillId="8" borderId="8" applyNumberFormat="0" applyFont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8" borderId="8" applyNumberFormat="0" applyFont="0" applyAlignment="0" applyProtection="0">
      <alignment vertical="center"/>
    </xf>
    <xf numFmtId="0" fontId="94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94" fillId="12" borderId="0" applyNumberFormat="0" applyBorder="0" applyAlignment="0" applyProtection="0">
      <alignment vertical="center"/>
    </xf>
    <xf numFmtId="0" fontId="94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94" fillId="16" borderId="0" applyNumberFormat="0" applyBorder="0" applyAlignment="0" applyProtection="0">
      <alignment vertical="center"/>
    </xf>
    <xf numFmtId="0" fontId="94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94" fillId="20" borderId="0" applyNumberFormat="0" applyBorder="0" applyAlignment="0" applyProtection="0">
      <alignment vertical="center"/>
    </xf>
    <xf numFmtId="0" fontId="94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94" fillId="24" borderId="0" applyNumberFormat="0" applyBorder="0" applyAlignment="0" applyProtection="0">
      <alignment vertical="center"/>
    </xf>
    <xf numFmtId="0" fontId="94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94" fillId="28" borderId="0" applyNumberFormat="0" applyBorder="0" applyAlignment="0" applyProtection="0">
      <alignment vertical="center"/>
    </xf>
    <xf numFmtId="0" fontId="94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94" fillId="32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8" borderId="8" applyNumberFormat="0" applyFon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8" borderId="8" applyNumberFormat="0" applyFont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8" borderId="8" applyNumberFormat="0" applyFon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8" borderId="8" applyNumberFormat="0" applyFon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8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8" borderId="8" applyNumberFormat="0" applyFon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8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8" borderId="8" applyNumberFormat="0" applyFon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8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8" borderId="8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8" borderId="8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</cellStyleXfs>
  <cellXfs count="82">
    <xf numFmtId="0" fontId="0" fillId="0" borderId="0" xfId="0"/>
    <xf numFmtId="0" fontId="39" fillId="0" borderId="0" xfId="0" applyFont="1"/>
    <xf numFmtId="177" fontId="39" fillId="0" borderId="0" xfId="0" applyNumberFormat="1" applyFont="1"/>
    <xf numFmtId="0" fontId="0" fillId="0" borderId="0" xfId="0" applyAlignment="1"/>
    <xf numFmtId="0" fontId="39" fillId="0" borderId="0" xfId="0" applyNumberFormat="1" applyFont="1"/>
    <xf numFmtId="0" fontId="40" fillId="0" borderId="18" xfId="0" applyFont="1" applyBorder="1" applyAlignment="1">
      <alignment wrapText="1"/>
    </xf>
    <xf numFmtId="0" fontId="40" fillId="0" borderId="18" xfId="0" applyNumberFormat="1" applyFont="1" applyBorder="1" applyAlignment="1">
      <alignment wrapText="1"/>
    </xf>
    <xf numFmtId="0" fontId="39" fillId="0" borderId="18" xfId="0" applyFont="1" applyBorder="1" applyAlignment="1">
      <alignment wrapText="1"/>
    </xf>
    <xf numFmtId="0" fontId="39" fillId="0" borderId="18" xfId="0" applyFont="1" applyBorder="1" applyAlignment="1">
      <alignment horizontal="right" vertical="center" wrapText="1"/>
    </xf>
    <xf numFmtId="49" fontId="40" fillId="36" borderId="18" xfId="0" applyNumberFormat="1" applyFont="1" applyFill="1" applyBorder="1" applyAlignment="1">
      <alignment vertical="center" wrapText="1"/>
    </xf>
    <xf numFmtId="49" fontId="43" fillId="37" borderId="18" xfId="0" applyNumberFormat="1" applyFont="1" applyFill="1" applyBorder="1" applyAlignment="1">
      <alignment horizontal="center" vertical="center" wrapText="1"/>
    </xf>
    <xf numFmtId="0" fontId="40" fillId="33" borderId="18" xfId="0" applyFont="1" applyFill="1" applyBorder="1" applyAlignment="1">
      <alignment vertical="center" wrapText="1"/>
    </xf>
    <xf numFmtId="0" fontId="40" fillId="33" borderId="18" xfId="0" applyNumberFormat="1" applyFont="1" applyFill="1" applyBorder="1" applyAlignment="1">
      <alignment vertical="center" wrapText="1"/>
    </xf>
    <xf numFmtId="0" fontId="40" fillId="36" borderId="18" xfId="0" applyFont="1" applyFill="1" applyBorder="1" applyAlignment="1">
      <alignment vertical="center" wrapText="1"/>
    </xf>
    <xf numFmtId="0" fontId="40" fillId="37" borderId="18" xfId="0" applyFont="1" applyFill="1" applyBorder="1" applyAlignment="1">
      <alignment vertical="center" wrapText="1"/>
    </xf>
    <xf numFmtId="4" fontId="40" fillId="36" borderId="18" xfId="0" applyNumberFormat="1" applyFont="1" applyFill="1" applyBorder="1" applyAlignment="1">
      <alignment horizontal="right" vertical="top" wrapText="1"/>
    </xf>
    <xf numFmtId="4" fontId="40" fillId="37" borderId="18" xfId="0" applyNumberFormat="1" applyFont="1" applyFill="1" applyBorder="1" applyAlignment="1">
      <alignment horizontal="right" vertical="top" wrapText="1"/>
    </xf>
    <xf numFmtId="177" fontId="39" fillId="36" borderId="18" xfId="0" applyNumberFormat="1" applyFont="1" applyFill="1" applyBorder="1" applyAlignment="1">
      <alignment horizontal="center" vertical="center"/>
    </xf>
    <xf numFmtId="177" fontId="39" fillId="37" borderId="18" xfId="0" applyNumberFormat="1" applyFont="1" applyFill="1" applyBorder="1" applyAlignment="1">
      <alignment horizontal="center" vertical="center"/>
    </xf>
    <xf numFmtId="177" fontId="44" fillId="0" borderId="18" xfId="0" applyNumberFormat="1" applyFont="1" applyBorder="1"/>
    <xf numFmtId="177" fontId="39" fillId="36" borderId="18" xfId="0" applyNumberFormat="1" applyFont="1" applyFill="1" applyBorder="1"/>
    <xf numFmtId="177" fontId="39" fillId="37" borderId="18" xfId="0" applyNumberFormat="1" applyFont="1" applyFill="1" applyBorder="1"/>
    <xf numFmtId="177" fontId="39" fillId="0" borderId="18" xfId="0" applyNumberFormat="1" applyFont="1" applyBorder="1"/>
    <xf numFmtId="49" fontId="40" fillId="0" borderId="18" xfId="0" applyNumberFormat="1" applyFont="1" applyFill="1" applyBorder="1" applyAlignment="1">
      <alignment vertical="center" wrapText="1"/>
    </xf>
    <xf numFmtId="0" fontId="40" fillId="0" borderId="18" xfId="0" applyFont="1" applyFill="1" applyBorder="1" applyAlignment="1">
      <alignment vertical="center" wrapText="1"/>
    </xf>
    <xf numFmtId="4" fontId="40" fillId="0" borderId="18" xfId="0" applyNumberFormat="1" applyFont="1" applyFill="1" applyBorder="1" applyAlignment="1">
      <alignment horizontal="right" vertical="top" wrapText="1"/>
    </xf>
    <xf numFmtId="0" fontId="39" fillId="0" borderId="0" xfId="0" applyFont="1" applyFill="1"/>
    <xf numFmtId="176" fontId="40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50" fillId="0" borderId="0" xfId="0" applyNumberFormat="1" applyFont="1" applyAlignment="1"/>
    <xf numFmtId="1" fontId="50" fillId="0" borderId="0" xfId="0" applyNumberFormat="1" applyFont="1" applyAlignment="1"/>
    <xf numFmtId="0" fontId="39" fillId="0" borderId="0" xfId="0" applyFont="1"/>
    <xf numFmtId="1" fontId="74" fillId="0" borderId="0" xfId="0" applyNumberFormat="1" applyFont="1" applyAlignment="1"/>
    <xf numFmtId="0" fontId="74" fillId="0" borderId="0" xfId="0" applyNumberFormat="1" applyFont="1" applyAlignment="1"/>
    <xf numFmtId="0" fontId="39" fillId="0" borderId="0" xfId="0" applyFont="1"/>
    <xf numFmtId="0" fontId="39" fillId="0" borderId="0" xfId="0" applyFont="1"/>
    <xf numFmtId="0" fontId="75" fillId="0" borderId="0" xfId="110"/>
    <xf numFmtId="0" fontId="76" fillId="0" borderId="0" xfId="110" applyNumberFormat="1" applyFont="1"/>
    <xf numFmtId="1" fontId="78" fillId="0" borderId="0" xfId="0" applyNumberFormat="1" applyFont="1" applyAlignment="1"/>
    <xf numFmtId="0" fontId="78" fillId="0" borderId="0" xfId="0" applyNumberFormat="1" applyFont="1" applyAlignment="1"/>
    <xf numFmtId="0" fontId="39" fillId="0" borderId="0" xfId="0" applyFont="1" applyAlignment="1">
      <alignment vertical="center"/>
    </xf>
    <xf numFmtId="0" fontId="45" fillId="0" borderId="0" xfId="0" applyFont="1" applyAlignment="1">
      <alignment horizontal="left" wrapText="1"/>
    </xf>
    <xf numFmtId="0" fontId="51" fillId="0" borderId="19" xfId="0" applyFont="1" applyBorder="1" applyAlignment="1">
      <alignment horizontal="left" vertical="center" wrapText="1"/>
    </xf>
    <xf numFmtId="0" fontId="40" fillId="0" borderId="10" xfId="0" applyFont="1" applyBorder="1" applyAlignment="1">
      <alignment wrapText="1"/>
    </xf>
    <xf numFmtId="0" fontId="39" fillId="0" borderId="11" xfId="0" applyFont="1" applyBorder="1" applyAlignment="1">
      <alignment wrapText="1"/>
    </xf>
    <xf numFmtId="0" fontId="39" fillId="0" borderId="11" xfId="0" applyFont="1" applyBorder="1" applyAlignment="1">
      <alignment horizontal="right" vertical="center" wrapText="1"/>
    </xf>
    <xf numFmtId="49" fontId="40" fillId="33" borderId="10" xfId="0" applyNumberFormat="1" applyFont="1" applyFill="1" applyBorder="1" applyAlignment="1">
      <alignment vertical="center" wrapText="1"/>
    </xf>
    <xf numFmtId="49" fontId="40" fillId="33" borderId="12" xfId="0" applyNumberFormat="1" applyFont="1" applyFill="1" applyBorder="1" applyAlignment="1">
      <alignment vertical="center" wrapText="1"/>
    </xf>
    <xf numFmtId="0" fontId="40" fillId="33" borderId="10" xfId="0" applyFont="1" applyFill="1" applyBorder="1" applyAlignment="1">
      <alignment vertical="center" wrapText="1"/>
    </xf>
    <xf numFmtId="0" fontId="40" fillId="33" borderId="12" xfId="0" applyFont="1" applyFill="1" applyBorder="1" applyAlignment="1">
      <alignment vertical="center" wrapText="1"/>
    </xf>
    <xf numFmtId="4" fontId="41" fillId="34" borderId="10" xfId="0" applyNumberFormat="1" applyFont="1" applyFill="1" applyBorder="1" applyAlignment="1">
      <alignment horizontal="right" vertical="top" wrapText="1"/>
    </xf>
    <xf numFmtId="176" fontId="41" fillId="34" borderId="10" xfId="0" applyNumberFormat="1" applyFont="1" applyFill="1" applyBorder="1" applyAlignment="1">
      <alignment horizontal="right" vertical="top" wrapText="1"/>
    </xf>
    <xf numFmtId="176" fontId="41" fillId="34" borderId="12" xfId="0" applyNumberFormat="1" applyFont="1" applyFill="1" applyBorder="1" applyAlignment="1">
      <alignment horizontal="right" vertical="top" wrapText="1"/>
    </xf>
    <xf numFmtId="4" fontId="40" fillId="35" borderId="10" xfId="0" applyNumberFormat="1" applyFont="1" applyFill="1" applyBorder="1" applyAlignment="1">
      <alignment horizontal="right" vertical="top" wrapText="1"/>
    </xf>
    <xf numFmtId="176" fontId="40" fillId="35" borderId="10" xfId="0" applyNumberFormat="1" applyFont="1" applyFill="1" applyBorder="1" applyAlignment="1">
      <alignment horizontal="right" vertical="top" wrapText="1"/>
    </xf>
    <xf numFmtId="176" fontId="40" fillId="35" borderId="12" xfId="0" applyNumberFormat="1" applyFont="1" applyFill="1" applyBorder="1" applyAlignment="1">
      <alignment horizontal="right" vertical="top" wrapText="1"/>
    </xf>
    <xf numFmtId="0" fontId="40" fillId="35" borderId="10" xfId="0" applyFont="1" applyFill="1" applyBorder="1" applyAlignment="1">
      <alignment horizontal="right" vertical="top" wrapText="1"/>
    </xf>
    <xf numFmtId="0" fontId="40" fillId="35" borderId="12" xfId="0" applyFont="1" applyFill="1" applyBorder="1" applyAlignment="1">
      <alignment horizontal="right" vertical="top" wrapText="1"/>
    </xf>
    <xf numFmtId="4" fontId="40" fillId="35" borderId="13" xfId="0" applyNumberFormat="1" applyFont="1" applyFill="1" applyBorder="1" applyAlignment="1">
      <alignment horizontal="right" vertical="top" wrapText="1"/>
    </xf>
    <xf numFmtId="0" fontId="40" fillId="35" borderId="13" xfId="0" applyFont="1" applyFill="1" applyBorder="1" applyAlignment="1">
      <alignment horizontal="right" vertical="top" wrapText="1"/>
    </xf>
    <xf numFmtId="176" fontId="40" fillId="35" borderId="13" xfId="0" applyNumberFormat="1" applyFont="1" applyFill="1" applyBorder="1" applyAlignment="1">
      <alignment horizontal="right" vertical="top" wrapText="1"/>
    </xf>
    <xf numFmtId="176" fontId="40" fillId="35" borderId="20" xfId="0" applyNumberFormat="1" applyFont="1" applyFill="1" applyBorder="1" applyAlignment="1">
      <alignment horizontal="right" vertical="top" wrapText="1"/>
    </xf>
    <xf numFmtId="0" fontId="40" fillId="33" borderId="18" xfId="0" applyFont="1" applyFill="1" applyBorder="1" applyAlignment="1">
      <alignment vertical="center" wrapText="1"/>
    </xf>
    <xf numFmtId="49" fontId="40" fillId="33" borderId="18" xfId="0" applyNumberFormat="1" applyFont="1" applyFill="1" applyBorder="1" applyAlignment="1">
      <alignment horizontal="left" vertical="top" wrapText="1"/>
    </xf>
    <xf numFmtId="49" fontId="41" fillId="33" borderId="18" xfId="0" applyNumberFormat="1" applyFont="1" applyFill="1" applyBorder="1" applyAlignment="1">
      <alignment horizontal="left" vertical="top" wrapText="1"/>
    </xf>
    <xf numFmtId="14" fontId="40" fillId="33" borderId="18" xfId="0" applyNumberFormat="1" applyFont="1" applyFill="1" applyBorder="1" applyAlignment="1">
      <alignment vertical="center" wrapText="1"/>
    </xf>
    <xf numFmtId="49" fontId="40" fillId="33" borderId="13" xfId="0" applyNumberFormat="1" applyFont="1" applyFill="1" applyBorder="1" applyAlignment="1">
      <alignment horizontal="left" vertical="top" wrapText="1"/>
    </xf>
    <xf numFmtId="49" fontId="40" fillId="33" borderId="15" xfId="0" applyNumberFormat="1" applyFont="1" applyFill="1" applyBorder="1" applyAlignment="1">
      <alignment horizontal="left" vertical="top" wrapText="1"/>
    </xf>
    <xf numFmtId="49" fontId="40" fillId="33" borderId="22" xfId="0" applyNumberFormat="1" applyFont="1" applyFill="1" applyBorder="1" applyAlignment="1">
      <alignment horizontal="left" vertical="top" wrapText="1"/>
    </xf>
    <xf numFmtId="49" fontId="40" fillId="33" borderId="23" xfId="0" applyNumberFormat="1" applyFont="1" applyFill="1" applyBorder="1" applyAlignment="1">
      <alignment horizontal="left" vertical="top" wrapText="1"/>
    </xf>
    <xf numFmtId="0" fontId="39" fillId="0" borderId="0" xfId="0" applyFont="1" applyAlignment="1">
      <alignment wrapText="1"/>
    </xf>
    <xf numFmtId="0" fontId="39" fillId="0" borderId="19" xfId="0" applyFont="1" applyBorder="1" applyAlignment="1">
      <alignment wrapText="1"/>
    </xf>
    <xf numFmtId="0" fontId="39" fillId="0" borderId="0" xfId="0" applyFont="1" applyAlignment="1">
      <alignment horizontal="right" vertical="center" wrapText="1"/>
    </xf>
    <xf numFmtId="0" fontId="40" fillId="33" borderId="13" xfId="0" applyFont="1" applyFill="1" applyBorder="1" applyAlignment="1">
      <alignment vertical="center" wrapText="1"/>
    </xf>
    <xf numFmtId="0" fontId="40" fillId="33" borderId="15" xfId="0" applyFont="1" applyFill="1" applyBorder="1" applyAlignment="1">
      <alignment vertical="center" wrapText="1"/>
    </xf>
    <xf numFmtId="49" fontId="41" fillId="33" borderId="13" xfId="0" applyNumberFormat="1" applyFont="1" applyFill="1" applyBorder="1" applyAlignment="1">
      <alignment horizontal="left" vertical="top" wrapText="1"/>
    </xf>
    <xf numFmtId="49" fontId="41" fillId="33" borderId="14" xfId="0" applyNumberFormat="1" applyFont="1" applyFill="1" applyBorder="1" applyAlignment="1">
      <alignment horizontal="left" vertical="top" wrapText="1"/>
    </xf>
    <xf numFmtId="49" fontId="41" fillId="33" borderId="15" xfId="0" applyNumberFormat="1" applyFont="1" applyFill="1" applyBorder="1" applyAlignment="1">
      <alignment horizontal="left" vertical="top" wrapText="1"/>
    </xf>
    <xf numFmtId="14" fontId="40" fillId="33" borderId="12" xfId="0" applyNumberFormat="1" applyFont="1" applyFill="1" applyBorder="1" applyAlignment="1">
      <alignment vertical="center" wrapText="1"/>
    </xf>
    <xf numFmtId="14" fontId="40" fillId="33" borderId="16" xfId="0" applyNumberFormat="1" applyFont="1" applyFill="1" applyBorder="1" applyAlignment="1">
      <alignment vertical="center" wrapText="1"/>
    </xf>
    <xf numFmtId="14" fontId="40" fillId="33" borderId="17" xfId="0" applyNumberFormat="1" applyFont="1" applyFill="1" applyBorder="1" applyAlignment="1">
      <alignment vertical="center" wrapText="1"/>
    </xf>
  </cellXfs>
  <cellStyles count="467">
    <cellStyle name="20% - 强调文字颜色 1" xfId="19" builtinId="30" customBuiltin="1"/>
    <cellStyle name="20% - 强调文字颜色 1 2" xfId="192"/>
    <cellStyle name="20% - 强调文字颜色 2" xfId="23" builtinId="34" customBuiltin="1"/>
    <cellStyle name="20% - 强调文字颜色 2 2" xfId="196"/>
    <cellStyle name="20% - 强调文字颜色 3" xfId="27" builtinId="38" customBuiltin="1"/>
    <cellStyle name="20% - 强调文字颜色 3 2" xfId="200"/>
    <cellStyle name="20% - 强调文字颜色 4" xfId="31" builtinId="42" customBuiltin="1"/>
    <cellStyle name="20% - 强调文字颜色 4 2" xfId="204"/>
    <cellStyle name="20% - 强调文字颜色 5" xfId="35" builtinId="46" customBuiltin="1"/>
    <cellStyle name="20% - 强调文字颜色 5 2" xfId="208"/>
    <cellStyle name="20% - 强调文字颜色 6" xfId="39" builtinId="50" customBuiltin="1"/>
    <cellStyle name="20% - 强调文字颜色 6 2" xfId="212"/>
    <cellStyle name="20% - 着色 1 10" xfId="287"/>
    <cellStyle name="20% - 着色 1 11" xfId="301"/>
    <cellStyle name="20% - 着色 1 12" xfId="315"/>
    <cellStyle name="20% - 着色 1 13" xfId="329"/>
    <cellStyle name="20% - 着色 1 14" xfId="343"/>
    <cellStyle name="20% - 着色 1 15" xfId="357"/>
    <cellStyle name="20% - 着色 1 16" xfId="371"/>
    <cellStyle name="20% - 着色 1 17" xfId="385"/>
    <cellStyle name="20% - 着色 1 18" xfId="399"/>
    <cellStyle name="20% - 着色 1 19" xfId="413"/>
    <cellStyle name="20% - 着色 1 2" xfId="84"/>
    <cellStyle name="20% - 着色 1 20" xfId="427"/>
    <cellStyle name="20% - 着色 1 21" xfId="441"/>
    <cellStyle name="20% - 着色 1 22" xfId="455"/>
    <cellStyle name="20% - 着色 1 3" xfId="150"/>
    <cellStyle name="20% - 着色 1 4" xfId="177"/>
    <cellStyle name="20% - 着色 1 5" xfId="217"/>
    <cellStyle name="20% - 着色 1 6" xfId="231"/>
    <cellStyle name="20% - 着色 1 7" xfId="245"/>
    <cellStyle name="20% - 着色 1 8" xfId="259"/>
    <cellStyle name="20% - 着色 1 9" xfId="273"/>
    <cellStyle name="20% - 着色 2 10" xfId="289"/>
    <cellStyle name="20% - 着色 2 11" xfId="303"/>
    <cellStyle name="20% - 着色 2 12" xfId="317"/>
    <cellStyle name="20% - 着色 2 13" xfId="331"/>
    <cellStyle name="20% - 着色 2 14" xfId="345"/>
    <cellStyle name="20% - 着色 2 15" xfId="359"/>
    <cellStyle name="20% - 着色 2 16" xfId="373"/>
    <cellStyle name="20% - 着色 2 17" xfId="387"/>
    <cellStyle name="20% - 着色 2 18" xfId="401"/>
    <cellStyle name="20% - 着色 2 19" xfId="415"/>
    <cellStyle name="20% - 着色 2 2" xfId="88"/>
    <cellStyle name="20% - 着色 2 20" xfId="429"/>
    <cellStyle name="20% - 着色 2 21" xfId="443"/>
    <cellStyle name="20% - 着色 2 22" xfId="457"/>
    <cellStyle name="20% - 着色 2 3" xfId="154"/>
    <cellStyle name="20% - 着色 2 4" xfId="179"/>
    <cellStyle name="20% - 着色 2 5" xfId="219"/>
    <cellStyle name="20% - 着色 2 6" xfId="233"/>
    <cellStyle name="20% - 着色 2 7" xfId="247"/>
    <cellStyle name="20% - 着色 2 8" xfId="261"/>
    <cellStyle name="20% - 着色 2 9" xfId="275"/>
    <cellStyle name="20% - 着色 3 10" xfId="291"/>
    <cellStyle name="20% - 着色 3 11" xfId="305"/>
    <cellStyle name="20% - 着色 3 12" xfId="319"/>
    <cellStyle name="20% - 着色 3 13" xfId="333"/>
    <cellStyle name="20% - 着色 3 14" xfId="347"/>
    <cellStyle name="20% - 着色 3 15" xfId="361"/>
    <cellStyle name="20% - 着色 3 16" xfId="375"/>
    <cellStyle name="20% - 着色 3 17" xfId="389"/>
    <cellStyle name="20% - 着色 3 18" xfId="403"/>
    <cellStyle name="20% - 着色 3 19" xfId="417"/>
    <cellStyle name="20% - 着色 3 2" xfId="92"/>
    <cellStyle name="20% - 着色 3 20" xfId="431"/>
    <cellStyle name="20% - 着色 3 21" xfId="445"/>
    <cellStyle name="20% - 着色 3 22" xfId="459"/>
    <cellStyle name="20% - 着色 3 3" xfId="158"/>
    <cellStyle name="20% - 着色 3 4" xfId="181"/>
    <cellStyle name="20% - 着色 3 5" xfId="221"/>
    <cellStyle name="20% - 着色 3 6" xfId="235"/>
    <cellStyle name="20% - 着色 3 7" xfId="249"/>
    <cellStyle name="20% - 着色 3 8" xfId="263"/>
    <cellStyle name="20% - 着色 3 9" xfId="277"/>
    <cellStyle name="20% - 着色 4 10" xfId="293"/>
    <cellStyle name="20% - 着色 4 11" xfId="307"/>
    <cellStyle name="20% - 着色 4 12" xfId="321"/>
    <cellStyle name="20% - 着色 4 13" xfId="335"/>
    <cellStyle name="20% - 着色 4 14" xfId="349"/>
    <cellStyle name="20% - 着色 4 15" xfId="363"/>
    <cellStyle name="20% - 着色 4 16" xfId="377"/>
    <cellStyle name="20% - 着色 4 17" xfId="391"/>
    <cellStyle name="20% - 着色 4 18" xfId="405"/>
    <cellStyle name="20% - 着色 4 19" xfId="419"/>
    <cellStyle name="20% - 着色 4 2" xfId="96"/>
    <cellStyle name="20% - 着色 4 20" xfId="433"/>
    <cellStyle name="20% - 着色 4 21" xfId="447"/>
    <cellStyle name="20% - 着色 4 22" xfId="461"/>
    <cellStyle name="20% - 着色 4 3" xfId="162"/>
    <cellStyle name="20% - 着色 4 4" xfId="183"/>
    <cellStyle name="20% - 着色 4 5" xfId="223"/>
    <cellStyle name="20% - 着色 4 6" xfId="237"/>
    <cellStyle name="20% - 着色 4 7" xfId="251"/>
    <cellStyle name="20% - 着色 4 8" xfId="265"/>
    <cellStyle name="20% - 着色 4 9" xfId="279"/>
    <cellStyle name="20% - 着色 5 10" xfId="295"/>
    <cellStyle name="20% - 着色 5 11" xfId="309"/>
    <cellStyle name="20% - 着色 5 12" xfId="323"/>
    <cellStyle name="20% - 着色 5 13" xfId="337"/>
    <cellStyle name="20% - 着色 5 14" xfId="351"/>
    <cellStyle name="20% - 着色 5 15" xfId="365"/>
    <cellStyle name="20% - 着色 5 16" xfId="379"/>
    <cellStyle name="20% - 着色 5 17" xfId="393"/>
    <cellStyle name="20% - 着色 5 18" xfId="407"/>
    <cellStyle name="20% - 着色 5 19" xfId="421"/>
    <cellStyle name="20% - 着色 5 2" xfId="100"/>
    <cellStyle name="20% - 着色 5 20" xfId="435"/>
    <cellStyle name="20% - 着色 5 21" xfId="449"/>
    <cellStyle name="20% - 着色 5 22" xfId="463"/>
    <cellStyle name="20% - 着色 5 3" xfId="166"/>
    <cellStyle name="20% - 着色 5 4" xfId="185"/>
    <cellStyle name="20% - 着色 5 5" xfId="225"/>
    <cellStyle name="20% - 着色 5 6" xfId="239"/>
    <cellStyle name="20% - 着色 5 7" xfId="253"/>
    <cellStyle name="20% - 着色 5 8" xfId="267"/>
    <cellStyle name="20% - 着色 5 9" xfId="281"/>
    <cellStyle name="20% - 着色 6 10" xfId="297"/>
    <cellStyle name="20% - 着色 6 11" xfId="311"/>
    <cellStyle name="20% - 着色 6 12" xfId="325"/>
    <cellStyle name="20% - 着色 6 13" xfId="339"/>
    <cellStyle name="20% - 着色 6 14" xfId="353"/>
    <cellStyle name="20% - 着色 6 15" xfId="367"/>
    <cellStyle name="20% - 着色 6 16" xfId="381"/>
    <cellStyle name="20% - 着色 6 17" xfId="395"/>
    <cellStyle name="20% - 着色 6 18" xfId="409"/>
    <cellStyle name="20% - 着色 6 19" xfId="423"/>
    <cellStyle name="20% - 着色 6 2" xfId="104"/>
    <cellStyle name="20% - 着色 6 20" xfId="437"/>
    <cellStyle name="20% - 着色 6 21" xfId="451"/>
    <cellStyle name="20% - 着色 6 22" xfId="465"/>
    <cellStyle name="20% - 着色 6 3" xfId="170"/>
    <cellStyle name="20% - 着色 6 4" xfId="187"/>
    <cellStyle name="20% - 着色 6 5" xfId="227"/>
    <cellStyle name="20% - 着色 6 6" xfId="241"/>
    <cellStyle name="20% - 着色 6 7" xfId="255"/>
    <cellStyle name="20% - 着色 6 8" xfId="269"/>
    <cellStyle name="20% - 着色 6 9" xfId="283"/>
    <cellStyle name="40% - 强调文字颜色 1" xfId="20" builtinId="31" customBuiltin="1"/>
    <cellStyle name="40% - 强调文字颜色 1 2" xfId="193"/>
    <cellStyle name="40% - 强调文字颜色 2" xfId="24" builtinId="35" customBuiltin="1"/>
    <cellStyle name="40% - 强调文字颜色 2 2" xfId="197"/>
    <cellStyle name="40% - 强调文字颜色 3" xfId="28" builtinId="39" customBuiltin="1"/>
    <cellStyle name="40% - 强调文字颜色 3 2" xfId="201"/>
    <cellStyle name="40% - 强调文字颜色 4" xfId="32" builtinId="43" customBuiltin="1"/>
    <cellStyle name="40% - 强调文字颜色 4 2" xfId="205"/>
    <cellStyle name="40% - 强调文字颜色 5" xfId="36" builtinId="47" customBuiltin="1"/>
    <cellStyle name="40% - 强调文字颜色 5 2" xfId="209"/>
    <cellStyle name="40% - 强调文字颜色 6" xfId="40" builtinId="51" customBuiltin="1"/>
    <cellStyle name="40% - 强调文字颜色 6 2" xfId="213"/>
    <cellStyle name="40% - 着色 1 10" xfId="288"/>
    <cellStyle name="40% - 着色 1 11" xfId="302"/>
    <cellStyle name="40% - 着色 1 12" xfId="316"/>
    <cellStyle name="40% - 着色 1 13" xfId="330"/>
    <cellStyle name="40% - 着色 1 14" xfId="344"/>
    <cellStyle name="40% - 着色 1 15" xfId="358"/>
    <cellStyle name="40% - 着色 1 16" xfId="372"/>
    <cellStyle name="40% - 着色 1 17" xfId="386"/>
    <cellStyle name="40% - 着色 1 18" xfId="400"/>
    <cellStyle name="40% - 着色 1 19" xfId="414"/>
    <cellStyle name="40% - 着色 1 2" xfId="85"/>
    <cellStyle name="40% - 着色 1 20" xfId="428"/>
    <cellStyle name="40% - 着色 1 21" xfId="442"/>
    <cellStyle name="40% - 着色 1 22" xfId="456"/>
    <cellStyle name="40% - 着色 1 3" xfId="151"/>
    <cellStyle name="40% - 着色 1 4" xfId="178"/>
    <cellStyle name="40% - 着色 1 5" xfId="218"/>
    <cellStyle name="40% - 着色 1 6" xfId="232"/>
    <cellStyle name="40% - 着色 1 7" xfId="246"/>
    <cellStyle name="40% - 着色 1 8" xfId="260"/>
    <cellStyle name="40% - 着色 1 9" xfId="274"/>
    <cellStyle name="40% - 着色 2 10" xfId="290"/>
    <cellStyle name="40% - 着色 2 11" xfId="304"/>
    <cellStyle name="40% - 着色 2 12" xfId="318"/>
    <cellStyle name="40% - 着色 2 13" xfId="332"/>
    <cellStyle name="40% - 着色 2 14" xfId="346"/>
    <cellStyle name="40% - 着色 2 15" xfId="360"/>
    <cellStyle name="40% - 着色 2 16" xfId="374"/>
    <cellStyle name="40% - 着色 2 17" xfId="388"/>
    <cellStyle name="40% - 着色 2 18" xfId="402"/>
    <cellStyle name="40% - 着色 2 19" xfId="416"/>
    <cellStyle name="40% - 着色 2 2" xfId="89"/>
    <cellStyle name="40% - 着色 2 20" xfId="430"/>
    <cellStyle name="40% - 着色 2 21" xfId="444"/>
    <cellStyle name="40% - 着色 2 22" xfId="458"/>
    <cellStyle name="40% - 着色 2 3" xfId="155"/>
    <cellStyle name="40% - 着色 2 4" xfId="180"/>
    <cellStyle name="40% - 着色 2 5" xfId="220"/>
    <cellStyle name="40% - 着色 2 6" xfId="234"/>
    <cellStyle name="40% - 着色 2 7" xfId="248"/>
    <cellStyle name="40% - 着色 2 8" xfId="262"/>
    <cellStyle name="40% - 着色 2 9" xfId="276"/>
    <cellStyle name="40% - 着色 3 10" xfId="292"/>
    <cellStyle name="40% - 着色 3 11" xfId="306"/>
    <cellStyle name="40% - 着色 3 12" xfId="320"/>
    <cellStyle name="40% - 着色 3 13" xfId="334"/>
    <cellStyle name="40% - 着色 3 14" xfId="348"/>
    <cellStyle name="40% - 着色 3 15" xfId="362"/>
    <cellStyle name="40% - 着色 3 16" xfId="376"/>
    <cellStyle name="40% - 着色 3 17" xfId="390"/>
    <cellStyle name="40% - 着色 3 18" xfId="404"/>
    <cellStyle name="40% - 着色 3 19" xfId="418"/>
    <cellStyle name="40% - 着色 3 2" xfId="93"/>
    <cellStyle name="40% - 着色 3 20" xfId="432"/>
    <cellStyle name="40% - 着色 3 21" xfId="446"/>
    <cellStyle name="40% - 着色 3 22" xfId="460"/>
    <cellStyle name="40% - 着色 3 3" xfId="159"/>
    <cellStyle name="40% - 着色 3 4" xfId="182"/>
    <cellStyle name="40% - 着色 3 5" xfId="222"/>
    <cellStyle name="40% - 着色 3 6" xfId="236"/>
    <cellStyle name="40% - 着色 3 7" xfId="250"/>
    <cellStyle name="40% - 着色 3 8" xfId="264"/>
    <cellStyle name="40% - 着色 3 9" xfId="278"/>
    <cellStyle name="40% - 着色 4 10" xfId="294"/>
    <cellStyle name="40% - 着色 4 11" xfId="308"/>
    <cellStyle name="40% - 着色 4 12" xfId="322"/>
    <cellStyle name="40% - 着色 4 13" xfId="336"/>
    <cellStyle name="40% - 着色 4 14" xfId="350"/>
    <cellStyle name="40% - 着色 4 15" xfId="364"/>
    <cellStyle name="40% - 着色 4 16" xfId="378"/>
    <cellStyle name="40% - 着色 4 17" xfId="392"/>
    <cellStyle name="40% - 着色 4 18" xfId="406"/>
    <cellStyle name="40% - 着色 4 19" xfId="420"/>
    <cellStyle name="40% - 着色 4 2" xfId="97"/>
    <cellStyle name="40% - 着色 4 20" xfId="434"/>
    <cellStyle name="40% - 着色 4 21" xfId="448"/>
    <cellStyle name="40% - 着色 4 22" xfId="462"/>
    <cellStyle name="40% - 着色 4 3" xfId="163"/>
    <cellStyle name="40% - 着色 4 4" xfId="184"/>
    <cellStyle name="40% - 着色 4 5" xfId="224"/>
    <cellStyle name="40% - 着色 4 6" xfId="238"/>
    <cellStyle name="40% - 着色 4 7" xfId="252"/>
    <cellStyle name="40% - 着色 4 8" xfId="266"/>
    <cellStyle name="40% - 着色 4 9" xfId="280"/>
    <cellStyle name="40% - 着色 5 10" xfId="296"/>
    <cellStyle name="40% - 着色 5 11" xfId="310"/>
    <cellStyle name="40% - 着色 5 12" xfId="324"/>
    <cellStyle name="40% - 着色 5 13" xfId="338"/>
    <cellStyle name="40% - 着色 5 14" xfId="352"/>
    <cellStyle name="40% - 着色 5 15" xfId="366"/>
    <cellStyle name="40% - 着色 5 16" xfId="380"/>
    <cellStyle name="40% - 着色 5 17" xfId="394"/>
    <cellStyle name="40% - 着色 5 18" xfId="408"/>
    <cellStyle name="40% - 着色 5 19" xfId="422"/>
    <cellStyle name="40% - 着色 5 2" xfId="101"/>
    <cellStyle name="40% - 着色 5 20" xfId="436"/>
    <cellStyle name="40% - 着色 5 21" xfId="450"/>
    <cellStyle name="40% - 着色 5 22" xfId="464"/>
    <cellStyle name="40% - 着色 5 3" xfId="167"/>
    <cellStyle name="40% - 着色 5 4" xfId="186"/>
    <cellStyle name="40% - 着色 5 5" xfId="226"/>
    <cellStyle name="40% - 着色 5 6" xfId="240"/>
    <cellStyle name="40% - 着色 5 7" xfId="254"/>
    <cellStyle name="40% - 着色 5 8" xfId="268"/>
    <cellStyle name="40% - 着色 5 9" xfId="282"/>
    <cellStyle name="40% - 着色 6 10" xfId="298"/>
    <cellStyle name="40% - 着色 6 11" xfId="312"/>
    <cellStyle name="40% - 着色 6 12" xfId="326"/>
    <cellStyle name="40% - 着色 6 13" xfId="340"/>
    <cellStyle name="40% - 着色 6 14" xfId="354"/>
    <cellStyle name="40% - 着色 6 15" xfId="368"/>
    <cellStyle name="40% - 着色 6 16" xfId="382"/>
    <cellStyle name="40% - 着色 6 17" xfId="396"/>
    <cellStyle name="40% - 着色 6 18" xfId="410"/>
    <cellStyle name="40% - 着色 6 19" xfId="424"/>
    <cellStyle name="40% - 着色 6 2" xfId="105"/>
    <cellStyle name="40% - 着色 6 20" xfId="438"/>
    <cellStyle name="40% - 着色 6 21" xfId="452"/>
    <cellStyle name="40% - 着色 6 22" xfId="466"/>
    <cellStyle name="40% - 着色 6 3" xfId="171"/>
    <cellStyle name="40% - 着色 6 4" xfId="188"/>
    <cellStyle name="40% - 着色 6 5" xfId="228"/>
    <cellStyle name="40% - 着色 6 6" xfId="242"/>
    <cellStyle name="40% - 着色 6 7" xfId="256"/>
    <cellStyle name="40% - 着色 6 8" xfId="270"/>
    <cellStyle name="40% - 着色 6 9" xfId="284"/>
    <cellStyle name="60% - 强调文字颜色 1" xfId="21" builtinId="32" customBuiltin="1"/>
    <cellStyle name="60% - 强调文字颜色 1 2" xfId="194"/>
    <cellStyle name="60% - 强调文字颜色 2" xfId="25" builtinId="36" customBuiltin="1"/>
    <cellStyle name="60% - 强调文字颜色 2 2" xfId="198"/>
    <cellStyle name="60% - 强调文字颜色 3" xfId="29" builtinId="40" customBuiltin="1"/>
    <cellStyle name="60% - 强调文字颜色 3 2" xfId="202"/>
    <cellStyle name="60% - 强调文字颜色 4" xfId="33" builtinId="44" customBuiltin="1"/>
    <cellStyle name="60% - 强调文字颜色 4 2" xfId="206"/>
    <cellStyle name="60% - 强调文字颜色 5" xfId="37" builtinId="48" customBuiltin="1"/>
    <cellStyle name="60% - 强调文字颜色 5 2" xfId="210"/>
    <cellStyle name="60% - 强调文字颜色 6" xfId="41" builtinId="52" customBuiltin="1"/>
    <cellStyle name="60% - 强调文字颜色 6 2" xfId="214"/>
    <cellStyle name="60% - 着色 1 2" xfId="86"/>
    <cellStyle name="60% - 着色 1 3" xfId="152"/>
    <cellStyle name="60% - 着色 2 2" xfId="90"/>
    <cellStyle name="60% - 着色 2 3" xfId="156"/>
    <cellStyle name="60% - 着色 3 2" xfId="94"/>
    <cellStyle name="60% - 着色 3 3" xfId="160"/>
    <cellStyle name="60% - 着色 4 2" xfId="98"/>
    <cellStyle name="60% - 着色 4 3" xfId="164"/>
    <cellStyle name="60% - 着色 5 2" xfId="102"/>
    <cellStyle name="60% - 着色 5 3" xfId="168"/>
    <cellStyle name="60% - 着色 6 2" xfId="106"/>
    <cellStyle name="60% - 着色 6 3" xfId="172"/>
    <cellStyle name="OBI_ColHeader" xfId="109"/>
    <cellStyle name="标题" xfId="1" builtinId="15" customBuiltin="1"/>
    <cellStyle name="标题 1" xfId="2" builtinId="16" customBuiltin="1"/>
    <cellStyle name="标题 1 2" xfId="68"/>
    <cellStyle name="标题 1 3" xfId="133"/>
    <cellStyle name="标题 2" xfId="3" builtinId="17" customBuiltin="1"/>
    <cellStyle name="标题 2 2" xfId="69"/>
    <cellStyle name="标题 2 3" xfId="134"/>
    <cellStyle name="标题 3" xfId="4" builtinId="18" customBuiltin="1"/>
    <cellStyle name="标题 3 2" xfId="70"/>
    <cellStyle name="标题 3 3" xfId="135"/>
    <cellStyle name="标题 4" xfId="5" builtinId="19" customBuiltin="1"/>
    <cellStyle name="标题 4 2" xfId="71"/>
    <cellStyle name="标题 4 3" xfId="136"/>
    <cellStyle name="标题 5" xfId="53"/>
    <cellStyle name="标题 6" xfId="67"/>
    <cellStyle name="标题 7" xfId="132"/>
    <cellStyle name="差" xfId="7" builtinId="27" customBuiltin="1"/>
    <cellStyle name="差 2" xfId="73"/>
    <cellStyle name="差 3" xfId="138"/>
    <cellStyle name="常规" xfId="0" builtinId="0" customBuiltin="1"/>
    <cellStyle name="常规 10" xfId="52"/>
    <cellStyle name="常规 10 2" xfId="61"/>
    <cellStyle name="常规 11" xfId="62"/>
    <cellStyle name="常规 12" xfId="110"/>
    <cellStyle name="常规 13" xfId="131"/>
    <cellStyle name="常规 14" xfId="175"/>
    <cellStyle name="常规 15" xfId="189"/>
    <cellStyle name="常规 16" xfId="215"/>
    <cellStyle name="常规 17" xfId="229"/>
    <cellStyle name="常规 18" xfId="243"/>
    <cellStyle name="常规 19" xfId="257"/>
    <cellStyle name="常规 2" xfId="44"/>
    <cellStyle name="常规 20" xfId="271"/>
    <cellStyle name="常规 21" xfId="285"/>
    <cellStyle name="常规 22" xfId="299"/>
    <cellStyle name="常规 23" xfId="313"/>
    <cellStyle name="常规 24" xfId="327"/>
    <cellStyle name="常规 25" xfId="341"/>
    <cellStyle name="常规 26" xfId="355"/>
    <cellStyle name="常规 27" xfId="369"/>
    <cellStyle name="常规 28" xfId="383"/>
    <cellStyle name="常规 29" xfId="397"/>
    <cellStyle name="常规 3" xfId="45"/>
    <cellStyle name="常规 3 2" xfId="54"/>
    <cellStyle name="常规 30" xfId="411"/>
    <cellStyle name="常规 31" xfId="425"/>
    <cellStyle name="常规 32" xfId="439"/>
    <cellStyle name="常规 33" xfId="453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超链接 3" xfId="173"/>
    <cellStyle name="好" xfId="6" builtinId="26" customBuiltin="1"/>
    <cellStyle name="好 2" xfId="72"/>
    <cellStyle name="好 3" xfId="137"/>
    <cellStyle name="汇总" xfId="17" builtinId="25" customBuiltin="1"/>
    <cellStyle name="汇总 2" xfId="82"/>
    <cellStyle name="汇总 3" xfId="148"/>
    <cellStyle name="货币" xfId="113" builtinId="4" customBuiltin="1"/>
    <cellStyle name="货币 2" xfId="65"/>
    <cellStyle name="货币[0]" xfId="114" builtinId="7" customBuiltin="1"/>
    <cellStyle name="货币[0] 2" xfId="66"/>
    <cellStyle name="计算" xfId="11" builtinId="22" customBuiltin="1"/>
    <cellStyle name="计算 2" xfId="77"/>
    <cellStyle name="计算 3" xfId="142"/>
    <cellStyle name="检查单元格" xfId="13" builtinId="23" customBuiltin="1"/>
    <cellStyle name="检查单元格 2" xfId="79"/>
    <cellStyle name="检查单元格 3" xfId="144"/>
    <cellStyle name="解释性文本" xfId="16" builtinId="53" customBuiltin="1"/>
    <cellStyle name="解释性文本 2" xfId="81"/>
    <cellStyle name="解释性文本 3" xfId="147"/>
    <cellStyle name="警告文本" xfId="14" builtinId="11" customBuiltin="1"/>
    <cellStyle name="警告文本 2" xfId="80"/>
    <cellStyle name="警告文本 3" xfId="145"/>
    <cellStyle name="链接单元格" xfId="12" builtinId="24" customBuiltin="1"/>
    <cellStyle name="链接单元格 2" xfId="78"/>
    <cellStyle name="链接单元格 3" xfId="143"/>
    <cellStyle name="千位分隔" xfId="111" builtinId="3" customBuiltin="1"/>
    <cellStyle name="千位分隔 2" xfId="63"/>
    <cellStyle name="千位分隔[0]" xfId="112" builtinId="6" customBuiltin="1"/>
    <cellStyle name="千位分隔[0] 2" xfId="64"/>
    <cellStyle name="强调文字颜色 1" xfId="18" builtinId="29" customBuiltin="1"/>
    <cellStyle name="强调文字颜色 1 2" xfId="191"/>
    <cellStyle name="强调文字颜色 2" xfId="22" builtinId="33" customBuiltin="1"/>
    <cellStyle name="强调文字颜色 2 2" xfId="195"/>
    <cellStyle name="强调文字颜色 3" xfId="26" builtinId="37" customBuiltin="1"/>
    <cellStyle name="强调文字颜色 3 2" xfId="199"/>
    <cellStyle name="强调文字颜色 4" xfId="30" builtinId="41" customBuiltin="1"/>
    <cellStyle name="强调文字颜色 4 2" xfId="203"/>
    <cellStyle name="强调文字颜色 5" xfId="34" builtinId="45" customBuiltin="1"/>
    <cellStyle name="强调文字颜色 5 2" xfId="207"/>
    <cellStyle name="强调文字颜色 6" xfId="38" builtinId="49" customBuiltin="1"/>
    <cellStyle name="强调文字颜色 6 2" xfId="211"/>
    <cellStyle name="适中" xfId="8" builtinId="28" customBuiltin="1"/>
    <cellStyle name="适中 2" xfId="74"/>
    <cellStyle name="适中 3" xfId="139"/>
    <cellStyle name="输出" xfId="10" builtinId="21" customBuiltin="1"/>
    <cellStyle name="输出 2" xfId="76"/>
    <cellStyle name="输出 3" xfId="141"/>
    <cellStyle name="输入" xfId="9" builtinId="20" customBuiltin="1"/>
    <cellStyle name="输入 2" xfId="75"/>
    <cellStyle name="输入 3" xfId="140"/>
    <cellStyle name="已访问的超链接" xfId="43" builtinId="9" customBuiltin="1"/>
    <cellStyle name="已访问的超链接 2" xfId="108"/>
    <cellStyle name="已访问的超链接 3" xfId="174"/>
    <cellStyle name="着色 1 2" xfId="83"/>
    <cellStyle name="着色 1 3" xfId="149"/>
    <cellStyle name="着色 2 2" xfId="87"/>
    <cellStyle name="着色 2 3" xfId="153"/>
    <cellStyle name="着色 3 2" xfId="91"/>
    <cellStyle name="着色 3 3" xfId="157"/>
    <cellStyle name="着色 4 2" xfId="95"/>
    <cellStyle name="着色 4 3" xfId="161"/>
    <cellStyle name="着色 5 2" xfId="99"/>
    <cellStyle name="着色 5 3" xfId="165"/>
    <cellStyle name="着色 6 2" xfId="103"/>
    <cellStyle name="着色 6 3" xfId="169"/>
    <cellStyle name="注释" xfId="15" builtinId="10" customBuiltin="1"/>
    <cellStyle name="注释 10" xfId="123"/>
    <cellStyle name="注释 11" xfId="124"/>
    <cellStyle name="注释 12" xfId="125"/>
    <cellStyle name="注释 13" xfId="126"/>
    <cellStyle name="注释 14" xfId="127"/>
    <cellStyle name="注释 15" xfId="128"/>
    <cellStyle name="注释 16" xfId="129"/>
    <cellStyle name="注释 17" xfId="130"/>
    <cellStyle name="注释 18" xfId="146"/>
    <cellStyle name="注释 19" xfId="176"/>
    <cellStyle name="注释 2" xfId="115"/>
    <cellStyle name="注释 20" xfId="190"/>
    <cellStyle name="注释 21" xfId="216"/>
    <cellStyle name="注释 22" xfId="230"/>
    <cellStyle name="注释 23" xfId="244"/>
    <cellStyle name="注释 24" xfId="258"/>
    <cellStyle name="注释 25" xfId="272"/>
    <cellStyle name="注释 26" xfId="286"/>
    <cellStyle name="注释 27" xfId="300"/>
    <cellStyle name="注释 28" xfId="314"/>
    <cellStyle name="注释 29" xfId="328"/>
    <cellStyle name="注释 3" xfId="116"/>
    <cellStyle name="注释 30" xfId="342"/>
    <cellStyle name="注释 31" xfId="356"/>
    <cellStyle name="注释 32" xfId="370"/>
    <cellStyle name="注释 33" xfId="384"/>
    <cellStyle name="注释 34" xfId="398"/>
    <cellStyle name="注释 35" xfId="412"/>
    <cellStyle name="注释 36" xfId="426"/>
    <cellStyle name="注释 37" xfId="440"/>
    <cellStyle name="注释 38" xfId="454"/>
    <cellStyle name="注释 4" xfId="117"/>
    <cellStyle name="注释 5" xfId="118"/>
    <cellStyle name="注释 6" xfId="119"/>
    <cellStyle name="注释 7" xfId="120"/>
    <cellStyle name="注释 8" xfId="121"/>
    <cellStyle name="注释 9" xfId="12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671" Type="http://schemas.openxmlformats.org/officeDocument/2006/relationships/hyperlink" Target="cid:7a4c69bc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531" Type="http://schemas.openxmlformats.org/officeDocument/2006/relationships/hyperlink" Target="cid:9de9f65e2" TargetMode="External"/><Relationship Id="rId573" Type="http://schemas.openxmlformats.org/officeDocument/2006/relationships/hyperlink" Target="cid:396108812" TargetMode="External"/><Relationship Id="rId629" Type="http://schemas.openxmlformats.org/officeDocument/2006/relationships/hyperlink" Target="cid:ee19d12f2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640" Type="http://schemas.openxmlformats.org/officeDocument/2006/relationships/image" Target="cid:8ce589313" TargetMode="External"/><Relationship Id="rId682" Type="http://schemas.openxmlformats.org/officeDocument/2006/relationships/image" Target="cid:9d3b1976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42" Type="http://schemas.openxmlformats.org/officeDocument/2006/relationships/image" Target="cid:c1f4b6d313" TargetMode="External"/><Relationship Id="rId584" Type="http://schemas.openxmlformats.org/officeDocument/2006/relationships/image" Target="cid:5d65a7e413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86" Type="http://schemas.openxmlformats.org/officeDocument/2006/relationships/image" Target="cid:f41228aa13" TargetMode="External"/><Relationship Id="rId651" Type="http://schemas.openxmlformats.org/officeDocument/2006/relationships/hyperlink" Target="cid:312c57532" TargetMode="External"/><Relationship Id="rId693" Type="http://schemas.openxmlformats.org/officeDocument/2006/relationships/hyperlink" Target="cid:c66f33332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511" Type="http://schemas.openxmlformats.org/officeDocument/2006/relationships/hyperlink" Target="cid:55e93fe82" TargetMode="External"/><Relationship Id="rId553" Type="http://schemas.openxmlformats.org/officeDocument/2006/relationships/hyperlink" Target="cid:ebcc17232" TargetMode="External"/><Relationship Id="rId609" Type="http://schemas.openxmlformats.org/officeDocument/2006/relationships/hyperlink" Target="cid:a0d800e02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595" Type="http://schemas.openxmlformats.org/officeDocument/2006/relationships/hyperlink" Target="cid:63298944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497" Type="http://schemas.openxmlformats.org/officeDocument/2006/relationships/hyperlink" Target="cid:225aa59d2" TargetMode="External"/><Relationship Id="rId620" Type="http://schemas.openxmlformats.org/officeDocument/2006/relationships/image" Target="cid:c58b0f2713" TargetMode="External"/><Relationship Id="rId662" Type="http://schemas.openxmlformats.org/officeDocument/2006/relationships/image" Target="cid:55245cd713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22" Type="http://schemas.openxmlformats.org/officeDocument/2006/relationships/image" Target="cid:7a2e86d013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564" Type="http://schemas.openxmlformats.org/officeDocument/2006/relationships/image" Target="cid:f2a015013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466" Type="http://schemas.openxmlformats.org/officeDocument/2006/relationships/image" Target="cid:70e2548113" TargetMode="External"/><Relationship Id="rId631" Type="http://schemas.openxmlformats.org/officeDocument/2006/relationships/hyperlink" Target="cid:f336addb2" TargetMode="External"/><Relationship Id="rId673" Type="http://schemas.openxmlformats.org/officeDocument/2006/relationships/hyperlink" Target="cid:7f43d4242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533" Type="http://schemas.openxmlformats.org/officeDocument/2006/relationships/hyperlink" Target="cid:a3e4f28f2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575" Type="http://schemas.openxmlformats.org/officeDocument/2006/relationships/hyperlink" Target="cid:3d8c6a572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477" Type="http://schemas.openxmlformats.org/officeDocument/2006/relationships/hyperlink" Target="cid:d507c8292" TargetMode="External"/><Relationship Id="rId600" Type="http://schemas.openxmlformats.org/officeDocument/2006/relationships/image" Target="cid:7cd4f13913" TargetMode="External"/><Relationship Id="rId642" Type="http://schemas.openxmlformats.org/officeDocument/2006/relationships/image" Target="cid:cffdcff13" TargetMode="External"/><Relationship Id="rId684" Type="http://schemas.openxmlformats.org/officeDocument/2006/relationships/image" Target="cid:a2dc87f013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502" Type="http://schemas.openxmlformats.org/officeDocument/2006/relationships/image" Target="cid:36f12f0113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544" Type="http://schemas.openxmlformats.org/officeDocument/2006/relationships/image" Target="cid:c7314bf313" TargetMode="External"/><Relationship Id="rId586" Type="http://schemas.openxmlformats.org/officeDocument/2006/relationships/image" Target="cid:61b2a1ef13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611" Type="http://schemas.openxmlformats.org/officeDocument/2006/relationships/hyperlink" Target="cid:a5fed8522" TargetMode="External"/><Relationship Id="rId653" Type="http://schemas.openxmlformats.org/officeDocument/2006/relationships/hyperlink" Target="cid:3648ce612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88" Type="http://schemas.openxmlformats.org/officeDocument/2006/relationships/image" Target="cid:f921107413" TargetMode="External"/><Relationship Id="rId695" Type="http://schemas.openxmlformats.org/officeDocument/2006/relationships/hyperlink" Target="cid:cbad980a2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513" Type="http://schemas.openxmlformats.org/officeDocument/2006/relationships/hyperlink" Target="cid:5c15928c2" TargetMode="External"/><Relationship Id="rId555" Type="http://schemas.openxmlformats.org/officeDocument/2006/relationships/hyperlink" Target="cid:f049fb932" TargetMode="External"/><Relationship Id="rId597" Type="http://schemas.openxmlformats.org/officeDocument/2006/relationships/hyperlink" Target="cid:77ad0c782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622" Type="http://schemas.openxmlformats.org/officeDocument/2006/relationships/image" Target="cid:ca1bb4ac13" TargetMode="External"/><Relationship Id="rId261" Type="http://schemas.openxmlformats.org/officeDocument/2006/relationships/hyperlink" Target="cid:7804080e2" TargetMode="External"/><Relationship Id="rId499" Type="http://schemas.openxmlformats.org/officeDocument/2006/relationships/hyperlink" Target="cid:31c440202" TargetMode="External"/><Relationship Id="rId664" Type="http://schemas.openxmlformats.org/officeDocument/2006/relationships/image" Target="cid:5a66da5c13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524" Type="http://schemas.openxmlformats.org/officeDocument/2006/relationships/image" Target="cid:7f1ab22313" TargetMode="External"/><Relationship Id="rId566" Type="http://schemas.openxmlformats.org/officeDocument/2006/relationships/image" Target="cid:1486e01413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633" Type="http://schemas.openxmlformats.org/officeDocument/2006/relationships/hyperlink" Target="cid:2a34ef72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675" Type="http://schemas.openxmlformats.org/officeDocument/2006/relationships/hyperlink" Target="cid:8378b63d2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535" Type="http://schemas.openxmlformats.org/officeDocument/2006/relationships/hyperlink" Target="cid:a82808e22" TargetMode="External"/><Relationship Id="rId577" Type="http://schemas.openxmlformats.org/officeDocument/2006/relationships/hyperlink" Target="cid:42aef7972" TargetMode="External"/><Relationship Id="rId700" Type="http://schemas.openxmlformats.org/officeDocument/2006/relationships/image" Target="cid:e02c11b5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602" Type="http://schemas.openxmlformats.org/officeDocument/2006/relationships/image" Target="cid:81fbe07713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479" Type="http://schemas.openxmlformats.org/officeDocument/2006/relationships/hyperlink" Target="cid:db19d21f2" TargetMode="External"/><Relationship Id="rId644" Type="http://schemas.openxmlformats.org/officeDocument/2006/relationships/image" Target="cid:1212874113" TargetMode="External"/><Relationship Id="rId686" Type="http://schemas.openxmlformats.org/officeDocument/2006/relationships/image" Target="cid:a3929bb113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546" Type="http://schemas.openxmlformats.org/officeDocument/2006/relationships/image" Target="cid:cc488cb713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588" Type="http://schemas.openxmlformats.org/officeDocument/2006/relationships/image" Target="cid:680b06d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613" Type="http://schemas.openxmlformats.org/officeDocument/2006/relationships/hyperlink" Target="cid:ab8186602" TargetMode="External"/><Relationship Id="rId655" Type="http://schemas.openxmlformats.org/officeDocument/2006/relationships/hyperlink" Target="cid:3c6b66212" TargetMode="External"/><Relationship Id="rId697" Type="http://schemas.openxmlformats.org/officeDocument/2006/relationships/hyperlink" Target="cid:db546e002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515" Type="http://schemas.openxmlformats.org/officeDocument/2006/relationships/hyperlink" Target="cid:617250ef2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557" Type="http://schemas.openxmlformats.org/officeDocument/2006/relationships/hyperlink" Target="cid:f57373d02" TargetMode="External"/><Relationship Id="rId599" Type="http://schemas.openxmlformats.org/officeDocument/2006/relationships/hyperlink" Target="cid:7cd4f11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624" Type="http://schemas.openxmlformats.org/officeDocument/2006/relationships/image" Target="cid:cf309d6013" TargetMode="External"/><Relationship Id="rId666" Type="http://schemas.openxmlformats.org/officeDocument/2006/relationships/image" Target="cid:5f8f72ba13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470" Type="http://schemas.openxmlformats.org/officeDocument/2006/relationships/image" Target="cid:1643af9513" TargetMode="External"/><Relationship Id="rId526" Type="http://schemas.openxmlformats.org/officeDocument/2006/relationships/image" Target="cid:842f442513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568" Type="http://schemas.openxmlformats.org/officeDocument/2006/relationships/image" Target="cid:1b05e04f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635" Type="http://schemas.openxmlformats.org/officeDocument/2006/relationships/hyperlink" Target="cid:2a6400a2" TargetMode="External"/><Relationship Id="rId677" Type="http://schemas.openxmlformats.org/officeDocument/2006/relationships/hyperlink" Target="cid:92f0c2722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481" Type="http://schemas.openxmlformats.org/officeDocument/2006/relationships/hyperlink" Target="cid:e9adde472" TargetMode="External"/><Relationship Id="rId702" Type="http://schemas.openxmlformats.org/officeDocument/2006/relationships/image" Target="cid:e552dc09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537" Type="http://schemas.openxmlformats.org/officeDocument/2006/relationships/hyperlink" Target="cid:ad5e98cf2" TargetMode="External"/><Relationship Id="rId579" Type="http://schemas.openxmlformats.org/officeDocument/2006/relationships/hyperlink" Target="cid:521d87e62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590" Type="http://schemas.openxmlformats.org/officeDocument/2006/relationships/image" Target="cid:546d451e13" TargetMode="External"/><Relationship Id="rId604" Type="http://schemas.openxmlformats.org/officeDocument/2006/relationships/image" Target="cid:880ae98a13" TargetMode="External"/><Relationship Id="rId646" Type="http://schemas.openxmlformats.org/officeDocument/2006/relationships/image" Target="cid:174ffe7613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506" Type="http://schemas.openxmlformats.org/officeDocument/2006/relationships/image" Target="cid:413c742113" TargetMode="External"/><Relationship Id="rId688" Type="http://schemas.openxmlformats.org/officeDocument/2006/relationships/image" Target="cid:a7986da9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492" Type="http://schemas.openxmlformats.org/officeDocument/2006/relationships/image" Target="cid:12de1e3b13" TargetMode="External"/><Relationship Id="rId548" Type="http://schemas.openxmlformats.org/officeDocument/2006/relationships/image" Target="cid:d15f9577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615" Type="http://schemas.openxmlformats.org/officeDocument/2006/relationships/hyperlink" Target="cid:ba9273f62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657" Type="http://schemas.openxmlformats.org/officeDocument/2006/relationships/hyperlink" Target="cid:4accbf962" TargetMode="External"/><Relationship Id="rId699" Type="http://schemas.openxmlformats.org/officeDocument/2006/relationships/hyperlink" Target="cid:e02c118e2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6f2111c2" TargetMode="External"/><Relationship Id="rId517" Type="http://schemas.openxmlformats.org/officeDocument/2006/relationships/hyperlink" Target="cid:66098c0e2" TargetMode="External"/><Relationship Id="rId559" Type="http://schemas.openxmlformats.org/officeDocument/2006/relationships/hyperlink" Target="cid:a077f90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570" Type="http://schemas.openxmlformats.org/officeDocument/2006/relationships/image" Target="cid:2e1706e013" TargetMode="External"/><Relationship Id="rId626" Type="http://schemas.openxmlformats.org/officeDocument/2006/relationships/image" Target="cid:cfefaa3513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668" Type="http://schemas.openxmlformats.org/officeDocument/2006/relationships/image" Target="cid:744bebe3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472" Type="http://schemas.openxmlformats.org/officeDocument/2006/relationships/image" Target="cid:c5b52bf313" TargetMode="External"/><Relationship Id="rId528" Type="http://schemas.openxmlformats.org/officeDocument/2006/relationships/image" Target="cid:894d42c613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581" Type="http://schemas.openxmlformats.org/officeDocument/2006/relationships/hyperlink" Target="cid:574488562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637" Type="http://schemas.openxmlformats.org/officeDocument/2006/relationships/hyperlink" Target="cid:2a827322" TargetMode="External"/><Relationship Id="rId679" Type="http://schemas.openxmlformats.org/officeDocument/2006/relationships/hyperlink" Target="cid:981a02282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83" Type="http://schemas.openxmlformats.org/officeDocument/2006/relationships/hyperlink" Target="cid:eed1948d2" TargetMode="External"/><Relationship Id="rId539" Type="http://schemas.openxmlformats.org/officeDocument/2006/relationships/hyperlink" Target="cid:b26ab2aa2" TargetMode="External"/><Relationship Id="rId690" Type="http://schemas.openxmlformats.org/officeDocument/2006/relationships/image" Target="cid:bc352fc613" TargetMode="External"/><Relationship Id="rId704" Type="http://schemas.openxmlformats.org/officeDocument/2006/relationships/image" Target="cid:ea7a712f13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43" Type="http://schemas.openxmlformats.org/officeDocument/2006/relationships/hyperlink" Target="cid:b85e622f2" TargetMode="External"/><Relationship Id="rId550" Type="http://schemas.openxmlformats.org/officeDocument/2006/relationships/image" Target="cid:d68ab9df13" TargetMode="External"/><Relationship Id="rId82" Type="http://schemas.openxmlformats.org/officeDocument/2006/relationships/image" Target="cid:27d6fe1a13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592" Type="http://schemas.openxmlformats.org/officeDocument/2006/relationships/image" Target="cid:58d5456613" TargetMode="External"/><Relationship Id="rId606" Type="http://schemas.openxmlformats.org/officeDocument/2006/relationships/image" Target="cid:968b5fea13" TargetMode="External"/><Relationship Id="rId648" Type="http://schemas.openxmlformats.org/officeDocument/2006/relationships/image" Target="cid:26b6ba8e13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473" Type="http://schemas.openxmlformats.org/officeDocument/2006/relationships/hyperlink" Target="cid:cac018a42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529" Type="http://schemas.openxmlformats.org/officeDocument/2006/relationships/hyperlink" Target="cid:8e741fbb2" TargetMode="External"/><Relationship Id="rId680" Type="http://schemas.openxmlformats.org/officeDocument/2006/relationships/image" Target="cid:981a024813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40" Type="http://schemas.openxmlformats.org/officeDocument/2006/relationships/image" Target="cid:b26ab2d4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561" Type="http://schemas.openxmlformats.org/officeDocument/2006/relationships/hyperlink" Target="cid:ac5444b2" TargetMode="External"/><Relationship Id="rId582" Type="http://schemas.openxmlformats.org/officeDocument/2006/relationships/image" Target="cid:5744887d13" TargetMode="External"/><Relationship Id="rId617" Type="http://schemas.openxmlformats.org/officeDocument/2006/relationships/hyperlink" Target="cid:bfc298fa2" TargetMode="External"/><Relationship Id="rId638" Type="http://schemas.openxmlformats.org/officeDocument/2006/relationships/image" Target="cid:2a8275a13" TargetMode="External"/><Relationship Id="rId659" Type="http://schemas.openxmlformats.org/officeDocument/2006/relationships/hyperlink" Target="cid:500228512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463" Type="http://schemas.openxmlformats.org/officeDocument/2006/relationships/hyperlink" Target="cid:cd46ec842" TargetMode="External"/><Relationship Id="rId484" Type="http://schemas.openxmlformats.org/officeDocument/2006/relationships/image" Target="cid:eed194b213" TargetMode="External"/><Relationship Id="rId519" Type="http://schemas.openxmlformats.org/officeDocument/2006/relationships/hyperlink" Target="cid:6a60cd972" TargetMode="External"/><Relationship Id="rId670" Type="http://schemas.openxmlformats.org/officeDocument/2006/relationships/image" Target="cid:75c2f99b13" TargetMode="External"/><Relationship Id="rId705" Type="http://schemas.openxmlformats.org/officeDocument/2006/relationships/hyperlink" Target="cid:ef980759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530" Type="http://schemas.openxmlformats.org/officeDocument/2006/relationships/image" Target="cid:8e741fe313" TargetMode="External"/><Relationship Id="rId691" Type="http://schemas.openxmlformats.org/officeDocument/2006/relationships/hyperlink" Target="cid:c229ee2d2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551" Type="http://schemas.openxmlformats.org/officeDocument/2006/relationships/hyperlink" Target="cid:e606bbf52" TargetMode="External"/><Relationship Id="rId572" Type="http://schemas.openxmlformats.org/officeDocument/2006/relationships/image" Target="cid:33374fa113" TargetMode="External"/><Relationship Id="rId593" Type="http://schemas.openxmlformats.org/officeDocument/2006/relationships/hyperlink" Target="cid:5deba7452" TargetMode="External"/><Relationship Id="rId607" Type="http://schemas.openxmlformats.org/officeDocument/2006/relationships/hyperlink" Target="cid:9ba56f752" TargetMode="External"/><Relationship Id="rId628" Type="http://schemas.openxmlformats.org/officeDocument/2006/relationships/image" Target="cid:e8e5efd513" TargetMode="External"/><Relationship Id="rId649" Type="http://schemas.openxmlformats.org/officeDocument/2006/relationships/hyperlink" Target="cid:2be861642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474" Type="http://schemas.openxmlformats.org/officeDocument/2006/relationships/image" Target="cid:cac018c913" TargetMode="External"/><Relationship Id="rId509" Type="http://schemas.openxmlformats.org/officeDocument/2006/relationships/hyperlink" Target="cid:55e626f22" TargetMode="External"/><Relationship Id="rId660" Type="http://schemas.openxmlformats.org/officeDocument/2006/relationships/image" Target="cid:5002287713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495" Type="http://schemas.openxmlformats.org/officeDocument/2006/relationships/hyperlink" Target="cid:1def42792" TargetMode="External"/><Relationship Id="rId681" Type="http://schemas.openxmlformats.org/officeDocument/2006/relationships/hyperlink" Target="cid:9d3b194e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520" Type="http://schemas.openxmlformats.org/officeDocument/2006/relationships/image" Target="cid:6a60cdbf13" TargetMode="External"/><Relationship Id="rId541" Type="http://schemas.openxmlformats.org/officeDocument/2006/relationships/hyperlink" Target="cid:c1f4b6ac2" TargetMode="External"/><Relationship Id="rId562" Type="http://schemas.openxmlformats.org/officeDocument/2006/relationships/image" Target="cid:ac5447513" TargetMode="External"/><Relationship Id="rId583" Type="http://schemas.openxmlformats.org/officeDocument/2006/relationships/hyperlink" Target="cid:5d65a7c02" TargetMode="External"/><Relationship Id="rId618" Type="http://schemas.openxmlformats.org/officeDocument/2006/relationships/image" Target="cid:bfc2992113" TargetMode="External"/><Relationship Id="rId639" Type="http://schemas.openxmlformats.org/officeDocument/2006/relationships/hyperlink" Target="cid:8ce5866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464" Type="http://schemas.openxmlformats.org/officeDocument/2006/relationships/image" Target="cid:cd46eca713" TargetMode="External"/><Relationship Id="rId650" Type="http://schemas.openxmlformats.org/officeDocument/2006/relationships/image" Target="cid:2be8618a13" TargetMode="External"/><Relationship Id="rId303" Type="http://schemas.openxmlformats.org/officeDocument/2006/relationships/hyperlink" Target="cid:85846372" TargetMode="External"/><Relationship Id="rId485" Type="http://schemas.openxmlformats.org/officeDocument/2006/relationships/hyperlink" Target="cid:f412288c2" TargetMode="External"/><Relationship Id="rId692" Type="http://schemas.openxmlformats.org/officeDocument/2006/relationships/image" Target="cid:c229ee5013" TargetMode="External"/><Relationship Id="rId706" Type="http://schemas.openxmlformats.org/officeDocument/2006/relationships/image" Target="cid:ef98077f13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510" Type="http://schemas.openxmlformats.org/officeDocument/2006/relationships/image" Target="cid:55e6272213" TargetMode="External"/><Relationship Id="rId552" Type="http://schemas.openxmlformats.org/officeDocument/2006/relationships/image" Target="cid:e606bc1c13" TargetMode="External"/><Relationship Id="rId594" Type="http://schemas.openxmlformats.org/officeDocument/2006/relationships/image" Target="cid:5deba76d13" TargetMode="External"/><Relationship Id="rId608" Type="http://schemas.openxmlformats.org/officeDocument/2006/relationships/image" Target="cid:9ba56f9813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496" Type="http://schemas.openxmlformats.org/officeDocument/2006/relationships/image" Target="cid:1def42a013" TargetMode="External"/><Relationship Id="rId661" Type="http://schemas.openxmlformats.org/officeDocument/2006/relationships/hyperlink" Target="cid:55245ca62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521" Type="http://schemas.openxmlformats.org/officeDocument/2006/relationships/hyperlink" Target="cid:7a2e86af2" TargetMode="External"/><Relationship Id="rId563" Type="http://schemas.openxmlformats.org/officeDocument/2006/relationships/hyperlink" Target="cid:f2a01292" TargetMode="External"/><Relationship Id="rId619" Type="http://schemas.openxmlformats.org/officeDocument/2006/relationships/hyperlink" Target="cid:c58b0eff2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630" Type="http://schemas.openxmlformats.org/officeDocument/2006/relationships/image" Target="cid:ee19d15713" TargetMode="External"/><Relationship Id="rId672" Type="http://schemas.openxmlformats.org/officeDocument/2006/relationships/image" Target="cid:7a4c69e413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532" Type="http://schemas.openxmlformats.org/officeDocument/2006/relationships/image" Target="cid:9de9f68413" TargetMode="External"/><Relationship Id="rId574" Type="http://schemas.openxmlformats.org/officeDocument/2006/relationships/image" Target="cid:396108aa13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476" Type="http://schemas.openxmlformats.org/officeDocument/2006/relationships/image" Target="cid:cfe0646113" TargetMode="External"/><Relationship Id="rId641" Type="http://schemas.openxmlformats.org/officeDocument/2006/relationships/hyperlink" Target="cid:cffdcdd2" TargetMode="External"/><Relationship Id="rId683" Type="http://schemas.openxmlformats.org/officeDocument/2006/relationships/hyperlink" Target="cid:a2dc87c62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501" Type="http://schemas.openxmlformats.org/officeDocument/2006/relationships/hyperlink" Target="cid:36f12ed32" TargetMode="External"/><Relationship Id="rId543" Type="http://schemas.openxmlformats.org/officeDocument/2006/relationships/hyperlink" Target="cid:c7314bce2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585" Type="http://schemas.openxmlformats.org/officeDocument/2006/relationships/hyperlink" Target="cid:61b2a1cb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487" Type="http://schemas.openxmlformats.org/officeDocument/2006/relationships/hyperlink" Target="cid:f92110532" TargetMode="External"/><Relationship Id="rId610" Type="http://schemas.openxmlformats.org/officeDocument/2006/relationships/image" Target="cid:a0d8010713" TargetMode="External"/><Relationship Id="rId652" Type="http://schemas.openxmlformats.org/officeDocument/2006/relationships/image" Target="cid:312c577b13" TargetMode="External"/><Relationship Id="rId694" Type="http://schemas.openxmlformats.org/officeDocument/2006/relationships/image" Target="cid:c66f335a13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512" Type="http://schemas.openxmlformats.org/officeDocument/2006/relationships/image" Target="cid:55e9400c13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554" Type="http://schemas.openxmlformats.org/officeDocument/2006/relationships/image" Target="cid:ebcc174e13" TargetMode="External"/><Relationship Id="rId596" Type="http://schemas.openxmlformats.org/officeDocument/2006/relationships/image" Target="cid:6329896713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498" Type="http://schemas.openxmlformats.org/officeDocument/2006/relationships/image" Target="cid:225aa5c413" TargetMode="External"/><Relationship Id="rId621" Type="http://schemas.openxmlformats.org/officeDocument/2006/relationships/hyperlink" Target="cid:ca1bb4892" TargetMode="External"/><Relationship Id="rId663" Type="http://schemas.openxmlformats.org/officeDocument/2006/relationships/hyperlink" Target="cid:5a66da322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23" Type="http://schemas.openxmlformats.org/officeDocument/2006/relationships/hyperlink" Target="cid:7f1ab1eb2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565" Type="http://schemas.openxmlformats.org/officeDocument/2006/relationships/hyperlink" Target="cid:1486dfc62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632" Type="http://schemas.openxmlformats.org/officeDocument/2006/relationships/image" Target="cid:f336ae0513" TargetMode="External"/><Relationship Id="rId271" Type="http://schemas.openxmlformats.org/officeDocument/2006/relationships/hyperlink" Target="cid:bb0725832" TargetMode="External"/><Relationship Id="rId674" Type="http://schemas.openxmlformats.org/officeDocument/2006/relationships/image" Target="cid:7f43d44913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534" Type="http://schemas.openxmlformats.org/officeDocument/2006/relationships/image" Target="cid:a3e4f30613" TargetMode="External"/><Relationship Id="rId576" Type="http://schemas.openxmlformats.org/officeDocument/2006/relationships/image" Target="cid:3d8c6a7b13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601" Type="http://schemas.openxmlformats.org/officeDocument/2006/relationships/hyperlink" Target="cid:81fbe0502" TargetMode="External"/><Relationship Id="rId643" Type="http://schemas.openxmlformats.org/officeDocument/2006/relationships/hyperlink" Target="cid:1212871a2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Relationship Id="rId685" Type="http://schemas.openxmlformats.org/officeDocument/2006/relationships/hyperlink" Target="cid:a3929b8d2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503" Type="http://schemas.openxmlformats.org/officeDocument/2006/relationships/hyperlink" Target="cid:3c1017e92" TargetMode="External"/><Relationship Id="rId545" Type="http://schemas.openxmlformats.org/officeDocument/2006/relationships/hyperlink" Target="cid:cc488c802" TargetMode="External"/><Relationship Id="rId587" Type="http://schemas.openxmlformats.org/officeDocument/2006/relationships/hyperlink" Target="cid:680b06b02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612" Type="http://schemas.openxmlformats.org/officeDocument/2006/relationships/image" Target="cid:a5fed86e13" TargetMode="External"/><Relationship Id="rId251" Type="http://schemas.openxmlformats.org/officeDocument/2006/relationships/hyperlink" Target="cid:53f9d4bf2" TargetMode="External"/><Relationship Id="rId489" Type="http://schemas.openxmlformats.org/officeDocument/2006/relationships/hyperlink" Target="cid:dbb20812" TargetMode="External"/><Relationship Id="rId654" Type="http://schemas.openxmlformats.org/officeDocument/2006/relationships/image" Target="cid:3648ce8a13" TargetMode="External"/><Relationship Id="rId696" Type="http://schemas.openxmlformats.org/officeDocument/2006/relationships/image" Target="cid:cbad983213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514" Type="http://schemas.openxmlformats.org/officeDocument/2006/relationships/image" Target="cid:5c1592af13" TargetMode="External"/><Relationship Id="rId556" Type="http://schemas.openxmlformats.org/officeDocument/2006/relationships/image" Target="cid:f049fbb413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598" Type="http://schemas.openxmlformats.org/officeDocument/2006/relationships/image" Target="cid:77ad0c9f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623" Type="http://schemas.openxmlformats.org/officeDocument/2006/relationships/hyperlink" Target="cid:cf309d412" TargetMode="External"/><Relationship Id="rId665" Type="http://schemas.openxmlformats.org/officeDocument/2006/relationships/hyperlink" Target="cid:5f8f72912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525" Type="http://schemas.openxmlformats.org/officeDocument/2006/relationships/hyperlink" Target="cid:842f44012" TargetMode="External"/><Relationship Id="rId567" Type="http://schemas.openxmlformats.org/officeDocument/2006/relationships/hyperlink" Target="cid:1b05e0252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469" Type="http://schemas.openxmlformats.org/officeDocument/2006/relationships/hyperlink" Target="cid:1643af6f2" TargetMode="External"/><Relationship Id="rId634" Type="http://schemas.openxmlformats.org/officeDocument/2006/relationships/image" Target="cid:2a34f1913" TargetMode="External"/><Relationship Id="rId676" Type="http://schemas.openxmlformats.org/officeDocument/2006/relationships/image" Target="cid:8378b66013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480" Type="http://schemas.openxmlformats.org/officeDocument/2006/relationships/image" Target="cid:db19d24313" TargetMode="External"/><Relationship Id="rId536" Type="http://schemas.openxmlformats.org/officeDocument/2006/relationships/image" Target="cid:a828098c13" TargetMode="External"/><Relationship Id="rId701" Type="http://schemas.openxmlformats.org/officeDocument/2006/relationships/hyperlink" Target="cid:e552dbe7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578" Type="http://schemas.openxmlformats.org/officeDocument/2006/relationships/image" Target="cid:42aef7bf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603" Type="http://schemas.openxmlformats.org/officeDocument/2006/relationships/hyperlink" Target="cid:880ae9622" TargetMode="External"/><Relationship Id="rId645" Type="http://schemas.openxmlformats.org/officeDocument/2006/relationships/hyperlink" Target="cid:174ffe452" TargetMode="External"/><Relationship Id="rId687" Type="http://schemas.openxmlformats.org/officeDocument/2006/relationships/hyperlink" Target="cid:a7986d812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547" Type="http://schemas.openxmlformats.org/officeDocument/2006/relationships/hyperlink" Target="cid:d15f95592" TargetMode="External"/><Relationship Id="rId589" Type="http://schemas.openxmlformats.org/officeDocument/2006/relationships/hyperlink" Target="cid:546d44f72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614" Type="http://schemas.openxmlformats.org/officeDocument/2006/relationships/image" Target="cid:ab81868f13" TargetMode="External"/><Relationship Id="rId656" Type="http://schemas.openxmlformats.org/officeDocument/2006/relationships/image" Target="cid:3c6b665113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516" Type="http://schemas.openxmlformats.org/officeDocument/2006/relationships/image" Target="cid:6172511713" TargetMode="External"/><Relationship Id="rId698" Type="http://schemas.openxmlformats.org/officeDocument/2006/relationships/image" Target="cid:db546e28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558" Type="http://schemas.openxmlformats.org/officeDocument/2006/relationships/image" Target="cid:f57373f4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625" Type="http://schemas.openxmlformats.org/officeDocument/2006/relationships/hyperlink" Target="cid:cfefaa112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471" Type="http://schemas.openxmlformats.org/officeDocument/2006/relationships/hyperlink" Target="cid:c5b52bce2" TargetMode="External"/><Relationship Id="rId667" Type="http://schemas.openxmlformats.org/officeDocument/2006/relationships/hyperlink" Target="cid:744bebba2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527" Type="http://schemas.openxmlformats.org/officeDocument/2006/relationships/hyperlink" Target="cid:894d429c2" TargetMode="External"/><Relationship Id="rId569" Type="http://schemas.openxmlformats.org/officeDocument/2006/relationships/hyperlink" Target="cid:2e1706bb2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580" Type="http://schemas.openxmlformats.org/officeDocument/2006/relationships/image" Target="cid:521d880d13" TargetMode="External"/><Relationship Id="rId636" Type="http://schemas.openxmlformats.org/officeDocument/2006/relationships/image" Target="cid:2a6402f13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678" Type="http://schemas.openxmlformats.org/officeDocument/2006/relationships/image" Target="cid:92f0c299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482" Type="http://schemas.openxmlformats.org/officeDocument/2006/relationships/image" Target="cid:e9adde6813" TargetMode="External"/><Relationship Id="rId538" Type="http://schemas.openxmlformats.org/officeDocument/2006/relationships/image" Target="cid:ad5e98f313" TargetMode="External"/><Relationship Id="rId703" Type="http://schemas.openxmlformats.org/officeDocument/2006/relationships/hyperlink" Target="cid:ea7a71042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591" Type="http://schemas.openxmlformats.org/officeDocument/2006/relationships/hyperlink" Target="cid:58d545402" TargetMode="External"/><Relationship Id="rId605" Type="http://schemas.openxmlformats.org/officeDocument/2006/relationships/hyperlink" Target="cid:968b5fc82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647" Type="http://schemas.openxmlformats.org/officeDocument/2006/relationships/hyperlink" Target="cid:26b6ba682" TargetMode="External"/><Relationship Id="rId689" Type="http://schemas.openxmlformats.org/officeDocument/2006/relationships/hyperlink" Target="cid:bc352f9f2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549" Type="http://schemas.openxmlformats.org/officeDocument/2006/relationships/hyperlink" Target="cid:d68ab9b7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560" Type="http://schemas.openxmlformats.org/officeDocument/2006/relationships/image" Target="cid:a077fb613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616" Type="http://schemas.openxmlformats.org/officeDocument/2006/relationships/image" Target="cid:ba92741a13" TargetMode="External"/><Relationship Id="rId658" Type="http://schemas.openxmlformats.org/officeDocument/2006/relationships/image" Target="cid:4accbfba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518" Type="http://schemas.openxmlformats.org/officeDocument/2006/relationships/image" Target="cid:66098c3213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Relationship Id="rId61" Type="http://schemas.openxmlformats.org/officeDocument/2006/relationships/hyperlink" Target="cid:f456201d2" TargetMode="External"/><Relationship Id="rId199" Type="http://schemas.openxmlformats.org/officeDocument/2006/relationships/hyperlink" Target="cid:9fc12dd62" TargetMode="External"/><Relationship Id="rId571" Type="http://schemas.openxmlformats.org/officeDocument/2006/relationships/hyperlink" Target="cid:33374f782" TargetMode="External"/><Relationship Id="rId627" Type="http://schemas.openxmlformats.org/officeDocument/2006/relationships/hyperlink" Target="cid:e8e5efae2" TargetMode="External"/><Relationship Id="rId669" Type="http://schemas.openxmlformats.org/officeDocument/2006/relationships/hyperlink" Target="cid:75c2f921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9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1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3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5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7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9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1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3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5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7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9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1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3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5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7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9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35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1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3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5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7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9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1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3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5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7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9" name="Picture 2" descr="cid:a077fb613">
          <a:hlinkClick xmlns:r="http://schemas.openxmlformats.org/officeDocument/2006/relationships" r:id="rId5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1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3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5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7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9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1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3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5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7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9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1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3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5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7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9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1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3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5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7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9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1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3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5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7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9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1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3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5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7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9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1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3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5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7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9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1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3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5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7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9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1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3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5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7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9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1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3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5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7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9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1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3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5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7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9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1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3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5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7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9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1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3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5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7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9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1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3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5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7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9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1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3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5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7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9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1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3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5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7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9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1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3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5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7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9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1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3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5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7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9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1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3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5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7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9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0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1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3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5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7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9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1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3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5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7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9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1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3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5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7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9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1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3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5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7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9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1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3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5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7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9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1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3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5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7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9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1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3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5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7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9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1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3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5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7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9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1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3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5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7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9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1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3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5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7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9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1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3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5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7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9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1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3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5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7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9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1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3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5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7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9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1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3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5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7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9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1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3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5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7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9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1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3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5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7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9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1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3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5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7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9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1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3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5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7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9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1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3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5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7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9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1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3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5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7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9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1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3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5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7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9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1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3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5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7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9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1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3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5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7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9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1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3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5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7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9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1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3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5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7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9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1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3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5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7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9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1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3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5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7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9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1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3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5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7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9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1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3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5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7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9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1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3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5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7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9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1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3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5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7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9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1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3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5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7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9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1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3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5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7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9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1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3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5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7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9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1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3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5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7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9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1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3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5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7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9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1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3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5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1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61912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7" name="Picture 2" descr="cid:ac5447513">
          <a:hlinkClick xmlns:r="http://schemas.openxmlformats.org/officeDocument/2006/relationships" r:id="rId5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9" name="Picture 2" descr="cid:f2a015013">
          <a:hlinkClick xmlns:r="http://schemas.openxmlformats.org/officeDocument/2006/relationships" r:id="rId5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4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1" name="Picture 2" descr="cid:1486e01413">
          <a:hlinkClick xmlns:r="http://schemas.openxmlformats.org/officeDocument/2006/relationships" r:id="rId5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6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3" name="Picture 2" descr="cid:1b05e04f13">
          <a:hlinkClick xmlns:r="http://schemas.openxmlformats.org/officeDocument/2006/relationships" r:id="rId5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8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2</xdr:row>
      <xdr:rowOff>9525</xdr:rowOff>
    </xdr:to>
    <xdr:pic>
      <xdr:nvPicPr>
        <xdr:cNvPr id="1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5" name="Picture 2" descr="cid:2e1706e013">
          <a:hlinkClick xmlns:r="http://schemas.openxmlformats.org/officeDocument/2006/relationships" r:id="rId5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0" cstate="print"/>
        <a:srcRect/>
        <a:stretch>
          <a:fillRect/>
        </a:stretch>
      </xdr:blipFill>
      <xdr:spPr bwMode="auto">
        <a:xfrm>
          <a:off x="17478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7" name="Picture 2" descr="cid:33374fa113">
          <a:hlinkClick xmlns:r="http://schemas.openxmlformats.org/officeDocument/2006/relationships" r:id="rId5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9" name="Picture 2" descr="cid:396108aa13">
          <a:hlinkClick xmlns:r="http://schemas.openxmlformats.org/officeDocument/2006/relationships" r:id="rId5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1" name="Picture 2" descr="cid:3d8c6a7b13">
          <a:hlinkClick xmlns:r="http://schemas.openxmlformats.org/officeDocument/2006/relationships" r:id="rId5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3" name="Picture 2" descr="cid:42aef7bf13">
          <a:hlinkClick xmlns:r="http://schemas.openxmlformats.org/officeDocument/2006/relationships" r:id="rId5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8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5" name="Picture 2" descr="cid:521d880d13">
          <a:hlinkClick xmlns:r="http://schemas.openxmlformats.org/officeDocument/2006/relationships" r:id="rId5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0" cstate="print"/>
        <a:srcRect/>
        <a:stretch>
          <a:fillRect/>
        </a:stretch>
      </xdr:blipFill>
      <xdr:spPr bwMode="auto">
        <a:xfrm>
          <a:off x="17554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7" name="Picture 2" descr="cid:5744887d13">
          <a:hlinkClick xmlns:r="http://schemas.openxmlformats.org/officeDocument/2006/relationships" r:id="rId5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9" name="Picture 2" descr="cid:5d65a7e413">
          <a:hlinkClick xmlns:r="http://schemas.openxmlformats.org/officeDocument/2006/relationships" r:id="rId5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1" name="Picture 2" descr="cid:61b2a1ef13">
          <a:hlinkClick xmlns:r="http://schemas.openxmlformats.org/officeDocument/2006/relationships" r:id="rId5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3" name="Picture 2" descr="cid:680b06d213">
          <a:hlinkClick xmlns:r="http://schemas.openxmlformats.org/officeDocument/2006/relationships" r:id="rId5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8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5" name="Picture 2" descr="cid:546d451e13">
          <a:hlinkClick xmlns:r="http://schemas.openxmlformats.org/officeDocument/2006/relationships" r:id="rId5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7" name="Picture 2" descr="cid:58d5456613">
          <a:hlinkClick xmlns:r="http://schemas.openxmlformats.org/officeDocument/2006/relationships" r:id="rId5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9" name="Picture 2" descr="cid:5deba76d13">
          <a:hlinkClick xmlns:r="http://schemas.openxmlformats.org/officeDocument/2006/relationships" r:id="rId5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1" name="Picture 2" descr="cid:6329896713">
          <a:hlinkClick xmlns:r="http://schemas.openxmlformats.org/officeDocument/2006/relationships" r:id="rId5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3" name="Picture 2" descr="cid:77ad0c9f13">
          <a:hlinkClick xmlns:r="http://schemas.openxmlformats.org/officeDocument/2006/relationships" r:id="rId5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8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5" name="Picture 2" descr="cid:7cd4f13913">
          <a:hlinkClick xmlns:r="http://schemas.openxmlformats.org/officeDocument/2006/relationships" r:id="rId5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7" name="Picture 2" descr="cid:81fbe07713">
          <a:hlinkClick xmlns:r="http://schemas.openxmlformats.org/officeDocument/2006/relationships" r:id="rId6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9" name="Picture 2" descr="cid:880ae98a13">
          <a:hlinkClick xmlns:r="http://schemas.openxmlformats.org/officeDocument/2006/relationships" r:id="rId6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1" name="Picture 2" descr="cid:968b5fea13">
          <a:hlinkClick xmlns:r="http://schemas.openxmlformats.org/officeDocument/2006/relationships" r:id="rId6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6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3" name="Picture 2" descr="cid:9ba56f9813">
          <a:hlinkClick xmlns:r="http://schemas.openxmlformats.org/officeDocument/2006/relationships" r:id="rId6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5" name="Picture 2" descr="cid:a0d8010713">
          <a:hlinkClick xmlns:r="http://schemas.openxmlformats.org/officeDocument/2006/relationships" r:id="rId6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7" name="Picture 2" descr="cid:a5fed86e13">
          <a:hlinkClick xmlns:r="http://schemas.openxmlformats.org/officeDocument/2006/relationships" r:id="rId6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9" name="Picture 2" descr="cid:ab81868f13">
          <a:hlinkClick xmlns:r="http://schemas.openxmlformats.org/officeDocument/2006/relationships" r:id="rId6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1" name="Picture 2" descr="cid:ba92741a13">
          <a:hlinkClick xmlns:r="http://schemas.openxmlformats.org/officeDocument/2006/relationships" r:id="rId6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3" name="Picture 2" descr="cid:bfc2992113">
          <a:hlinkClick xmlns:r="http://schemas.openxmlformats.org/officeDocument/2006/relationships" r:id="rId6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5" name="Picture 2" descr="cid:c58b0f2713">
          <a:hlinkClick xmlns:r="http://schemas.openxmlformats.org/officeDocument/2006/relationships" r:id="rId6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7" name="Picture 2" descr="cid:ca1bb4ac13">
          <a:hlinkClick xmlns:r="http://schemas.openxmlformats.org/officeDocument/2006/relationships" r:id="rId6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9" name="Picture 2" descr="cid:cf309d6013">
          <a:hlinkClick xmlns:r="http://schemas.openxmlformats.org/officeDocument/2006/relationships" r:id="rId6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4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1" name="Picture 2" descr="cid:cfefaa3513">
          <a:hlinkClick xmlns:r="http://schemas.openxmlformats.org/officeDocument/2006/relationships" r:id="rId6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6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3" name="Picture 2" descr="cid:e8e5efd513">
          <a:hlinkClick xmlns:r="http://schemas.openxmlformats.org/officeDocument/2006/relationships" r:id="rId6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5" name="Picture 2" descr="cid:ee19d15713">
          <a:hlinkClick xmlns:r="http://schemas.openxmlformats.org/officeDocument/2006/relationships" r:id="rId6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7" name="Picture 2" descr="cid:f336ae0513">
          <a:hlinkClick xmlns:r="http://schemas.openxmlformats.org/officeDocument/2006/relationships" r:id="rId6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9" name="Picture 2" descr="cid:2a34f1913">
          <a:hlinkClick xmlns:r="http://schemas.openxmlformats.org/officeDocument/2006/relationships" r:id="rId6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1" name="Picture 2" descr="cid:2a6402f13">
          <a:hlinkClick xmlns:r="http://schemas.openxmlformats.org/officeDocument/2006/relationships" r:id="rId6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3" name="Picture 2" descr="cid:2a8275a13">
          <a:hlinkClick xmlns:r="http://schemas.openxmlformats.org/officeDocument/2006/relationships" r:id="rId6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5" name="Picture 2" descr="cid:8ce589313">
          <a:hlinkClick xmlns:r="http://schemas.openxmlformats.org/officeDocument/2006/relationships" r:id="rId6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7" name="Picture 2" descr="cid:cffdcff13">
          <a:hlinkClick xmlns:r="http://schemas.openxmlformats.org/officeDocument/2006/relationships" r:id="rId6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9" name="Picture 2" descr="cid:1212874113">
          <a:hlinkClick xmlns:r="http://schemas.openxmlformats.org/officeDocument/2006/relationships" r:id="rId6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1" name="Picture 2" descr="cid:174ffe7613">
          <a:hlinkClick xmlns:r="http://schemas.openxmlformats.org/officeDocument/2006/relationships" r:id="rId6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3" name="Picture 2" descr="cid:26b6ba8e13">
          <a:hlinkClick xmlns:r="http://schemas.openxmlformats.org/officeDocument/2006/relationships" r:id="rId6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5" name="Picture 2" descr="cid:2be8618a13">
          <a:hlinkClick xmlns:r="http://schemas.openxmlformats.org/officeDocument/2006/relationships" r:id="rId6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7" name="Picture 2" descr="cid:312c577b13">
          <a:hlinkClick xmlns:r="http://schemas.openxmlformats.org/officeDocument/2006/relationships" r:id="rId6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2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9" name="Picture 2" descr="cid:3648ce8a13">
          <a:hlinkClick xmlns:r="http://schemas.openxmlformats.org/officeDocument/2006/relationships" r:id="rId6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1" name="Picture 2" descr="cid:3c6b665113">
          <a:hlinkClick xmlns:r="http://schemas.openxmlformats.org/officeDocument/2006/relationships" r:id="rId6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3" name="Picture 2" descr="cid:4accbfba13">
          <a:hlinkClick xmlns:r="http://schemas.openxmlformats.org/officeDocument/2006/relationships" r:id="rId6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5" name="Picture 2" descr="cid:5002287713">
          <a:hlinkClick xmlns:r="http://schemas.openxmlformats.org/officeDocument/2006/relationships" r:id="rId6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7" name="Picture 2" descr="cid:55245cd713">
          <a:hlinkClick xmlns:r="http://schemas.openxmlformats.org/officeDocument/2006/relationships" r:id="rId6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9" name="Picture 2" descr="cid:5a66da5c13">
          <a:hlinkClick xmlns:r="http://schemas.openxmlformats.org/officeDocument/2006/relationships" r:id="rId6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1" name="Picture 2" descr="cid:5f8f72ba13">
          <a:hlinkClick xmlns:r="http://schemas.openxmlformats.org/officeDocument/2006/relationships" r:id="rId6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3" name="Picture 2" descr="cid:744bebe313">
          <a:hlinkClick xmlns:r="http://schemas.openxmlformats.org/officeDocument/2006/relationships" r:id="rId6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5" name="Picture 2" descr="cid:75c2f99b13">
          <a:hlinkClick xmlns:r="http://schemas.openxmlformats.org/officeDocument/2006/relationships" r:id="rId6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7" name="Picture 2" descr="cid:7a4c69e413">
          <a:hlinkClick xmlns:r="http://schemas.openxmlformats.org/officeDocument/2006/relationships" r:id="rId6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9" name="Picture 2" descr="cid:7f43d44913">
          <a:hlinkClick xmlns:r="http://schemas.openxmlformats.org/officeDocument/2006/relationships" r:id="rId6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1" name="Picture 2" descr="cid:8378b66013">
          <a:hlinkClick xmlns:r="http://schemas.openxmlformats.org/officeDocument/2006/relationships" r:id="rId6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3" name="Picture 2" descr="cid:92f0c29913">
          <a:hlinkClick xmlns:r="http://schemas.openxmlformats.org/officeDocument/2006/relationships" r:id="rId6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5" name="Picture 2" descr="cid:981a024813">
          <a:hlinkClick xmlns:r="http://schemas.openxmlformats.org/officeDocument/2006/relationships" r:id="rId6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7" name="Picture 2" descr="cid:9d3b197613">
          <a:hlinkClick xmlns:r="http://schemas.openxmlformats.org/officeDocument/2006/relationships" r:id="rId6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9" name="Picture 2" descr="cid:a2dc87f013">
          <a:hlinkClick xmlns:r="http://schemas.openxmlformats.org/officeDocument/2006/relationships" r:id="rId6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4" cstate="print"/>
        <a:srcRect/>
        <a:stretch>
          <a:fillRect/>
        </a:stretch>
      </xdr:blipFill>
      <xdr:spPr bwMode="auto">
        <a:xfrm>
          <a:off x="2114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1" name="Picture 2" descr="cid:a3929bb113">
          <a:hlinkClick xmlns:r="http://schemas.openxmlformats.org/officeDocument/2006/relationships" r:id="rId6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6" cstate="print"/>
        <a:srcRect/>
        <a:stretch>
          <a:fillRect/>
        </a:stretch>
      </xdr:blipFill>
      <xdr:spPr bwMode="auto">
        <a:xfrm>
          <a:off x="212217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3" name="Picture 2" descr="cid:a7986da913">
          <a:hlinkClick xmlns:r="http://schemas.openxmlformats.org/officeDocument/2006/relationships" r:id="rId6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5" name="Picture 2" descr="cid:bc352fc613">
          <a:hlinkClick xmlns:r="http://schemas.openxmlformats.org/officeDocument/2006/relationships" r:id="rId6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7" name="Picture 2" descr="cid:c229ee5013">
          <a:hlinkClick xmlns:r="http://schemas.openxmlformats.org/officeDocument/2006/relationships" r:id="rId6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9" name="Picture 2" descr="cid:c66f335a13">
          <a:hlinkClick xmlns:r="http://schemas.openxmlformats.org/officeDocument/2006/relationships" r:id="rId6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1" name="Picture 2" descr="cid:cbad983213">
          <a:hlinkClick xmlns:r="http://schemas.openxmlformats.org/officeDocument/2006/relationships" r:id="rId6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3" name="Picture 2" descr="cid:db546e2813">
          <a:hlinkClick xmlns:r="http://schemas.openxmlformats.org/officeDocument/2006/relationships" r:id="rId6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5" name="Picture 2" descr="cid:e02c11b513">
          <a:hlinkClick xmlns:r="http://schemas.openxmlformats.org/officeDocument/2006/relationships" r:id="rId6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7" name="Picture 2" descr="cid:e552dc0913">
          <a:hlinkClick xmlns:r="http://schemas.openxmlformats.org/officeDocument/2006/relationships" r:id="rId7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9" name="Picture 2" descr="cid:ea7a712f13">
          <a:hlinkClick xmlns:r="http://schemas.openxmlformats.org/officeDocument/2006/relationships" r:id="rId7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1" name="Picture 2" descr="cid:ef98077f13">
          <a:hlinkClick xmlns:r="http://schemas.openxmlformats.org/officeDocument/2006/relationships" r:id="rId7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M41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K19" sqref="K19"/>
    </sheetView>
  </sheetViews>
  <sheetFormatPr defaultRowHeight="11.25"/>
  <cols>
    <col min="1" max="1" width="9.7109375" style="1" customWidth="1"/>
    <col min="2" max="2" width="4.5703125" style="4" customWidth="1"/>
    <col min="3" max="4" width="9.140625" style="1"/>
    <col min="5" max="5" width="12.28515625" style="1" customWidth="1"/>
    <col min="6" max="6" width="13.7109375" style="26" customWidth="1"/>
    <col min="7" max="7" width="14.28515625" style="1" customWidth="1"/>
    <col min="8" max="8" width="11.85546875" style="26" customWidth="1"/>
    <col min="9" max="9" width="11.28515625" style="2" customWidth="1"/>
    <col min="10" max="10" width="12.85546875" style="2" customWidth="1"/>
    <col min="11" max="12" width="9.85546875" style="2" customWidth="1"/>
    <col min="13" max="16384" width="9.140625" style="1"/>
  </cols>
  <sheetData>
    <row r="1" spans="1:13">
      <c r="A1" s="5"/>
      <c r="B1" s="6"/>
      <c r="C1" s="7"/>
      <c r="D1" s="8"/>
      <c r="E1" s="9" t="s">
        <v>0</v>
      </c>
      <c r="F1" s="23" t="s">
        <v>1</v>
      </c>
      <c r="G1" s="10" t="s">
        <v>42</v>
      </c>
      <c r="H1" s="23" t="s">
        <v>2</v>
      </c>
      <c r="I1" s="17" t="s">
        <v>40</v>
      </c>
      <c r="J1" s="18" t="s">
        <v>41</v>
      </c>
      <c r="K1" s="19" t="s">
        <v>43</v>
      </c>
      <c r="L1" s="19" t="s">
        <v>44</v>
      </c>
    </row>
    <row r="2" spans="1:13">
      <c r="A2" s="11" t="s">
        <v>3</v>
      </c>
      <c r="B2" s="12"/>
      <c r="C2" s="63" t="s">
        <v>4</v>
      </c>
      <c r="D2" s="63"/>
      <c r="E2" s="13"/>
      <c r="F2" s="24"/>
      <c r="G2" s="14"/>
      <c r="H2" s="24"/>
      <c r="I2" s="20"/>
      <c r="J2" s="21"/>
      <c r="K2" s="22"/>
      <c r="L2" s="22"/>
    </row>
    <row r="3" spans="1:13">
      <c r="A3" s="65" t="s">
        <v>5</v>
      </c>
      <c r="B3" s="65"/>
      <c r="C3" s="65"/>
      <c r="D3" s="65"/>
      <c r="E3" s="15">
        <f>SUM(E4:E41)</f>
        <v>13148339.444000002</v>
      </c>
      <c r="F3" s="25">
        <f>RA!I7</f>
        <v>1362287.7583999999</v>
      </c>
      <c r="G3" s="16">
        <f>SUM(G4:G41)</f>
        <v>11786263.701899998</v>
      </c>
      <c r="H3" s="27">
        <f>RA!J7</f>
        <v>10.355384831627999</v>
      </c>
      <c r="I3" s="20">
        <f>SUM(I4:I41)</f>
        <v>13148344.948271379</v>
      </c>
      <c r="J3" s="21">
        <f>SUM(J4:J41)</f>
        <v>11786263.723147687</v>
      </c>
      <c r="K3" s="22">
        <f>E3-I3</f>
        <v>-5.5042713768780231</v>
      </c>
      <c r="L3" s="22">
        <f>G3-J3</f>
        <v>-2.1247688680887222E-2</v>
      </c>
    </row>
    <row r="4" spans="1:13">
      <c r="A4" s="66">
        <f>RA!A8</f>
        <v>42516</v>
      </c>
      <c r="B4" s="12">
        <v>12</v>
      </c>
      <c r="C4" s="64" t="s">
        <v>6</v>
      </c>
      <c r="D4" s="64"/>
      <c r="E4" s="15">
        <f>VLOOKUP(C4,RA!B8:D35,3,0)</f>
        <v>426519.36180000001</v>
      </c>
      <c r="F4" s="25">
        <f>VLOOKUP(C4,RA!B8:I38,8,0)</f>
        <v>108000.125</v>
      </c>
      <c r="G4" s="16">
        <f t="shared" ref="G4:G41" si="0">E4-F4</f>
        <v>318519.23680000001</v>
      </c>
      <c r="H4" s="27">
        <f>RA!J8</f>
        <v>25.321271358987602</v>
      </c>
      <c r="I4" s="20">
        <f>VLOOKUP(B4,RMS!B:D,3,FALSE)</f>
        <v>426519.93424188002</v>
      </c>
      <c r="J4" s="21">
        <f>VLOOKUP(B4,RMS!B:E,4,FALSE)</f>
        <v>318519.24561452999</v>
      </c>
      <c r="K4" s="22">
        <f t="shared" ref="K4:K41" si="1">E4-I4</f>
        <v>-0.57244188000913709</v>
      </c>
      <c r="L4" s="22">
        <f t="shared" ref="L4:L41" si="2">G4-J4</f>
        <v>-8.8145299814641476E-3</v>
      </c>
    </row>
    <row r="5" spans="1:13">
      <c r="A5" s="66"/>
      <c r="B5" s="12">
        <v>13</v>
      </c>
      <c r="C5" s="64" t="s">
        <v>7</v>
      </c>
      <c r="D5" s="64"/>
      <c r="E5" s="15">
        <f>VLOOKUP(C5,RA!B8:D36,3,0)</f>
        <v>50176.653899999998</v>
      </c>
      <c r="F5" s="25">
        <f>VLOOKUP(C5,RA!B9:I39,8,0)</f>
        <v>10961.953799999999</v>
      </c>
      <c r="G5" s="16">
        <f t="shared" si="0"/>
        <v>39214.700100000002</v>
      </c>
      <c r="H5" s="27">
        <f>RA!J9</f>
        <v>21.846721429146498</v>
      </c>
      <c r="I5" s="20">
        <f>VLOOKUP(B5,RMS!B:D,3,FALSE)</f>
        <v>50176.674765812</v>
      </c>
      <c r="J5" s="21">
        <f>VLOOKUP(B5,RMS!B:E,4,FALSE)</f>
        <v>39214.694272649598</v>
      </c>
      <c r="K5" s="22">
        <f t="shared" si="1"/>
        <v>-2.0865812002739403E-2</v>
      </c>
      <c r="L5" s="22">
        <f t="shared" si="2"/>
        <v>5.8273504037060775E-3</v>
      </c>
      <c r="M5" s="32"/>
    </row>
    <row r="6" spans="1:13">
      <c r="A6" s="66"/>
      <c r="B6" s="12">
        <v>14</v>
      </c>
      <c r="C6" s="64" t="s">
        <v>8</v>
      </c>
      <c r="D6" s="64"/>
      <c r="E6" s="15">
        <f>VLOOKUP(C6,RA!B10:D37,3,0)</f>
        <v>86612.444900000002</v>
      </c>
      <c r="F6" s="25">
        <f>VLOOKUP(C6,RA!B10:I40,8,0)</f>
        <v>23718.926599999999</v>
      </c>
      <c r="G6" s="16">
        <f t="shared" si="0"/>
        <v>62893.518300000003</v>
      </c>
      <c r="H6" s="27">
        <f>RA!J10</f>
        <v>27.385125344729801</v>
      </c>
      <c r="I6" s="20">
        <f>VLOOKUP(B6,RMS!B:D,3,FALSE)</f>
        <v>86614.263937432901</v>
      </c>
      <c r="J6" s="21">
        <f>VLOOKUP(B6,RMS!B:E,4,FALSE)</f>
        <v>62893.516616995003</v>
      </c>
      <c r="K6" s="22">
        <f>E6-I6</f>
        <v>-1.8190374328987673</v>
      </c>
      <c r="L6" s="22">
        <f t="shared" si="2"/>
        <v>1.6830050008138642E-3</v>
      </c>
      <c r="M6" s="32"/>
    </row>
    <row r="7" spans="1:13">
      <c r="A7" s="66"/>
      <c r="B7" s="12">
        <v>15</v>
      </c>
      <c r="C7" s="64" t="s">
        <v>9</v>
      </c>
      <c r="D7" s="64"/>
      <c r="E7" s="15">
        <f>VLOOKUP(C7,RA!B10:D38,3,0)</f>
        <v>40537.273300000001</v>
      </c>
      <c r="F7" s="25">
        <f>VLOOKUP(C7,RA!B11:I41,8,0)</f>
        <v>9278.2440000000006</v>
      </c>
      <c r="G7" s="16">
        <f t="shared" si="0"/>
        <v>31259.029300000002</v>
      </c>
      <c r="H7" s="27">
        <f>RA!J11</f>
        <v>22.888179802660801</v>
      </c>
      <c r="I7" s="20">
        <f>VLOOKUP(B7,RMS!B:D,3,FALSE)</f>
        <v>40537.295563384003</v>
      </c>
      <c r="J7" s="21">
        <f>VLOOKUP(B7,RMS!B:E,4,FALSE)</f>
        <v>31259.029231903802</v>
      </c>
      <c r="K7" s="22">
        <f t="shared" si="1"/>
        <v>-2.2263384002144448E-2</v>
      </c>
      <c r="L7" s="22">
        <f t="shared" si="2"/>
        <v>6.8096200266154483E-5</v>
      </c>
      <c r="M7" s="32"/>
    </row>
    <row r="8" spans="1:13">
      <c r="A8" s="66"/>
      <c r="B8" s="12">
        <v>16</v>
      </c>
      <c r="C8" s="64" t="s">
        <v>10</v>
      </c>
      <c r="D8" s="64"/>
      <c r="E8" s="15">
        <f>VLOOKUP(C8,RA!B12:D38,3,0)</f>
        <v>88864.266300000003</v>
      </c>
      <c r="F8" s="25">
        <f>VLOOKUP(C8,RA!B12:I42,8,0)</f>
        <v>14465.842500000001</v>
      </c>
      <c r="G8" s="16">
        <f t="shared" si="0"/>
        <v>74398.423800000004</v>
      </c>
      <c r="H8" s="27">
        <f>RA!J12</f>
        <v>16.2785820468761</v>
      </c>
      <c r="I8" s="20">
        <f>VLOOKUP(B8,RMS!B:D,3,FALSE)</f>
        <v>88864.278232478595</v>
      </c>
      <c r="J8" s="21">
        <f>VLOOKUP(B8,RMS!B:E,4,FALSE)</f>
        <v>74398.422378632502</v>
      </c>
      <c r="K8" s="22">
        <f t="shared" si="1"/>
        <v>-1.1932478591916151E-2</v>
      </c>
      <c r="L8" s="22">
        <f t="shared" si="2"/>
        <v>1.4213675021892413E-3</v>
      </c>
      <c r="M8" s="32"/>
    </row>
    <row r="9" spans="1:13">
      <c r="A9" s="66"/>
      <c r="B9" s="12">
        <v>17</v>
      </c>
      <c r="C9" s="64" t="s">
        <v>11</v>
      </c>
      <c r="D9" s="64"/>
      <c r="E9" s="15">
        <f>VLOOKUP(C9,RA!B12:D39,3,0)</f>
        <v>178368.56770000001</v>
      </c>
      <c r="F9" s="25">
        <f>VLOOKUP(C9,RA!B13:I43,8,0)</f>
        <v>49922.294600000001</v>
      </c>
      <c r="G9" s="16">
        <f t="shared" si="0"/>
        <v>128446.27310000002</v>
      </c>
      <c r="H9" s="27">
        <f>RA!J13</f>
        <v>27.9882802467556</v>
      </c>
      <c r="I9" s="20">
        <f>VLOOKUP(B9,RMS!B:D,3,FALSE)</f>
        <v>178368.725290598</v>
      </c>
      <c r="J9" s="21">
        <f>VLOOKUP(B9,RMS!B:E,4,FALSE)</f>
        <v>128446.27193931599</v>
      </c>
      <c r="K9" s="22">
        <f t="shared" si="1"/>
        <v>-0.15759059798438102</v>
      </c>
      <c r="L9" s="22">
        <f t="shared" si="2"/>
        <v>1.1606840271269903E-3</v>
      </c>
      <c r="M9" s="32"/>
    </row>
    <row r="10" spans="1:13">
      <c r="A10" s="66"/>
      <c r="B10" s="12">
        <v>18</v>
      </c>
      <c r="C10" s="64" t="s">
        <v>12</v>
      </c>
      <c r="D10" s="64"/>
      <c r="E10" s="15">
        <f>VLOOKUP(C10,RA!B14:D40,3,0)</f>
        <v>84104.425600000002</v>
      </c>
      <c r="F10" s="25">
        <f>VLOOKUP(C10,RA!B14:I43,8,0)</f>
        <v>16762.684600000001</v>
      </c>
      <c r="G10" s="16">
        <f t="shared" si="0"/>
        <v>67341.741000000009</v>
      </c>
      <c r="H10" s="27">
        <f>RA!J14</f>
        <v>19.9307996938511</v>
      </c>
      <c r="I10" s="20">
        <f>VLOOKUP(B10,RMS!B:D,3,FALSE)</f>
        <v>84104.447604273504</v>
      </c>
      <c r="J10" s="21">
        <f>VLOOKUP(B10,RMS!B:E,4,FALSE)</f>
        <v>67341.741791452994</v>
      </c>
      <c r="K10" s="22">
        <f t="shared" si="1"/>
        <v>-2.2004273501806892E-2</v>
      </c>
      <c r="L10" s="22">
        <f t="shared" si="2"/>
        <v>-7.91452985140495E-4</v>
      </c>
      <c r="M10" s="32"/>
    </row>
    <row r="11" spans="1:13">
      <c r="A11" s="66"/>
      <c r="B11" s="12">
        <v>19</v>
      </c>
      <c r="C11" s="64" t="s">
        <v>13</v>
      </c>
      <c r="D11" s="64"/>
      <c r="E11" s="15">
        <f>VLOOKUP(C11,RA!B14:D41,3,0)</f>
        <v>69410.550099999993</v>
      </c>
      <c r="F11" s="25">
        <f>VLOOKUP(C11,RA!B15:I44,8,0)</f>
        <v>14234.9244</v>
      </c>
      <c r="G11" s="16">
        <f t="shared" si="0"/>
        <v>55175.62569999999</v>
      </c>
      <c r="H11" s="27">
        <f>RA!J15</f>
        <v>20.5083007979215</v>
      </c>
      <c r="I11" s="20">
        <f>VLOOKUP(B11,RMS!B:D,3,FALSE)</f>
        <v>69410.670447863202</v>
      </c>
      <c r="J11" s="21">
        <f>VLOOKUP(B11,RMS!B:E,4,FALSE)</f>
        <v>55175.625558119697</v>
      </c>
      <c r="K11" s="22">
        <f t="shared" si="1"/>
        <v>-0.12034786320873536</v>
      </c>
      <c r="L11" s="22">
        <f t="shared" si="2"/>
        <v>1.4188029308570549E-4</v>
      </c>
      <c r="M11" s="32"/>
    </row>
    <row r="12" spans="1:13">
      <c r="A12" s="66"/>
      <c r="B12" s="12">
        <v>21</v>
      </c>
      <c r="C12" s="64" t="s">
        <v>14</v>
      </c>
      <c r="D12" s="64"/>
      <c r="E12" s="15">
        <f>VLOOKUP(C12,RA!B16:D42,3,0)</f>
        <v>651039.72530000005</v>
      </c>
      <c r="F12" s="25">
        <f>VLOOKUP(C12,RA!B16:I45,8,0)</f>
        <v>-2358.7365</v>
      </c>
      <c r="G12" s="16">
        <f t="shared" si="0"/>
        <v>653398.46180000005</v>
      </c>
      <c r="H12" s="27">
        <f>RA!J16</f>
        <v>-0.362303006765538</v>
      </c>
      <c r="I12" s="20">
        <f>VLOOKUP(B12,RMS!B:D,3,FALSE)</f>
        <v>651039.22990427399</v>
      </c>
      <c r="J12" s="21">
        <f>VLOOKUP(B12,RMS!B:E,4,FALSE)</f>
        <v>653398.46183333301</v>
      </c>
      <c r="K12" s="22">
        <f t="shared" si="1"/>
        <v>0.49539572605863214</v>
      </c>
      <c r="L12" s="22">
        <f t="shared" si="2"/>
        <v>-3.3332966268062592E-5</v>
      </c>
      <c r="M12" s="32"/>
    </row>
    <row r="13" spans="1:13">
      <c r="A13" s="66"/>
      <c r="B13" s="12">
        <v>22</v>
      </c>
      <c r="C13" s="64" t="s">
        <v>15</v>
      </c>
      <c r="D13" s="64"/>
      <c r="E13" s="15">
        <f>VLOOKUP(C13,RA!B16:D43,3,0)</f>
        <v>424845.35550000001</v>
      </c>
      <c r="F13" s="25">
        <f>VLOOKUP(C13,RA!B17:I46,8,0)</f>
        <v>51676.7215</v>
      </c>
      <c r="G13" s="16">
        <f t="shared" si="0"/>
        <v>373168.63400000002</v>
      </c>
      <c r="H13" s="27">
        <f>RA!J17</f>
        <v>12.1636545700686</v>
      </c>
      <c r="I13" s="20">
        <f>VLOOKUP(B13,RMS!B:D,3,FALSE)</f>
        <v>424845.324342735</v>
      </c>
      <c r="J13" s="21">
        <f>VLOOKUP(B13,RMS!B:E,4,FALSE)</f>
        <v>373168.63368974399</v>
      </c>
      <c r="K13" s="22">
        <f t="shared" si="1"/>
        <v>3.1157265009824187E-2</v>
      </c>
      <c r="L13" s="22">
        <f t="shared" si="2"/>
        <v>3.1025602947920561E-4</v>
      </c>
      <c r="M13" s="32"/>
    </row>
    <row r="14" spans="1:13">
      <c r="A14" s="66"/>
      <c r="B14" s="12">
        <v>23</v>
      </c>
      <c r="C14" s="64" t="s">
        <v>16</v>
      </c>
      <c r="D14" s="64"/>
      <c r="E14" s="15">
        <f>VLOOKUP(C14,RA!B18:D43,3,0)</f>
        <v>1248857.0356000001</v>
      </c>
      <c r="F14" s="25">
        <f>VLOOKUP(C14,RA!B18:I47,8,0)</f>
        <v>183830.1594</v>
      </c>
      <c r="G14" s="16">
        <f t="shared" si="0"/>
        <v>1065026.8762000001</v>
      </c>
      <c r="H14" s="27">
        <f>RA!J18</f>
        <v>14.719872183903</v>
      </c>
      <c r="I14" s="20">
        <f>VLOOKUP(B14,RMS!B:D,3,FALSE)</f>
        <v>1248857.2735743599</v>
      </c>
      <c r="J14" s="21">
        <f>VLOOKUP(B14,RMS!B:E,4,FALSE)</f>
        <v>1065026.9331324799</v>
      </c>
      <c r="K14" s="22">
        <f t="shared" si="1"/>
        <v>-0.23797435988672078</v>
      </c>
      <c r="L14" s="22">
        <f t="shared" si="2"/>
        <v>-5.6932479841634631E-2</v>
      </c>
      <c r="M14" s="32"/>
    </row>
    <row r="15" spans="1:13">
      <c r="A15" s="66"/>
      <c r="B15" s="12">
        <v>24</v>
      </c>
      <c r="C15" s="64" t="s">
        <v>17</v>
      </c>
      <c r="D15" s="64"/>
      <c r="E15" s="15">
        <f>VLOOKUP(C15,RA!B18:D44,3,0)</f>
        <v>380575.25050000002</v>
      </c>
      <c r="F15" s="25">
        <f>VLOOKUP(C15,RA!B19:I48,8,0)</f>
        <v>35631.5556</v>
      </c>
      <c r="G15" s="16">
        <f t="shared" si="0"/>
        <v>344943.6949</v>
      </c>
      <c r="H15" s="27">
        <f>RA!J19</f>
        <v>9.3625519665788204</v>
      </c>
      <c r="I15" s="20">
        <f>VLOOKUP(B15,RMS!B:D,3,FALSE)</f>
        <v>380575.24859572598</v>
      </c>
      <c r="J15" s="21">
        <f>VLOOKUP(B15,RMS!B:E,4,FALSE)</f>
        <v>344943.69394700899</v>
      </c>
      <c r="K15" s="22">
        <f t="shared" si="1"/>
        <v>1.9042740459553897E-3</v>
      </c>
      <c r="L15" s="22">
        <f t="shared" si="2"/>
        <v>9.5299101667478681E-4</v>
      </c>
      <c r="M15" s="32"/>
    </row>
    <row r="16" spans="1:13">
      <c r="A16" s="66"/>
      <c r="B16" s="12">
        <v>25</v>
      </c>
      <c r="C16" s="64" t="s">
        <v>18</v>
      </c>
      <c r="D16" s="64"/>
      <c r="E16" s="15">
        <f>VLOOKUP(C16,RA!B20:D45,3,0)</f>
        <v>935991.02610000002</v>
      </c>
      <c r="F16" s="25">
        <f>VLOOKUP(C16,RA!B20:I49,8,0)</f>
        <v>85404.908899999995</v>
      </c>
      <c r="G16" s="16">
        <f t="shared" si="0"/>
        <v>850586.11719999998</v>
      </c>
      <c r="H16" s="27">
        <f>RA!J20</f>
        <v>9.1245435606212109</v>
      </c>
      <c r="I16" s="20">
        <f>VLOOKUP(B16,RMS!B:D,3,FALSE)</f>
        <v>935991.04610000004</v>
      </c>
      <c r="J16" s="21">
        <f>VLOOKUP(B16,RMS!B:E,4,FALSE)</f>
        <v>850586.11719999998</v>
      </c>
      <c r="K16" s="22">
        <f t="shared" si="1"/>
        <v>-2.0000000018626451E-2</v>
      </c>
      <c r="L16" s="22">
        <f t="shared" si="2"/>
        <v>0</v>
      </c>
      <c r="M16" s="32"/>
    </row>
    <row r="17" spans="1:13">
      <c r="A17" s="66"/>
      <c r="B17" s="12">
        <v>26</v>
      </c>
      <c r="C17" s="64" t="s">
        <v>19</v>
      </c>
      <c r="D17" s="64"/>
      <c r="E17" s="15">
        <f>VLOOKUP(C17,RA!B20:D46,3,0)</f>
        <v>311806.6275</v>
      </c>
      <c r="F17" s="25">
        <f>VLOOKUP(C17,RA!B21:I50,8,0)</f>
        <v>28180.230500000001</v>
      </c>
      <c r="G17" s="16">
        <f t="shared" si="0"/>
        <v>283626.397</v>
      </c>
      <c r="H17" s="27">
        <f>RA!J21</f>
        <v>9.0377265954682109</v>
      </c>
      <c r="I17" s="20">
        <f>VLOOKUP(B17,RMS!B:D,3,FALSE)</f>
        <v>311807.18237350398</v>
      </c>
      <c r="J17" s="21">
        <f>VLOOKUP(B17,RMS!B:E,4,FALSE)</f>
        <v>283626.39670512802</v>
      </c>
      <c r="K17" s="22">
        <f t="shared" si="1"/>
        <v>-0.55487350397743285</v>
      </c>
      <c r="L17" s="22">
        <f t="shared" si="2"/>
        <v>2.9487197753041983E-4</v>
      </c>
      <c r="M17" s="32"/>
    </row>
    <row r="18" spans="1:13">
      <c r="A18" s="66"/>
      <c r="B18" s="12">
        <v>27</v>
      </c>
      <c r="C18" s="64" t="s">
        <v>20</v>
      </c>
      <c r="D18" s="64"/>
      <c r="E18" s="15">
        <f>VLOOKUP(C18,RA!B22:D47,3,0)</f>
        <v>1020849.0912</v>
      </c>
      <c r="F18" s="25">
        <f>VLOOKUP(C18,RA!B22:I51,8,0)</f>
        <v>73864.276599999997</v>
      </c>
      <c r="G18" s="16">
        <f t="shared" si="0"/>
        <v>946984.81460000004</v>
      </c>
      <c r="H18" s="27">
        <f>RA!J22</f>
        <v>7.2355725480612501</v>
      </c>
      <c r="I18" s="20">
        <f>VLOOKUP(B18,RMS!B:D,3,FALSE)</f>
        <v>1020849.92469145</v>
      </c>
      <c r="J18" s="21">
        <f>VLOOKUP(B18,RMS!B:E,4,FALSE)</f>
        <v>946984.81486752105</v>
      </c>
      <c r="K18" s="22">
        <f t="shared" si="1"/>
        <v>-0.83349144994281232</v>
      </c>
      <c r="L18" s="22">
        <f t="shared" si="2"/>
        <v>-2.6752101257443428E-4</v>
      </c>
      <c r="M18" s="32"/>
    </row>
    <row r="19" spans="1:13">
      <c r="A19" s="66"/>
      <c r="B19" s="12">
        <v>29</v>
      </c>
      <c r="C19" s="64" t="s">
        <v>21</v>
      </c>
      <c r="D19" s="64"/>
      <c r="E19" s="15">
        <f>VLOOKUP(C19,RA!B22:D48,3,0)</f>
        <v>1910190.4909000001</v>
      </c>
      <c r="F19" s="25">
        <f>VLOOKUP(C19,RA!B23:I52,8,0)</f>
        <v>172798.481</v>
      </c>
      <c r="G19" s="16">
        <f t="shared" si="0"/>
        <v>1737392.0099000002</v>
      </c>
      <c r="H19" s="27">
        <f>RA!J23</f>
        <v>9.0461386873821592</v>
      </c>
      <c r="I19" s="20">
        <f>VLOOKUP(B19,RMS!B:D,3,FALSE)</f>
        <v>1910191.5750555601</v>
      </c>
      <c r="J19" s="21">
        <f>VLOOKUP(B19,RMS!B:E,4,FALSE)</f>
        <v>1737392.0273367499</v>
      </c>
      <c r="K19" s="22">
        <f t="shared" si="1"/>
        <v>-1.0841555600054562</v>
      </c>
      <c r="L19" s="22">
        <f t="shared" si="2"/>
        <v>-1.7436749767512083E-2</v>
      </c>
      <c r="M19" s="32"/>
    </row>
    <row r="20" spans="1:13">
      <c r="A20" s="66"/>
      <c r="B20" s="12">
        <v>31</v>
      </c>
      <c r="C20" s="64" t="s">
        <v>22</v>
      </c>
      <c r="D20" s="64"/>
      <c r="E20" s="15">
        <f>VLOOKUP(C20,RA!B24:D49,3,0)</f>
        <v>214563.1911</v>
      </c>
      <c r="F20" s="25">
        <f>VLOOKUP(C20,RA!B24:I53,8,0)</f>
        <v>32298.157599999999</v>
      </c>
      <c r="G20" s="16">
        <f t="shared" si="0"/>
        <v>182265.03349999999</v>
      </c>
      <c r="H20" s="27">
        <f>RA!J24</f>
        <v>15.0529815642735</v>
      </c>
      <c r="I20" s="20">
        <f>VLOOKUP(B20,RMS!B:D,3,FALSE)</f>
        <v>214563.27179576401</v>
      </c>
      <c r="J20" s="21">
        <f>VLOOKUP(B20,RMS!B:E,4,FALSE)</f>
        <v>182265.025615828</v>
      </c>
      <c r="K20" s="22">
        <f t="shared" si="1"/>
        <v>-8.0695764016127214E-2</v>
      </c>
      <c r="L20" s="22">
        <f t="shared" si="2"/>
        <v>7.8841719951014966E-3</v>
      </c>
      <c r="M20" s="32"/>
    </row>
    <row r="21" spans="1:13">
      <c r="A21" s="66"/>
      <c r="B21" s="12">
        <v>32</v>
      </c>
      <c r="C21" s="64" t="s">
        <v>23</v>
      </c>
      <c r="D21" s="64"/>
      <c r="E21" s="15">
        <f>VLOOKUP(C21,RA!B24:D50,3,0)</f>
        <v>216678.01800000001</v>
      </c>
      <c r="F21" s="25">
        <f>VLOOKUP(C21,RA!B25:I54,8,0)</f>
        <v>15794.7821</v>
      </c>
      <c r="G21" s="16">
        <f t="shared" si="0"/>
        <v>200883.2359</v>
      </c>
      <c r="H21" s="27">
        <f>RA!J25</f>
        <v>7.2895175273386501</v>
      </c>
      <c r="I21" s="20">
        <f>VLOOKUP(B21,RMS!B:D,3,FALSE)</f>
        <v>216678.00404535199</v>
      </c>
      <c r="J21" s="21">
        <f>VLOOKUP(B21,RMS!B:E,4,FALSE)</f>
        <v>200883.23384495499</v>
      </c>
      <c r="K21" s="22">
        <f t="shared" si="1"/>
        <v>1.3954648020444438E-2</v>
      </c>
      <c r="L21" s="22">
        <f t="shared" si="2"/>
        <v>2.0550450135488063E-3</v>
      </c>
      <c r="M21" s="32"/>
    </row>
    <row r="22" spans="1:13">
      <c r="A22" s="66"/>
      <c r="B22" s="12">
        <v>33</v>
      </c>
      <c r="C22" s="64" t="s">
        <v>24</v>
      </c>
      <c r="D22" s="64"/>
      <c r="E22" s="15">
        <f>VLOOKUP(C22,RA!B26:D51,3,0)</f>
        <v>520420.67950000003</v>
      </c>
      <c r="F22" s="25">
        <f>VLOOKUP(C22,RA!B26:I55,8,0)</f>
        <v>108498.3227</v>
      </c>
      <c r="G22" s="16">
        <f t="shared" si="0"/>
        <v>411922.35680000001</v>
      </c>
      <c r="H22" s="27">
        <f>RA!J26</f>
        <v>20.848195887265899</v>
      </c>
      <c r="I22" s="20">
        <f>VLOOKUP(B22,RMS!B:D,3,FALSE)</f>
        <v>520420.70700142998</v>
      </c>
      <c r="J22" s="21">
        <f>VLOOKUP(B22,RMS!B:E,4,FALSE)</f>
        <v>411922.37501933402</v>
      </c>
      <c r="K22" s="22">
        <f t="shared" si="1"/>
        <v>-2.7501429955009371E-2</v>
      </c>
      <c r="L22" s="22">
        <f t="shared" si="2"/>
        <v>-1.8219334015157074E-2</v>
      </c>
      <c r="M22" s="32"/>
    </row>
    <row r="23" spans="1:13">
      <c r="A23" s="66"/>
      <c r="B23" s="12">
        <v>34</v>
      </c>
      <c r="C23" s="64" t="s">
        <v>25</v>
      </c>
      <c r="D23" s="64"/>
      <c r="E23" s="15">
        <f>VLOOKUP(C23,RA!B26:D52,3,0)</f>
        <v>199552.01370000001</v>
      </c>
      <c r="F23" s="25">
        <f>VLOOKUP(C23,RA!B27:I56,8,0)</f>
        <v>35991.514900000002</v>
      </c>
      <c r="G23" s="16">
        <f t="shared" si="0"/>
        <v>163560.4988</v>
      </c>
      <c r="H23" s="27">
        <f>RA!J27</f>
        <v>18.0361572066662</v>
      </c>
      <c r="I23" s="20">
        <f>VLOOKUP(B23,RMS!B:D,3,FALSE)</f>
        <v>199551.83773535301</v>
      </c>
      <c r="J23" s="21">
        <f>VLOOKUP(B23,RMS!B:E,4,FALSE)</f>
        <v>163560.48993349701</v>
      </c>
      <c r="K23" s="22">
        <f t="shared" si="1"/>
        <v>0.17596464700181969</v>
      </c>
      <c r="L23" s="22">
        <f t="shared" si="2"/>
        <v>8.866502990713343E-3</v>
      </c>
      <c r="M23" s="32"/>
    </row>
    <row r="24" spans="1:13">
      <c r="A24" s="66"/>
      <c r="B24" s="12">
        <v>35</v>
      </c>
      <c r="C24" s="64" t="s">
        <v>26</v>
      </c>
      <c r="D24" s="64"/>
      <c r="E24" s="15">
        <f>VLOOKUP(C24,RA!B28:D53,3,0)</f>
        <v>810897.85849999997</v>
      </c>
      <c r="F24" s="25">
        <f>VLOOKUP(C24,RA!B28:I57,8,0)</f>
        <v>14836.785900000001</v>
      </c>
      <c r="G24" s="16">
        <f t="shared" si="0"/>
        <v>796061.07259999996</v>
      </c>
      <c r="H24" s="27">
        <f>RA!J28</f>
        <v>1.8296738293827901</v>
      </c>
      <c r="I24" s="20">
        <f>VLOOKUP(B24,RMS!B:D,3,FALSE)</f>
        <v>810897.85882477905</v>
      </c>
      <c r="J24" s="21">
        <f>VLOOKUP(B24,RMS!B:E,4,FALSE)</f>
        <v>796061.07430354005</v>
      </c>
      <c r="K24" s="22">
        <f t="shared" si="1"/>
        <v>-3.2477907370775938E-4</v>
      </c>
      <c r="L24" s="22">
        <f t="shared" si="2"/>
        <v>-1.7035400960594416E-3</v>
      </c>
      <c r="M24" s="32"/>
    </row>
    <row r="25" spans="1:13">
      <c r="A25" s="66"/>
      <c r="B25" s="12">
        <v>36</v>
      </c>
      <c r="C25" s="64" t="s">
        <v>27</v>
      </c>
      <c r="D25" s="64"/>
      <c r="E25" s="15">
        <f>VLOOKUP(C25,RA!B28:D54,3,0)</f>
        <v>682096.83440000005</v>
      </c>
      <c r="F25" s="25">
        <f>VLOOKUP(C25,RA!B29:I58,8,0)</f>
        <v>99645.024799999999</v>
      </c>
      <c r="G25" s="16">
        <f t="shared" si="0"/>
        <v>582451.80960000004</v>
      </c>
      <c r="H25" s="27">
        <f>RA!J29</f>
        <v>14.608633228396601</v>
      </c>
      <c r="I25" s="20">
        <f>VLOOKUP(B25,RMS!B:D,3,FALSE)</f>
        <v>682097.66169469</v>
      </c>
      <c r="J25" s="21">
        <f>VLOOKUP(B25,RMS!B:E,4,FALSE)</f>
        <v>582451.80133462395</v>
      </c>
      <c r="K25" s="22">
        <f t="shared" si="1"/>
        <v>-0.82729468995239586</v>
      </c>
      <c r="L25" s="22">
        <f t="shared" si="2"/>
        <v>8.265376091003418E-3</v>
      </c>
      <c r="M25" s="32"/>
    </row>
    <row r="26" spans="1:13">
      <c r="A26" s="66"/>
      <c r="B26" s="12">
        <v>37</v>
      </c>
      <c r="C26" s="64" t="s">
        <v>67</v>
      </c>
      <c r="D26" s="64"/>
      <c r="E26" s="15">
        <f>VLOOKUP(C26,RA!B30:D55,3,0)</f>
        <v>1056972.5407</v>
      </c>
      <c r="F26" s="25">
        <f>VLOOKUP(C26,RA!B30:I59,8,0)</f>
        <v>79812.423899999994</v>
      </c>
      <c r="G26" s="16">
        <f t="shared" si="0"/>
        <v>977160.11679999996</v>
      </c>
      <c r="H26" s="27">
        <f>RA!J30</f>
        <v>7.55104043167883</v>
      </c>
      <c r="I26" s="20">
        <f>VLOOKUP(B26,RMS!B:D,3,FALSE)</f>
        <v>1056972.5279486701</v>
      </c>
      <c r="J26" s="21">
        <f>VLOOKUP(B26,RMS!B:E,4,FALSE)</f>
        <v>977160.07519488095</v>
      </c>
      <c r="K26" s="22">
        <f t="shared" si="1"/>
        <v>1.2751329923048615E-2</v>
      </c>
      <c r="L26" s="22">
        <f t="shared" si="2"/>
        <v>4.1605119011364877E-2</v>
      </c>
      <c r="M26" s="32"/>
    </row>
    <row r="27" spans="1:13">
      <c r="A27" s="66"/>
      <c r="B27" s="12">
        <v>38</v>
      </c>
      <c r="C27" s="64" t="s">
        <v>29</v>
      </c>
      <c r="D27" s="64"/>
      <c r="E27" s="15">
        <f>VLOOKUP(C27,RA!B30:D56,3,0)</f>
        <v>683421.79319999996</v>
      </c>
      <c r="F27" s="25">
        <f>VLOOKUP(C27,RA!B31:I60,8,0)</f>
        <v>46696.729099999997</v>
      </c>
      <c r="G27" s="16">
        <f t="shared" si="0"/>
        <v>636725.06409999996</v>
      </c>
      <c r="H27" s="27">
        <f>RA!J31</f>
        <v>6.8327831457277597</v>
      </c>
      <c r="I27" s="20">
        <f>VLOOKUP(B27,RMS!B:D,3,FALSE)</f>
        <v>683421.64580530999</v>
      </c>
      <c r="J27" s="21">
        <f>VLOOKUP(B27,RMS!B:E,4,FALSE)</f>
        <v>636725.065261062</v>
      </c>
      <c r="K27" s="22">
        <f t="shared" si="1"/>
        <v>0.14739468996413052</v>
      </c>
      <c r="L27" s="22">
        <f t="shared" si="2"/>
        <v>-1.1610620422288775E-3</v>
      </c>
      <c r="M27" s="32"/>
    </row>
    <row r="28" spans="1:13">
      <c r="A28" s="66"/>
      <c r="B28" s="12">
        <v>39</v>
      </c>
      <c r="C28" s="64" t="s">
        <v>30</v>
      </c>
      <c r="D28" s="64"/>
      <c r="E28" s="15">
        <f>VLOOKUP(C28,RA!B32:D57,3,0)</f>
        <v>109312.35739999999</v>
      </c>
      <c r="F28" s="25">
        <f>VLOOKUP(C28,RA!B32:I61,8,0)</f>
        <v>29637.535500000002</v>
      </c>
      <c r="G28" s="16">
        <f t="shared" si="0"/>
        <v>79674.821899999995</v>
      </c>
      <c r="H28" s="27">
        <f>RA!J32</f>
        <v>27.112703636560699</v>
      </c>
      <c r="I28" s="20">
        <f>VLOOKUP(B28,RMS!B:D,3,FALSE)</f>
        <v>109312.332903207</v>
      </c>
      <c r="J28" s="21">
        <f>VLOOKUP(B28,RMS!B:E,4,FALSE)</f>
        <v>79674.808468748204</v>
      </c>
      <c r="K28" s="22">
        <f t="shared" si="1"/>
        <v>2.449679299024865E-2</v>
      </c>
      <c r="L28" s="22">
        <f t="shared" si="2"/>
        <v>1.3431251791189425E-2</v>
      </c>
      <c r="M28" s="32"/>
    </row>
    <row r="29" spans="1:13">
      <c r="A29" s="66"/>
      <c r="B29" s="12">
        <v>40</v>
      </c>
      <c r="C29" s="64" t="s">
        <v>69</v>
      </c>
      <c r="D29" s="64"/>
      <c r="E29" s="15">
        <f>VLOOKUP(C29,RA!B32:D58,3,0)</f>
        <v>0</v>
      </c>
      <c r="F29" s="25">
        <f>VLOOKUP(C29,RA!B33:I62,8,0)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2"/>
    </row>
    <row r="30" spans="1:13" ht="12" thickBot="1">
      <c r="A30" s="66"/>
      <c r="B30" s="12">
        <v>42</v>
      </c>
      <c r="C30" s="64" t="s">
        <v>31</v>
      </c>
      <c r="D30" s="64"/>
      <c r="E30" s="15">
        <f>VLOOKUP(C30,RA!B34:D60,3,0)</f>
        <v>139823.48759999999</v>
      </c>
      <c r="F30" s="25">
        <f>VLOOKUP(C30,RA!B34:I64,8,0)</f>
        <v>14155.873</v>
      </c>
      <c r="G30" s="16">
        <f t="shared" si="0"/>
        <v>125667.6146</v>
      </c>
      <c r="H30" s="27">
        <f>RA!J34</f>
        <v>10.1241023543172</v>
      </c>
      <c r="I30" s="20">
        <f>VLOOKUP(B30,RMS!B:D,3,FALSE)</f>
        <v>139823.48540000001</v>
      </c>
      <c r="J30" s="21">
        <f>VLOOKUP(B30,RMS!B:E,4,FALSE)</f>
        <v>125667.62239999999</v>
      </c>
      <c r="K30" s="22">
        <f t="shared" si="1"/>
        <v>2.199999988079071E-3</v>
      </c>
      <c r="L30" s="22">
        <f t="shared" si="2"/>
        <v>-7.7999999921303242E-3</v>
      </c>
      <c r="M30" s="32"/>
    </row>
    <row r="31" spans="1:13" s="35" customFormat="1" ht="12" thickBot="1">
      <c r="A31" s="66"/>
      <c r="B31" s="12">
        <v>70</v>
      </c>
      <c r="C31" s="67" t="s">
        <v>64</v>
      </c>
      <c r="D31" s="68"/>
      <c r="E31" s="15">
        <f>VLOOKUP(C31,RA!B34:D61,3,0)</f>
        <v>50541.07</v>
      </c>
      <c r="F31" s="25">
        <f>VLOOKUP(C31,RA!B34:I65,8,0)</f>
        <v>-178.19</v>
      </c>
      <c r="G31" s="16">
        <f t="shared" si="0"/>
        <v>50719.26</v>
      </c>
      <c r="H31" s="27">
        <f>RA!J34</f>
        <v>10.1241023543172</v>
      </c>
      <c r="I31" s="20">
        <f>VLOOKUP(B31,RMS!B:D,3,FALSE)</f>
        <v>50541.07</v>
      </c>
      <c r="J31" s="21">
        <f>VLOOKUP(B31,RMS!B:E,4,FALSE)</f>
        <v>50719.26</v>
      </c>
      <c r="K31" s="22">
        <f t="shared" si="1"/>
        <v>0</v>
      </c>
      <c r="L31" s="22">
        <f t="shared" si="2"/>
        <v>0</v>
      </c>
    </row>
    <row r="32" spans="1:13">
      <c r="A32" s="66"/>
      <c r="B32" s="12">
        <v>71</v>
      </c>
      <c r="C32" s="64" t="s">
        <v>35</v>
      </c>
      <c r="D32" s="64"/>
      <c r="E32" s="15">
        <f>VLOOKUP(C32,RA!B34:D61,3,0)</f>
        <v>105670.99</v>
      </c>
      <c r="F32" s="25">
        <f>VLOOKUP(C32,RA!B34:I65,8,0)</f>
        <v>-5343.06</v>
      </c>
      <c r="G32" s="16">
        <f t="shared" si="0"/>
        <v>111014.05</v>
      </c>
      <c r="H32" s="27">
        <f>RA!J34</f>
        <v>10.1241023543172</v>
      </c>
      <c r="I32" s="20">
        <f>VLOOKUP(B32,RMS!B:D,3,FALSE)</f>
        <v>105670.99</v>
      </c>
      <c r="J32" s="21">
        <f>VLOOKUP(B32,RMS!B:E,4,FALSE)</f>
        <v>111014.05</v>
      </c>
      <c r="K32" s="22">
        <f t="shared" si="1"/>
        <v>0</v>
      </c>
      <c r="L32" s="22">
        <f t="shared" si="2"/>
        <v>0</v>
      </c>
      <c r="M32" s="32"/>
    </row>
    <row r="33" spans="1:13">
      <c r="A33" s="66"/>
      <c r="B33" s="12">
        <v>72</v>
      </c>
      <c r="C33" s="64" t="s">
        <v>36</v>
      </c>
      <c r="D33" s="64"/>
      <c r="E33" s="15">
        <f>VLOOKUP(C33,RA!B34:D62,3,0)</f>
        <v>14590.68</v>
      </c>
      <c r="F33" s="25">
        <f>VLOOKUP(C33,RA!B34:I66,8,0)</f>
        <v>-1562.32</v>
      </c>
      <c r="G33" s="16">
        <f t="shared" si="0"/>
        <v>16153</v>
      </c>
      <c r="H33" s="27">
        <f>RA!J35</f>
        <v>3.0215801623658098</v>
      </c>
      <c r="I33" s="20">
        <f>VLOOKUP(B33,RMS!B:D,3,FALSE)</f>
        <v>14590.68</v>
      </c>
      <c r="J33" s="21">
        <f>VLOOKUP(B33,RMS!B:E,4,FALSE)</f>
        <v>16153</v>
      </c>
      <c r="K33" s="22">
        <f t="shared" si="1"/>
        <v>0</v>
      </c>
      <c r="L33" s="22">
        <f t="shared" si="2"/>
        <v>0</v>
      </c>
      <c r="M33" s="32"/>
    </row>
    <row r="34" spans="1:13">
      <c r="A34" s="66"/>
      <c r="B34" s="12">
        <v>73</v>
      </c>
      <c r="C34" s="64" t="s">
        <v>37</v>
      </c>
      <c r="D34" s="64"/>
      <c r="E34" s="15">
        <f>VLOOKUP(C34,RA!B34:D63,3,0)</f>
        <v>57506.07</v>
      </c>
      <c r="F34" s="25">
        <f>VLOOKUP(C34,RA!B34:I67,8,0)</f>
        <v>-5793.2</v>
      </c>
      <c r="G34" s="16">
        <f t="shared" si="0"/>
        <v>63299.27</v>
      </c>
      <c r="H34" s="27">
        <f>RA!J34</f>
        <v>10.1241023543172</v>
      </c>
      <c r="I34" s="20">
        <f>VLOOKUP(B34,RMS!B:D,3,FALSE)</f>
        <v>57506.07</v>
      </c>
      <c r="J34" s="21">
        <f>VLOOKUP(B34,RMS!B:E,4,FALSE)</f>
        <v>63299.27</v>
      </c>
      <c r="K34" s="22">
        <f t="shared" si="1"/>
        <v>0</v>
      </c>
      <c r="L34" s="22">
        <f t="shared" si="2"/>
        <v>0</v>
      </c>
      <c r="M34" s="32"/>
    </row>
    <row r="35" spans="1:13" s="35" customFormat="1">
      <c r="A35" s="66"/>
      <c r="B35" s="12">
        <v>74</v>
      </c>
      <c r="C35" s="64" t="s">
        <v>65</v>
      </c>
      <c r="D35" s="64"/>
      <c r="E35" s="15">
        <f>VLOOKUP(C35,RA!B35:D64,3,0)</f>
        <v>0</v>
      </c>
      <c r="F35" s="25">
        <f>VLOOKUP(C35,RA!B35:I68,8,0)</f>
        <v>0</v>
      </c>
      <c r="G35" s="16">
        <f t="shared" si="0"/>
        <v>0</v>
      </c>
      <c r="H35" s="27">
        <f>RA!J35</f>
        <v>3.0215801623658098</v>
      </c>
      <c r="I35" s="20">
        <f>VLOOKUP(B35,RMS!B:D,3,FALSE)</f>
        <v>0</v>
      </c>
      <c r="J35" s="21">
        <f>VLOOKUP(B35,RMS!B:E,4,FALSE)</f>
        <v>0</v>
      </c>
      <c r="K35" s="22">
        <f t="shared" si="1"/>
        <v>0</v>
      </c>
      <c r="L35" s="22">
        <f t="shared" si="2"/>
        <v>0</v>
      </c>
    </row>
    <row r="36" spans="1:13" ht="11.25" customHeight="1">
      <c r="A36" s="66"/>
      <c r="B36" s="12">
        <v>75</v>
      </c>
      <c r="C36" s="64" t="s">
        <v>32</v>
      </c>
      <c r="D36" s="64"/>
      <c r="E36" s="15">
        <f>VLOOKUP(C36,RA!B8:D64,3,0)</f>
        <v>32078.6325</v>
      </c>
      <c r="F36" s="25">
        <f>VLOOKUP(C36,RA!B8:I68,8,0)</f>
        <v>1367.5777</v>
      </c>
      <c r="G36" s="16">
        <f t="shared" si="0"/>
        <v>30711.054799999998</v>
      </c>
      <c r="H36" s="27">
        <f>RA!J35</f>
        <v>3.0215801623658098</v>
      </c>
      <c r="I36" s="20">
        <f>VLOOKUP(B36,RMS!B:D,3,FALSE)</f>
        <v>32078.632478632499</v>
      </c>
      <c r="J36" s="21">
        <f>VLOOKUP(B36,RMS!B:E,4,FALSE)</f>
        <v>30711.055555555598</v>
      </c>
      <c r="K36" s="22">
        <f t="shared" si="1"/>
        <v>2.136750117642805E-5</v>
      </c>
      <c r="L36" s="22">
        <f t="shared" si="2"/>
        <v>-7.5555560033535585E-4</v>
      </c>
      <c r="M36" s="32"/>
    </row>
    <row r="37" spans="1:13">
      <c r="A37" s="66"/>
      <c r="B37" s="12">
        <v>76</v>
      </c>
      <c r="C37" s="64" t="s">
        <v>33</v>
      </c>
      <c r="D37" s="64"/>
      <c r="E37" s="15">
        <f>VLOOKUP(C37,RA!B8:D65,3,0)</f>
        <v>213917.272</v>
      </c>
      <c r="F37" s="25">
        <f>VLOOKUP(C37,RA!B8:I69,8,0)</f>
        <v>14882.851699999999</v>
      </c>
      <c r="G37" s="16">
        <f t="shared" si="0"/>
        <v>199034.4203</v>
      </c>
      <c r="H37" s="27">
        <f>RA!J36</f>
        <v>-0.352564755752104</v>
      </c>
      <c r="I37" s="20">
        <f>VLOOKUP(B37,RMS!B:D,3,FALSE)</f>
        <v>213917.26886837601</v>
      </c>
      <c r="J37" s="21">
        <f>VLOOKUP(B37,RMS!B:E,4,FALSE)</f>
        <v>199034.42172478599</v>
      </c>
      <c r="K37" s="22">
        <f t="shared" si="1"/>
        <v>3.13162399106659E-3</v>
      </c>
      <c r="L37" s="22">
        <f t="shared" si="2"/>
        <v>-1.4247859944589436E-3</v>
      </c>
      <c r="M37" s="32"/>
    </row>
    <row r="38" spans="1:13">
      <c r="A38" s="66"/>
      <c r="B38" s="12">
        <v>77</v>
      </c>
      <c r="C38" s="64" t="s">
        <v>38</v>
      </c>
      <c r="D38" s="64"/>
      <c r="E38" s="15">
        <f>VLOOKUP(C38,RA!B9:D66,3,0)</f>
        <v>43968.41</v>
      </c>
      <c r="F38" s="25">
        <f>VLOOKUP(C38,RA!B9:I70,8,0)</f>
        <v>-3740.2</v>
      </c>
      <c r="G38" s="16">
        <f t="shared" si="0"/>
        <v>47708.61</v>
      </c>
      <c r="H38" s="27">
        <f>RA!J37</f>
        <v>-5.0563167809821801</v>
      </c>
      <c r="I38" s="20">
        <f>VLOOKUP(B38,RMS!B:D,3,FALSE)</f>
        <v>43968.41</v>
      </c>
      <c r="J38" s="21">
        <f>VLOOKUP(B38,RMS!B:E,4,FALSE)</f>
        <v>47708.61</v>
      </c>
      <c r="K38" s="22">
        <f t="shared" si="1"/>
        <v>0</v>
      </c>
      <c r="L38" s="22">
        <f t="shared" si="2"/>
        <v>0</v>
      </c>
      <c r="M38" s="32"/>
    </row>
    <row r="39" spans="1:13">
      <c r="A39" s="66"/>
      <c r="B39" s="12">
        <v>78</v>
      </c>
      <c r="C39" s="64" t="s">
        <v>39</v>
      </c>
      <c r="D39" s="64"/>
      <c r="E39" s="15">
        <f>VLOOKUP(C39,RA!B10:D67,3,0)</f>
        <v>27062.42</v>
      </c>
      <c r="F39" s="25">
        <f>VLOOKUP(C39,RA!B10:I71,8,0)</f>
        <v>3807.44</v>
      </c>
      <c r="G39" s="16">
        <f t="shared" si="0"/>
        <v>23254.98</v>
      </c>
      <c r="H39" s="27">
        <f>RA!J38</f>
        <v>-10.707657216798699</v>
      </c>
      <c r="I39" s="20">
        <f>VLOOKUP(B39,RMS!B:D,3,FALSE)</f>
        <v>27062.42</v>
      </c>
      <c r="J39" s="21">
        <f>VLOOKUP(B39,RMS!B:E,4,FALSE)</f>
        <v>23254.98</v>
      </c>
      <c r="K39" s="22">
        <f t="shared" si="1"/>
        <v>0</v>
      </c>
      <c r="L39" s="22">
        <f t="shared" si="2"/>
        <v>0</v>
      </c>
      <c r="M39" s="32"/>
    </row>
    <row r="40" spans="1:13" s="36" customFormat="1">
      <c r="A40" s="66"/>
      <c r="B40" s="12">
        <v>9101</v>
      </c>
      <c r="C40" s="69" t="s">
        <v>71</v>
      </c>
      <c r="D40" s="70"/>
      <c r="E40" s="15">
        <f>VLOOKUP(C40,RA!B11:D68,3,0)</f>
        <v>0</v>
      </c>
      <c r="F40" s="25">
        <f>VLOOKUP(C40,RA!B11:I72,8,0)</f>
        <v>0</v>
      </c>
      <c r="G40" s="16">
        <f t="shared" si="0"/>
        <v>0</v>
      </c>
      <c r="H40" s="27">
        <f>RA!J39</f>
        <v>-10.0740669637136</v>
      </c>
      <c r="I40" s="20">
        <f>VLOOKUP(B40,RMS!B:D,3,FALSE)</f>
        <v>0</v>
      </c>
      <c r="J40" s="21">
        <f>VLOOKUP(B40,RMS!B:E,4,FALSE)</f>
        <v>0</v>
      </c>
      <c r="K40" s="22">
        <f t="shared" si="1"/>
        <v>0</v>
      </c>
      <c r="L40" s="22">
        <f t="shared" si="2"/>
        <v>0</v>
      </c>
    </row>
    <row r="41" spans="1:13">
      <c r="A41" s="66"/>
      <c r="B41" s="12">
        <v>99</v>
      </c>
      <c r="C41" s="64" t="s">
        <v>34</v>
      </c>
      <c r="D41" s="64"/>
      <c r="E41" s="15">
        <f>VLOOKUP(C41,RA!B8:D68,3,0)</f>
        <v>60516.979200000002</v>
      </c>
      <c r="F41" s="25">
        <f>VLOOKUP(C41,RA!B8:I72,8,0)</f>
        <v>4895.1007</v>
      </c>
      <c r="G41" s="16">
        <f t="shared" si="0"/>
        <v>55621.878499999999</v>
      </c>
      <c r="H41" s="27">
        <f>RA!J39</f>
        <v>-10.0740669637136</v>
      </c>
      <c r="I41" s="20">
        <f>VLOOKUP(B41,RMS!B:D,3,FALSE)</f>
        <v>60516.979048483503</v>
      </c>
      <c r="J41" s="21">
        <f>VLOOKUP(B41,RMS!B:E,4,FALSE)</f>
        <v>55621.878375312001</v>
      </c>
      <c r="K41" s="22">
        <f t="shared" si="1"/>
        <v>1.5151649859035388E-4</v>
      </c>
      <c r="L41" s="22">
        <f t="shared" si="2"/>
        <v>1.2468799832277E-4</v>
      </c>
      <c r="M41" s="32"/>
    </row>
  </sheetData>
  <mergeCells count="41"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37:D37"/>
    <mergeCell ref="C38:D38"/>
    <mergeCell ref="C41:D41"/>
    <mergeCell ref="C39:D39"/>
    <mergeCell ref="C10:D10"/>
    <mergeCell ref="C23:D23"/>
    <mergeCell ref="C24:D24"/>
    <mergeCell ref="C25:D25"/>
    <mergeCell ref="C26:D26"/>
    <mergeCell ref="C28:D28"/>
    <mergeCell ref="C40:D40"/>
    <mergeCell ref="C2:D2"/>
    <mergeCell ref="C4:D4"/>
    <mergeCell ref="C5:D5"/>
    <mergeCell ref="C6:D6"/>
    <mergeCell ref="C7:D7"/>
    <mergeCell ref="A3:D3"/>
    <mergeCell ref="A4:A41"/>
    <mergeCell ref="C30:D30"/>
    <mergeCell ref="C32:D32"/>
    <mergeCell ref="C33:D33"/>
    <mergeCell ref="C34:D34"/>
    <mergeCell ref="C36:D36"/>
    <mergeCell ref="C31:D31"/>
    <mergeCell ref="C35:D35"/>
    <mergeCell ref="C29:D29"/>
    <mergeCell ref="C27:D27"/>
  </mergeCells>
  <phoneticPr fontId="42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W46"/>
  <sheetViews>
    <sheetView workbookViewId="0">
      <selection sqref="A1:XFD1048576"/>
    </sheetView>
  </sheetViews>
  <sheetFormatPr defaultRowHeight="11.25"/>
  <cols>
    <col min="1" max="1" width="8.85546875" style="41" customWidth="1"/>
    <col min="2" max="3" width="9.140625" style="41"/>
    <col min="4" max="5" width="13.140625" style="41" bestFit="1" customWidth="1"/>
    <col min="6" max="7" width="14" style="41" bestFit="1" customWidth="1"/>
    <col min="8" max="8" width="9.140625" style="41"/>
    <col min="9" max="9" width="14" style="41" bestFit="1" customWidth="1"/>
    <col min="10" max="10" width="9.140625" style="41"/>
    <col min="11" max="11" width="14" style="41" bestFit="1" customWidth="1"/>
    <col min="12" max="12" width="12" style="41" bestFit="1" customWidth="1"/>
    <col min="13" max="13" width="14" style="41" bestFit="1" customWidth="1"/>
    <col min="14" max="15" width="15.85546875" style="41" bestFit="1" customWidth="1"/>
    <col min="16" max="17" width="10.5703125" style="41" bestFit="1" customWidth="1"/>
    <col min="18" max="18" width="12" style="41" bestFit="1" customWidth="1"/>
    <col min="19" max="20" width="9.140625" style="41"/>
    <col min="21" max="21" width="12" style="41" bestFit="1" customWidth="1"/>
    <col min="22" max="22" width="41.140625" style="41" bestFit="1" customWidth="1"/>
    <col min="23" max="16384" width="9.140625" style="41"/>
  </cols>
  <sheetData>
    <row r="1" spans="1:23" ht="12.75">
      <c r="A1" s="71"/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42" t="s">
        <v>45</v>
      </c>
      <c r="W1" s="73"/>
    </row>
    <row r="2" spans="1:23" ht="12.75">
      <c r="A2" s="71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42"/>
      <c r="W2" s="73"/>
    </row>
    <row r="3" spans="1:23" ht="23.25" thickBot="1">
      <c r="A3" s="71"/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43" t="s">
        <v>46</v>
      </c>
      <c r="W3" s="73"/>
    </row>
    <row r="4" spans="1:23" ht="12.75" thickTop="1" thickBot="1">
      <c r="A4" s="72"/>
      <c r="B4" s="72"/>
      <c r="C4" s="72"/>
      <c r="D4" s="72"/>
      <c r="E4" s="72"/>
      <c r="F4" s="72"/>
      <c r="G4" s="72"/>
      <c r="H4" s="72"/>
      <c r="I4" s="72"/>
      <c r="J4" s="72"/>
      <c r="K4" s="72"/>
      <c r="L4" s="72"/>
      <c r="M4" s="72"/>
      <c r="N4" s="72"/>
      <c r="O4" s="72"/>
      <c r="P4" s="72"/>
      <c r="Q4" s="72"/>
      <c r="R4" s="72"/>
      <c r="S4" s="72"/>
      <c r="T4" s="72"/>
      <c r="U4" s="72"/>
      <c r="W4" s="73"/>
    </row>
    <row r="5" spans="1:23" ht="22.5" thickTop="1" thickBot="1">
      <c r="A5" s="44"/>
      <c r="B5" s="45"/>
      <c r="C5" s="46"/>
      <c r="D5" s="47" t="s">
        <v>0</v>
      </c>
      <c r="E5" s="47" t="s">
        <v>74</v>
      </c>
      <c r="F5" s="47" t="s">
        <v>75</v>
      </c>
      <c r="G5" s="47" t="s">
        <v>47</v>
      </c>
      <c r="H5" s="47" t="s">
        <v>48</v>
      </c>
      <c r="I5" s="47" t="s">
        <v>1</v>
      </c>
      <c r="J5" s="47" t="s">
        <v>2</v>
      </c>
      <c r="K5" s="47" t="s">
        <v>49</v>
      </c>
      <c r="L5" s="47" t="s">
        <v>50</v>
      </c>
      <c r="M5" s="47" t="s">
        <v>51</v>
      </c>
      <c r="N5" s="47" t="s">
        <v>52</v>
      </c>
      <c r="O5" s="47" t="s">
        <v>53</v>
      </c>
      <c r="P5" s="47" t="s">
        <v>76</v>
      </c>
      <c r="Q5" s="47" t="s">
        <v>77</v>
      </c>
      <c r="R5" s="47" t="s">
        <v>54</v>
      </c>
      <c r="S5" s="47" t="s">
        <v>55</v>
      </c>
      <c r="T5" s="47" t="s">
        <v>56</v>
      </c>
      <c r="U5" s="48" t="s">
        <v>57</v>
      </c>
    </row>
    <row r="6" spans="1:23" ht="12" thickBot="1">
      <c r="A6" s="49" t="s">
        <v>3</v>
      </c>
      <c r="B6" s="74" t="s">
        <v>4</v>
      </c>
      <c r="C6" s="75"/>
      <c r="D6" s="49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50"/>
    </row>
    <row r="7" spans="1:23" ht="12" thickBot="1">
      <c r="A7" s="76" t="s">
        <v>5</v>
      </c>
      <c r="B7" s="77"/>
      <c r="C7" s="78"/>
      <c r="D7" s="51">
        <v>13155356.1799</v>
      </c>
      <c r="E7" s="51">
        <v>14127920.3596</v>
      </c>
      <c r="F7" s="52">
        <v>93.116013150236</v>
      </c>
      <c r="G7" s="51">
        <v>13021991.599300001</v>
      </c>
      <c r="H7" s="52">
        <v>1.02414887602271</v>
      </c>
      <c r="I7" s="51">
        <v>1362287.7583999999</v>
      </c>
      <c r="J7" s="52">
        <v>10.355384831627999</v>
      </c>
      <c r="K7" s="51">
        <v>1508620.0482999999</v>
      </c>
      <c r="L7" s="52">
        <v>11.585171414033899</v>
      </c>
      <c r="M7" s="52">
        <v>-9.6997444827075993E-2</v>
      </c>
      <c r="N7" s="51">
        <v>501037564.82059997</v>
      </c>
      <c r="O7" s="51">
        <v>3356412238.2856998</v>
      </c>
      <c r="P7" s="51">
        <v>789609</v>
      </c>
      <c r="Q7" s="51">
        <v>703075</v>
      </c>
      <c r="R7" s="52">
        <v>12.307933008569499</v>
      </c>
      <c r="S7" s="51">
        <v>16.6605955351319</v>
      </c>
      <c r="T7" s="51">
        <v>16.591941282082299</v>
      </c>
      <c r="U7" s="53">
        <v>0.412075624217004</v>
      </c>
    </row>
    <row r="8" spans="1:23" ht="12" thickBot="1">
      <c r="A8" s="79">
        <v>42516</v>
      </c>
      <c r="B8" s="67" t="s">
        <v>6</v>
      </c>
      <c r="C8" s="68"/>
      <c r="D8" s="54">
        <v>426519.36180000001</v>
      </c>
      <c r="E8" s="54">
        <v>542127.18339999998</v>
      </c>
      <c r="F8" s="55">
        <v>78.675147614817107</v>
      </c>
      <c r="G8" s="54">
        <v>420349.63329999999</v>
      </c>
      <c r="H8" s="55">
        <v>1.46776112341622</v>
      </c>
      <c r="I8" s="54">
        <v>108000.125</v>
      </c>
      <c r="J8" s="55">
        <v>25.321271358987602</v>
      </c>
      <c r="K8" s="54">
        <v>112606.3447</v>
      </c>
      <c r="L8" s="55">
        <v>26.7887338965831</v>
      </c>
      <c r="M8" s="55">
        <v>-4.0905507698270997E-2</v>
      </c>
      <c r="N8" s="54">
        <v>15607036.608899999</v>
      </c>
      <c r="O8" s="54">
        <v>122823279.7685</v>
      </c>
      <c r="P8" s="54">
        <v>19015</v>
      </c>
      <c r="Q8" s="54">
        <v>17066</v>
      </c>
      <c r="R8" s="55">
        <v>11.420367983124301</v>
      </c>
      <c r="S8" s="54">
        <v>22.430679032342901</v>
      </c>
      <c r="T8" s="54">
        <v>22.638562287589401</v>
      </c>
      <c r="U8" s="56">
        <v>-0.92678092779413401</v>
      </c>
    </row>
    <row r="9" spans="1:23" ht="12" thickBot="1">
      <c r="A9" s="80"/>
      <c r="B9" s="67" t="s">
        <v>7</v>
      </c>
      <c r="C9" s="68"/>
      <c r="D9" s="54">
        <v>50176.653899999998</v>
      </c>
      <c r="E9" s="54">
        <v>64521.536500000002</v>
      </c>
      <c r="F9" s="55">
        <v>77.767295420808793</v>
      </c>
      <c r="G9" s="54">
        <v>54665.854500000001</v>
      </c>
      <c r="H9" s="55">
        <v>-8.2120743214578305</v>
      </c>
      <c r="I9" s="54">
        <v>10961.953799999999</v>
      </c>
      <c r="J9" s="55">
        <v>21.846721429146498</v>
      </c>
      <c r="K9" s="54">
        <v>12701.4038</v>
      </c>
      <c r="L9" s="55">
        <v>23.234620433857799</v>
      </c>
      <c r="M9" s="55">
        <v>-0.13694942916467201</v>
      </c>
      <c r="N9" s="54">
        <v>1810471.9656</v>
      </c>
      <c r="O9" s="54">
        <v>16754876.734099999</v>
      </c>
      <c r="P9" s="54">
        <v>2894</v>
      </c>
      <c r="Q9" s="54">
        <v>2577</v>
      </c>
      <c r="R9" s="55">
        <v>12.3011253395421</v>
      </c>
      <c r="S9" s="54">
        <v>17.338166516931601</v>
      </c>
      <c r="T9" s="54">
        <v>17.766220023282902</v>
      </c>
      <c r="U9" s="56">
        <v>-2.46885105142628</v>
      </c>
    </row>
    <row r="10" spans="1:23" ht="12" thickBot="1">
      <c r="A10" s="80"/>
      <c r="B10" s="67" t="s">
        <v>8</v>
      </c>
      <c r="C10" s="68"/>
      <c r="D10" s="54">
        <v>86612.444900000002</v>
      </c>
      <c r="E10" s="54">
        <v>105138.1177</v>
      </c>
      <c r="F10" s="55">
        <v>82.379679981658995</v>
      </c>
      <c r="G10" s="54">
        <v>96771.458899999998</v>
      </c>
      <c r="H10" s="55">
        <v>-10.4979444512642</v>
      </c>
      <c r="I10" s="54">
        <v>23718.926599999999</v>
      </c>
      <c r="J10" s="55">
        <v>27.385125344729801</v>
      </c>
      <c r="K10" s="54">
        <v>29075.866399999999</v>
      </c>
      <c r="L10" s="55">
        <v>30.0459109850208</v>
      </c>
      <c r="M10" s="55">
        <v>-0.18424007478587101</v>
      </c>
      <c r="N10" s="54">
        <v>3249387.5989000001</v>
      </c>
      <c r="O10" s="54">
        <v>28723901.029599998</v>
      </c>
      <c r="P10" s="54">
        <v>80060</v>
      </c>
      <c r="Q10" s="54">
        <v>73481</v>
      </c>
      <c r="R10" s="55">
        <v>8.9533348756821507</v>
      </c>
      <c r="S10" s="54">
        <v>1.0818441781164101</v>
      </c>
      <c r="T10" s="54">
        <v>0.99579069555395305</v>
      </c>
      <c r="U10" s="56">
        <v>7.9543324540773401</v>
      </c>
    </row>
    <row r="11" spans="1:23" ht="12" thickBot="1">
      <c r="A11" s="80"/>
      <c r="B11" s="67" t="s">
        <v>9</v>
      </c>
      <c r="C11" s="68"/>
      <c r="D11" s="54">
        <v>40537.273300000001</v>
      </c>
      <c r="E11" s="54">
        <v>61005.745999999999</v>
      </c>
      <c r="F11" s="55">
        <v>66.448287182653303</v>
      </c>
      <c r="G11" s="54">
        <v>55262.297700000003</v>
      </c>
      <c r="H11" s="55">
        <v>-26.645696999312399</v>
      </c>
      <c r="I11" s="54">
        <v>9278.2440000000006</v>
      </c>
      <c r="J11" s="55">
        <v>22.888179802660801</v>
      </c>
      <c r="K11" s="54">
        <v>13495.528700000001</v>
      </c>
      <c r="L11" s="55">
        <v>24.420860625923599</v>
      </c>
      <c r="M11" s="55">
        <v>-0.31249495990475701</v>
      </c>
      <c r="N11" s="54">
        <v>1384171.1662999999</v>
      </c>
      <c r="O11" s="54">
        <v>9899867.9397</v>
      </c>
      <c r="P11" s="54">
        <v>1923</v>
      </c>
      <c r="Q11" s="54">
        <v>1712</v>
      </c>
      <c r="R11" s="55">
        <v>12.3247663551402</v>
      </c>
      <c r="S11" s="54">
        <v>21.080225325013</v>
      </c>
      <c r="T11" s="54">
        <v>21.092921495327101</v>
      </c>
      <c r="U11" s="56">
        <v>-6.0227868148240001E-2</v>
      </c>
    </row>
    <row r="12" spans="1:23" ht="12" thickBot="1">
      <c r="A12" s="80"/>
      <c r="B12" s="67" t="s">
        <v>10</v>
      </c>
      <c r="C12" s="68"/>
      <c r="D12" s="54">
        <v>88864.266300000003</v>
      </c>
      <c r="E12" s="54">
        <v>158327.1017</v>
      </c>
      <c r="F12" s="55">
        <v>56.127008797508999</v>
      </c>
      <c r="G12" s="54">
        <v>152108.2555</v>
      </c>
      <c r="H12" s="55">
        <v>-41.578275283026997</v>
      </c>
      <c r="I12" s="54">
        <v>14465.842500000001</v>
      </c>
      <c r="J12" s="55">
        <v>16.2785820468761</v>
      </c>
      <c r="K12" s="54">
        <v>22095.793099999999</v>
      </c>
      <c r="L12" s="55">
        <v>14.526360207977</v>
      </c>
      <c r="M12" s="55">
        <v>-0.34531236627120698</v>
      </c>
      <c r="N12" s="54">
        <v>5361503.1766999997</v>
      </c>
      <c r="O12" s="54">
        <v>33004928.8103</v>
      </c>
      <c r="P12" s="54">
        <v>1096</v>
      </c>
      <c r="Q12" s="54">
        <v>872</v>
      </c>
      <c r="R12" s="55">
        <v>25.688073394495401</v>
      </c>
      <c r="S12" s="54">
        <v>81.080534945255494</v>
      </c>
      <c r="T12" s="54">
        <v>100.559297362385</v>
      </c>
      <c r="U12" s="56">
        <v>-24.023968798777201</v>
      </c>
    </row>
    <row r="13" spans="1:23" ht="12" thickBot="1">
      <c r="A13" s="80"/>
      <c r="B13" s="67" t="s">
        <v>11</v>
      </c>
      <c r="C13" s="68"/>
      <c r="D13" s="54">
        <v>178368.56770000001</v>
      </c>
      <c r="E13" s="54">
        <v>245955.9632</v>
      </c>
      <c r="F13" s="55">
        <v>72.5205298458078</v>
      </c>
      <c r="G13" s="54">
        <v>206859.4713</v>
      </c>
      <c r="H13" s="55">
        <v>-13.773071844837499</v>
      </c>
      <c r="I13" s="54">
        <v>49922.294600000001</v>
      </c>
      <c r="J13" s="55">
        <v>27.9882802467556</v>
      </c>
      <c r="K13" s="54">
        <v>64739.322500000002</v>
      </c>
      <c r="L13" s="55">
        <v>31.296281525398999</v>
      </c>
      <c r="M13" s="55">
        <v>-0.228872149534775</v>
      </c>
      <c r="N13" s="54">
        <v>6142481.1321</v>
      </c>
      <c r="O13" s="54">
        <v>52157203.956299998</v>
      </c>
      <c r="P13" s="54">
        <v>8116</v>
      </c>
      <c r="Q13" s="54">
        <v>6237</v>
      </c>
      <c r="R13" s="55">
        <v>30.126663459996799</v>
      </c>
      <c r="S13" s="54">
        <v>21.977398681616599</v>
      </c>
      <c r="T13" s="54">
        <v>24.2509100529101</v>
      </c>
      <c r="U13" s="56">
        <v>-10.3447701169257</v>
      </c>
    </row>
    <row r="14" spans="1:23" ht="12" thickBot="1">
      <c r="A14" s="80"/>
      <c r="B14" s="67" t="s">
        <v>12</v>
      </c>
      <c r="C14" s="68"/>
      <c r="D14" s="54">
        <v>84104.425600000002</v>
      </c>
      <c r="E14" s="54">
        <v>170135.58600000001</v>
      </c>
      <c r="F14" s="55">
        <v>49.4337649032461</v>
      </c>
      <c r="G14" s="54">
        <v>131963.42629999999</v>
      </c>
      <c r="H14" s="55">
        <v>-36.266867299428398</v>
      </c>
      <c r="I14" s="54">
        <v>16762.684600000001</v>
      </c>
      <c r="J14" s="55">
        <v>19.9307996938511</v>
      </c>
      <c r="K14" s="54">
        <v>28847.849900000001</v>
      </c>
      <c r="L14" s="55">
        <v>21.860488704209999</v>
      </c>
      <c r="M14" s="55">
        <v>-0.41892776556633399</v>
      </c>
      <c r="N14" s="54">
        <v>3585659.1838000002</v>
      </c>
      <c r="O14" s="54">
        <v>24019292.586100001</v>
      </c>
      <c r="P14" s="54">
        <v>2109</v>
      </c>
      <c r="Q14" s="54">
        <v>2013</v>
      </c>
      <c r="R14" s="55">
        <v>4.7690014903129603</v>
      </c>
      <c r="S14" s="54">
        <v>39.878817259364602</v>
      </c>
      <c r="T14" s="54">
        <v>42.919857873820199</v>
      </c>
      <c r="U14" s="56">
        <v>-7.6257041292803498</v>
      </c>
    </row>
    <row r="15" spans="1:23" ht="12" thickBot="1">
      <c r="A15" s="80"/>
      <c r="B15" s="67" t="s">
        <v>13</v>
      </c>
      <c r="C15" s="68"/>
      <c r="D15" s="54">
        <v>69410.550099999993</v>
      </c>
      <c r="E15" s="54">
        <v>121807.51700000001</v>
      </c>
      <c r="F15" s="55">
        <v>56.983798545043797</v>
      </c>
      <c r="G15" s="54">
        <v>87221.829700000002</v>
      </c>
      <c r="H15" s="55">
        <v>-20.420667235784901</v>
      </c>
      <c r="I15" s="54">
        <v>14234.9244</v>
      </c>
      <c r="J15" s="55">
        <v>20.5083007979215</v>
      </c>
      <c r="K15" s="54">
        <v>21779.289000000001</v>
      </c>
      <c r="L15" s="55">
        <v>24.969997849059101</v>
      </c>
      <c r="M15" s="55">
        <v>-0.34640086735613801</v>
      </c>
      <c r="N15" s="54">
        <v>3408657.5101000001</v>
      </c>
      <c r="O15" s="54">
        <v>20021781.907200001</v>
      </c>
      <c r="P15" s="54">
        <v>3084</v>
      </c>
      <c r="Q15" s="54">
        <v>2400</v>
      </c>
      <c r="R15" s="55">
        <v>28.5</v>
      </c>
      <c r="S15" s="54">
        <v>22.506663456549902</v>
      </c>
      <c r="T15" s="54">
        <v>23.60626375</v>
      </c>
      <c r="U15" s="56">
        <v>-4.8856655077856699</v>
      </c>
    </row>
    <row r="16" spans="1:23" ht="12" thickBot="1">
      <c r="A16" s="80"/>
      <c r="B16" s="67" t="s">
        <v>14</v>
      </c>
      <c r="C16" s="68"/>
      <c r="D16" s="54">
        <v>651039.72530000005</v>
      </c>
      <c r="E16" s="54">
        <v>748204.20349999995</v>
      </c>
      <c r="F16" s="55">
        <v>87.013641764443804</v>
      </c>
      <c r="G16" s="54">
        <v>648791.31480000005</v>
      </c>
      <c r="H16" s="55">
        <v>0.34655372979108801</v>
      </c>
      <c r="I16" s="54">
        <v>-2358.7365</v>
      </c>
      <c r="J16" s="55">
        <v>-0.362303006765538</v>
      </c>
      <c r="K16" s="54">
        <v>30417.795699999999</v>
      </c>
      <c r="L16" s="55">
        <v>4.6883789912287499</v>
      </c>
      <c r="M16" s="55">
        <v>-1.07754462299844</v>
      </c>
      <c r="N16" s="54">
        <v>28502103.386999998</v>
      </c>
      <c r="O16" s="54">
        <v>167128520.2581</v>
      </c>
      <c r="P16" s="54">
        <v>30881</v>
      </c>
      <c r="Q16" s="54">
        <v>28180</v>
      </c>
      <c r="R16" s="55">
        <v>9.5848119233498998</v>
      </c>
      <c r="S16" s="54">
        <v>21.082209944626101</v>
      </c>
      <c r="T16" s="54">
        <v>19.868091628814799</v>
      </c>
      <c r="U16" s="56">
        <v>5.7589708052445499</v>
      </c>
    </row>
    <row r="17" spans="1:21" ht="12" thickBot="1">
      <c r="A17" s="80"/>
      <c r="B17" s="67" t="s">
        <v>15</v>
      </c>
      <c r="C17" s="68"/>
      <c r="D17" s="54">
        <v>424845.35550000001</v>
      </c>
      <c r="E17" s="54">
        <v>456460.66649999999</v>
      </c>
      <c r="F17" s="55">
        <v>93.073814827810594</v>
      </c>
      <c r="G17" s="54">
        <v>383293.61739999999</v>
      </c>
      <c r="H17" s="55">
        <v>10.8407070229498</v>
      </c>
      <c r="I17" s="54">
        <v>51676.7215</v>
      </c>
      <c r="J17" s="55">
        <v>12.1636545700686</v>
      </c>
      <c r="K17" s="54">
        <v>28366.7412</v>
      </c>
      <c r="L17" s="55">
        <v>7.4007862151267796</v>
      </c>
      <c r="M17" s="55">
        <v>0.82173627684804296</v>
      </c>
      <c r="N17" s="54">
        <v>21101885.993900001</v>
      </c>
      <c r="O17" s="54">
        <v>195358187.36250001</v>
      </c>
      <c r="P17" s="54">
        <v>9179</v>
      </c>
      <c r="Q17" s="54">
        <v>8424</v>
      </c>
      <c r="R17" s="55">
        <v>8.9624881291547904</v>
      </c>
      <c r="S17" s="54">
        <v>46.284492373896903</v>
      </c>
      <c r="T17" s="54">
        <v>44.148785660019001</v>
      </c>
      <c r="U17" s="56">
        <v>4.6143029864629703</v>
      </c>
    </row>
    <row r="18" spans="1:21" ht="12" customHeight="1" thickBot="1">
      <c r="A18" s="80"/>
      <c r="B18" s="67" t="s">
        <v>16</v>
      </c>
      <c r="C18" s="68"/>
      <c r="D18" s="54">
        <v>1248857.0356000001</v>
      </c>
      <c r="E18" s="54">
        <v>1383258.6772</v>
      </c>
      <c r="F18" s="55">
        <v>90.2836943071229</v>
      </c>
      <c r="G18" s="54">
        <v>1136305.8605</v>
      </c>
      <c r="H18" s="55">
        <v>9.9050070066940101</v>
      </c>
      <c r="I18" s="54">
        <v>183830.1594</v>
      </c>
      <c r="J18" s="55">
        <v>14.719872183903</v>
      </c>
      <c r="K18" s="54">
        <v>165878.73009999999</v>
      </c>
      <c r="L18" s="55">
        <v>14.5980704549926</v>
      </c>
      <c r="M18" s="55">
        <v>0.108220199715648</v>
      </c>
      <c r="N18" s="54">
        <v>41091108.950800002</v>
      </c>
      <c r="O18" s="54">
        <v>370389126.5377</v>
      </c>
      <c r="P18" s="54">
        <v>59166</v>
      </c>
      <c r="Q18" s="54">
        <v>53611</v>
      </c>
      <c r="R18" s="55">
        <v>10.3616795060715</v>
      </c>
      <c r="S18" s="54">
        <v>21.107680688233099</v>
      </c>
      <c r="T18" s="54">
        <v>21.450179138609599</v>
      </c>
      <c r="U18" s="56">
        <v>-1.6226247470545001</v>
      </c>
    </row>
    <row r="19" spans="1:21" ht="12" customHeight="1" thickBot="1">
      <c r="A19" s="80"/>
      <c r="B19" s="67" t="s">
        <v>17</v>
      </c>
      <c r="C19" s="68"/>
      <c r="D19" s="54">
        <v>380575.25050000002</v>
      </c>
      <c r="E19" s="54">
        <v>449426.179</v>
      </c>
      <c r="F19" s="55">
        <v>84.680258579240402</v>
      </c>
      <c r="G19" s="54">
        <v>411682.10560000001</v>
      </c>
      <c r="H19" s="55">
        <v>-7.5560376992008997</v>
      </c>
      <c r="I19" s="54">
        <v>35631.5556</v>
      </c>
      <c r="J19" s="55">
        <v>9.3625519665788204</v>
      </c>
      <c r="K19" s="54">
        <v>37337.234700000001</v>
      </c>
      <c r="L19" s="55">
        <v>9.0694334760028994</v>
      </c>
      <c r="M19" s="55">
        <v>-4.5683059115247997E-2</v>
      </c>
      <c r="N19" s="54">
        <v>14210683.222899999</v>
      </c>
      <c r="O19" s="54">
        <v>107963434.5802</v>
      </c>
      <c r="P19" s="54">
        <v>8085</v>
      </c>
      <c r="Q19" s="54">
        <v>7475</v>
      </c>
      <c r="R19" s="55">
        <v>8.1605351170568596</v>
      </c>
      <c r="S19" s="54">
        <v>47.071768769325899</v>
      </c>
      <c r="T19" s="54">
        <v>48.289957056856203</v>
      </c>
      <c r="U19" s="56">
        <v>-2.5879382045318602</v>
      </c>
    </row>
    <row r="20" spans="1:21" ht="12" thickBot="1">
      <c r="A20" s="80"/>
      <c r="B20" s="67" t="s">
        <v>18</v>
      </c>
      <c r="C20" s="68"/>
      <c r="D20" s="54">
        <v>935991.02610000002</v>
      </c>
      <c r="E20" s="54">
        <v>794687.55209999997</v>
      </c>
      <c r="F20" s="55">
        <v>117.781010112289</v>
      </c>
      <c r="G20" s="54">
        <v>781617.28899999999</v>
      </c>
      <c r="H20" s="55">
        <v>19.750553022887399</v>
      </c>
      <c r="I20" s="54">
        <v>85404.908899999995</v>
      </c>
      <c r="J20" s="55">
        <v>9.1245435606212109</v>
      </c>
      <c r="K20" s="54">
        <v>70231.999899999995</v>
      </c>
      <c r="L20" s="55">
        <v>8.9854716481329007</v>
      </c>
      <c r="M20" s="55">
        <v>0.216039825458537</v>
      </c>
      <c r="N20" s="54">
        <v>33175445.592399999</v>
      </c>
      <c r="O20" s="54">
        <v>190535665.4454</v>
      </c>
      <c r="P20" s="54">
        <v>37957</v>
      </c>
      <c r="Q20" s="54">
        <v>32229</v>
      </c>
      <c r="R20" s="55">
        <v>17.772813304787601</v>
      </c>
      <c r="S20" s="54">
        <v>24.659246676502399</v>
      </c>
      <c r="T20" s="54">
        <v>23.547847035278799</v>
      </c>
      <c r="U20" s="56">
        <v>4.5070299827229503</v>
      </c>
    </row>
    <row r="21" spans="1:21" ht="12" customHeight="1" thickBot="1">
      <c r="A21" s="80"/>
      <c r="B21" s="67" t="s">
        <v>19</v>
      </c>
      <c r="C21" s="68"/>
      <c r="D21" s="54">
        <v>311806.6275</v>
      </c>
      <c r="E21" s="54">
        <v>305268.58110000001</v>
      </c>
      <c r="F21" s="55">
        <v>102.141735771314</v>
      </c>
      <c r="G21" s="54">
        <v>248258.36120000001</v>
      </c>
      <c r="H21" s="55">
        <v>25.597633849199799</v>
      </c>
      <c r="I21" s="54">
        <v>28180.230500000001</v>
      </c>
      <c r="J21" s="55">
        <v>9.0377265954682109</v>
      </c>
      <c r="K21" s="54">
        <v>30918.778699999999</v>
      </c>
      <c r="L21" s="55">
        <v>12.454274873381401</v>
      </c>
      <c r="M21" s="55">
        <v>-8.8572327729103006E-2</v>
      </c>
      <c r="N21" s="54">
        <v>8400369.6971000005</v>
      </c>
      <c r="O21" s="54">
        <v>65687554.589400001</v>
      </c>
      <c r="P21" s="54">
        <v>27981</v>
      </c>
      <c r="Q21" s="54">
        <v>20573</v>
      </c>
      <c r="R21" s="55">
        <v>36.008360472463899</v>
      </c>
      <c r="S21" s="54">
        <v>11.1435126514421</v>
      </c>
      <c r="T21" s="54">
        <v>11.506146906139101</v>
      </c>
      <c r="U21" s="56">
        <v>-3.2542185398796701</v>
      </c>
    </row>
    <row r="22" spans="1:21" ht="12" customHeight="1" thickBot="1">
      <c r="A22" s="80"/>
      <c r="B22" s="67" t="s">
        <v>20</v>
      </c>
      <c r="C22" s="68"/>
      <c r="D22" s="54">
        <v>1020849.0912</v>
      </c>
      <c r="E22" s="54">
        <v>1079377.3348999999</v>
      </c>
      <c r="F22" s="55">
        <v>94.577591931238601</v>
      </c>
      <c r="G22" s="54">
        <v>1057504.9611</v>
      </c>
      <c r="H22" s="55">
        <v>-3.46625985204561</v>
      </c>
      <c r="I22" s="54">
        <v>73864.276599999997</v>
      </c>
      <c r="J22" s="55">
        <v>7.2355725480612501</v>
      </c>
      <c r="K22" s="54">
        <v>130751.0554</v>
      </c>
      <c r="L22" s="55">
        <v>12.3641079909445</v>
      </c>
      <c r="M22" s="55">
        <v>-0.43507701429995499</v>
      </c>
      <c r="N22" s="54">
        <v>32613548.9879</v>
      </c>
      <c r="O22" s="54">
        <v>211488300.61750001</v>
      </c>
      <c r="P22" s="54">
        <v>60119</v>
      </c>
      <c r="Q22" s="54">
        <v>57391</v>
      </c>
      <c r="R22" s="55">
        <v>4.7533585405377101</v>
      </c>
      <c r="S22" s="54">
        <v>16.980473580731601</v>
      </c>
      <c r="T22" s="54">
        <v>16.879486863794</v>
      </c>
      <c r="U22" s="56">
        <v>0.59472261746675004</v>
      </c>
    </row>
    <row r="23" spans="1:21" ht="12" thickBot="1">
      <c r="A23" s="80"/>
      <c r="B23" s="67" t="s">
        <v>21</v>
      </c>
      <c r="C23" s="68"/>
      <c r="D23" s="54">
        <v>1910190.4909000001</v>
      </c>
      <c r="E23" s="54">
        <v>2395554.2064</v>
      </c>
      <c r="F23" s="55">
        <v>79.738980057170295</v>
      </c>
      <c r="G23" s="54">
        <v>2146319.1083</v>
      </c>
      <c r="H23" s="55">
        <v>-11.001561533272</v>
      </c>
      <c r="I23" s="54">
        <v>172798.481</v>
      </c>
      <c r="J23" s="55">
        <v>9.0461386873821592</v>
      </c>
      <c r="K23" s="54">
        <v>212009.82130000001</v>
      </c>
      <c r="L23" s="55">
        <v>9.8778331926571301</v>
      </c>
      <c r="M23" s="55">
        <v>-0.18495058417371499</v>
      </c>
      <c r="N23" s="54">
        <v>78058197.017000005</v>
      </c>
      <c r="O23" s="54">
        <v>480015617.4752</v>
      </c>
      <c r="P23" s="54">
        <v>60588</v>
      </c>
      <c r="Q23" s="54">
        <v>52119</v>
      </c>
      <c r="R23" s="55">
        <v>16.2493524434467</v>
      </c>
      <c r="S23" s="54">
        <v>31.527538306265299</v>
      </c>
      <c r="T23" s="54">
        <v>31.251305817456199</v>
      </c>
      <c r="U23" s="56">
        <v>0.87616256659710001</v>
      </c>
    </row>
    <row r="24" spans="1:21" ht="12" thickBot="1">
      <c r="A24" s="80"/>
      <c r="B24" s="67" t="s">
        <v>22</v>
      </c>
      <c r="C24" s="68"/>
      <c r="D24" s="54">
        <v>214563.1911</v>
      </c>
      <c r="E24" s="54">
        <v>175578.37049999999</v>
      </c>
      <c r="F24" s="55">
        <v>122.203657824698</v>
      </c>
      <c r="G24" s="54">
        <v>175359.63089999999</v>
      </c>
      <c r="H24" s="55">
        <v>22.3560918774721</v>
      </c>
      <c r="I24" s="54">
        <v>32298.157599999999</v>
      </c>
      <c r="J24" s="55">
        <v>15.0529815642735</v>
      </c>
      <c r="K24" s="54">
        <v>30944.990600000001</v>
      </c>
      <c r="L24" s="55">
        <v>17.646587439298699</v>
      </c>
      <c r="M24" s="55">
        <v>4.3728143837277002E-2</v>
      </c>
      <c r="N24" s="54">
        <v>6191956.4225000003</v>
      </c>
      <c r="O24" s="54">
        <v>45741268.055100001</v>
      </c>
      <c r="P24" s="54">
        <v>21964</v>
      </c>
      <c r="Q24" s="54">
        <v>20127</v>
      </c>
      <c r="R24" s="55">
        <v>9.1270432752024604</v>
      </c>
      <c r="S24" s="54">
        <v>9.7688577262793697</v>
      </c>
      <c r="T24" s="54">
        <v>9.5403623093357197</v>
      </c>
      <c r="U24" s="56">
        <v>2.3390187813767498</v>
      </c>
    </row>
    <row r="25" spans="1:21" ht="12" thickBot="1">
      <c r="A25" s="80"/>
      <c r="B25" s="67" t="s">
        <v>23</v>
      </c>
      <c r="C25" s="68"/>
      <c r="D25" s="54">
        <v>216678.01800000001</v>
      </c>
      <c r="E25" s="54">
        <v>201669.3763</v>
      </c>
      <c r="F25" s="55">
        <v>107.442201674524</v>
      </c>
      <c r="G25" s="54">
        <v>166804.96100000001</v>
      </c>
      <c r="H25" s="55">
        <v>29.899025005617201</v>
      </c>
      <c r="I25" s="54">
        <v>15794.7821</v>
      </c>
      <c r="J25" s="55">
        <v>7.2895175273386501</v>
      </c>
      <c r="K25" s="54">
        <v>14876.6865</v>
      </c>
      <c r="L25" s="55">
        <v>8.9186115393774195</v>
      </c>
      <c r="M25" s="55">
        <v>6.1713715618058003E-2</v>
      </c>
      <c r="N25" s="54">
        <v>6615431.8931</v>
      </c>
      <c r="O25" s="54">
        <v>58656488.379699998</v>
      </c>
      <c r="P25" s="54">
        <v>15468</v>
      </c>
      <c r="Q25" s="54">
        <v>14190</v>
      </c>
      <c r="R25" s="55">
        <v>9.0063424947145894</v>
      </c>
      <c r="S25" s="54">
        <v>14.0081470131885</v>
      </c>
      <c r="T25" s="54">
        <v>13.630644897815399</v>
      </c>
      <c r="U25" s="56">
        <v>2.6948754536751802</v>
      </c>
    </row>
    <row r="26" spans="1:21" ht="12" thickBot="1">
      <c r="A26" s="80"/>
      <c r="B26" s="67" t="s">
        <v>24</v>
      </c>
      <c r="C26" s="68"/>
      <c r="D26" s="54">
        <v>520420.67950000003</v>
      </c>
      <c r="E26" s="54">
        <v>493293.00180000003</v>
      </c>
      <c r="F26" s="55">
        <v>105.499303172965</v>
      </c>
      <c r="G26" s="54">
        <v>458281.1397</v>
      </c>
      <c r="H26" s="55">
        <v>13.5592618628551</v>
      </c>
      <c r="I26" s="54">
        <v>108498.3227</v>
      </c>
      <c r="J26" s="55">
        <v>20.848195887265899</v>
      </c>
      <c r="K26" s="54">
        <v>98781.475900000005</v>
      </c>
      <c r="L26" s="55">
        <v>21.554776608233201</v>
      </c>
      <c r="M26" s="55">
        <v>9.8367094756072998E-2</v>
      </c>
      <c r="N26" s="54">
        <v>15223720.6787</v>
      </c>
      <c r="O26" s="54">
        <v>108422498.77150001</v>
      </c>
      <c r="P26" s="54">
        <v>37555</v>
      </c>
      <c r="Q26" s="54">
        <v>32426</v>
      </c>
      <c r="R26" s="55">
        <v>15.817553814839901</v>
      </c>
      <c r="S26" s="54">
        <v>13.857560364798299</v>
      </c>
      <c r="T26" s="54">
        <v>14.4328052827978</v>
      </c>
      <c r="U26" s="56">
        <v>-4.1511269145233198</v>
      </c>
    </row>
    <row r="27" spans="1:21" ht="12" thickBot="1">
      <c r="A27" s="80"/>
      <c r="B27" s="67" t="s">
        <v>25</v>
      </c>
      <c r="C27" s="68"/>
      <c r="D27" s="54">
        <v>199552.01370000001</v>
      </c>
      <c r="E27" s="54">
        <v>209869.13680000001</v>
      </c>
      <c r="F27" s="55">
        <v>95.084020805864398</v>
      </c>
      <c r="G27" s="54">
        <v>179678.9595</v>
      </c>
      <c r="H27" s="55">
        <v>11.0603123789795</v>
      </c>
      <c r="I27" s="54">
        <v>35991.514900000002</v>
      </c>
      <c r="J27" s="55">
        <v>18.0361572066662</v>
      </c>
      <c r="K27" s="54">
        <v>45138.031199999998</v>
      </c>
      <c r="L27" s="55">
        <v>25.121489642197101</v>
      </c>
      <c r="M27" s="55">
        <v>-0.20263436523124201</v>
      </c>
      <c r="N27" s="54">
        <v>5467552.5316000003</v>
      </c>
      <c r="O27" s="54">
        <v>37315476.3807</v>
      </c>
      <c r="P27" s="54">
        <v>25707</v>
      </c>
      <c r="Q27" s="54">
        <v>22995</v>
      </c>
      <c r="R27" s="55">
        <v>11.7938682322244</v>
      </c>
      <c r="S27" s="54">
        <v>7.7625554790524003</v>
      </c>
      <c r="T27" s="54">
        <v>7.5738690976299203</v>
      </c>
      <c r="U27" s="56">
        <v>2.4307250612463598</v>
      </c>
    </row>
    <row r="28" spans="1:21" ht="12" thickBot="1">
      <c r="A28" s="80"/>
      <c r="B28" s="67" t="s">
        <v>26</v>
      </c>
      <c r="C28" s="68"/>
      <c r="D28" s="54">
        <v>810897.85849999997</v>
      </c>
      <c r="E28" s="54">
        <v>677468.87280000001</v>
      </c>
      <c r="F28" s="55">
        <v>119.695220113735</v>
      </c>
      <c r="G28" s="54">
        <v>671460.3051</v>
      </c>
      <c r="H28" s="55">
        <v>20.766313710716499</v>
      </c>
      <c r="I28" s="54">
        <v>14836.785900000001</v>
      </c>
      <c r="J28" s="55">
        <v>1.8296738293827901</v>
      </c>
      <c r="K28" s="54">
        <v>20375.233</v>
      </c>
      <c r="L28" s="55">
        <v>3.03446575251616</v>
      </c>
      <c r="M28" s="55">
        <v>-0.27182251609098201</v>
      </c>
      <c r="N28" s="54">
        <v>23729003.913699999</v>
      </c>
      <c r="O28" s="54">
        <v>156762400.38600001</v>
      </c>
      <c r="P28" s="54">
        <v>36832</v>
      </c>
      <c r="Q28" s="54">
        <v>35174</v>
      </c>
      <c r="R28" s="55">
        <v>4.7137089895945801</v>
      </c>
      <c r="S28" s="54">
        <v>22.016123438857498</v>
      </c>
      <c r="T28" s="54">
        <v>22.222819898220301</v>
      </c>
      <c r="U28" s="56">
        <v>-0.93884129936312899</v>
      </c>
    </row>
    <row r="29" spans="1:21" ht="12" thickBot="1">
      <c r="A29" s="80"/>
      <c r="B29" s="67" t="s">
        <v>27</v>
      </c>
      <c r="C29" s="68"/>
      <c r="D29" s="54">
        <v>682096.83440000005</v>
      </c>
      <c r="E29" s="54">
        <v>702291.16379999998</v>
      </c>
      <c r="F29" s="55">
        <v>97.124507548873098</v>
      </c>
      <c r="G29" s="54">
        <v>581179.36910000001</v>
      </c>
      <c r="H29" s="55">
        <v>17.3642545942879</v>
      </c>
      <c r="I29" s="54">
        <v>99645.024799999999</v>
      </c>
      <c r="J29" s="55">
        <v>14.608633228396601</v>
      </c>
      <c r="K29" s="54">
        <v>95524.440600000002</v>
      </c>
      <c r="L29" s="55">
        <v>16.436309628114799</v>
      </c>
      <c r="M29" s="55">
        <v>4.313643894817E-2</v>
      </c>
      <c r="N29" s="54">
        <v>20060134.059700001</v>
      </c>
      <c r="O29" s="54">
        <v>118499071.18430001</v>
      </c>
      <c r="P29" s="54">
        <v>105875</v>
      </c>
      <c r="Q29" s="54">
        <v>95996</v>
      </c>
      <c r="R29" s="55">
        <v>10.2910537939081</v>
      </c>
      <c r="S29" s="54">
        <v>6.4424730521841802</v>
      </c>
      <c r="T29" s="54">
        <v>6.6100187914079802</v>
      </c>
      <c r="U29" s="56">
        <v>-2.6006432291865602</v>
      </c>
    </row>
    <row r="30" spans="1:21" ht="12" thickBot="1">
      <c r="A30" s="80"/>
      <c r="B30" s="67" t="s">
        <v>28</v>
      </c>
      <c r="C30" s="68"/>
      <c r="D30" s="54">
        <v>1056972.5407</v>
      </c>
      <c r="E30" s="54">
        <v>1153196.5717</v>
      </c>
      <c r="F30" s="55">
        <v>91.6558864844569</v>
      </c>
      <c r="G30" s="54">
        <v>924477.58369999996</v>
      </c>
      <c r="H30" s="55">
        <v>14.331873410031299</v>
      </c>
      <c r="I30" s="54">
        <v>79812.423899999994</v>
      </c>
      <c r="J30" s="55">
        <v>7.55104043167883</v>
      </c>
      <c r="K30" s="54">
        <v>129502.202</v>
      </c>
      <c r="L30" s="55">
        <v>14.008149497979</v>
      </c>
      <c r="M30" s="55">
        <v>-0.38369832584004998</v>
      </c>
      <c r="N30" s="54">
        <v>34158110.501599997</v>
      </c>
      <c r="O30" s="54">
        <v>176387035.10049999</v>
      </c>
      <c r="P30" s="54">
        <v>70855</v>
      </c>
      <c r="Q30" s="54">
        <v>60458</v>
      </c>
      <c r="R30" s="55">
        <v>17.197062423500601</v>
      </c>
      <c r="S30" s="54">
        <v>14.917402310352101</v>
      </c>
      <c r="T30" s="54">
        <v>14.593545057726001</v>
      </c>
      <c r="U30" s="56">
        <v>2.1710030063435202</v>
      </c>
    </row>
    <row r="31" spans="1:21" ht="12" thickBot="1">
      <c r="A31" s="80"/>
      <c r="B31" s="67" t="s">
        <v>29</v>
      </c>
      <c r="C31" s="68"/>
      <c r="D31" s="54">
        <v>683421.79319999996</v>
      </c>
      <c r="E31" s="54">
        <v>583570.79610000004</v>
      </c>
      <c r="F31" s="55">
        <v>117.110348524516</v>
      </c>
      <c r="G31" s="54">
        <v>614884.23210000002</v>
      </c>
      <c r="H31" s="55">
        <v>11.1464170850382</v>
      </c>
      <c r="I31" s="54">
        <v>46696.729099999997</v>
      </c>
      <c r="J31" s="55">
        <v>6.8327831457277597</v>
      </c>
      <c r="K31" s="54">
        <v>33210.900999999998</v>
      </c>
      <c r="L31" s="55">
        <v>5.4011632216645999</v>
      </c>
      <c r="M31" s="55">
        <v>0.40606631238339502</v>
      </c>
      <c r="N31" s="54">
        <v>35940697.9098</v>
      </c>
      <c r="O31" s="54">
        <v>195907300.57679999</v>
      </c>
      <c r="P31" s="54">
        <v>30490</v>
      </c>
      <c r="Q31" s="54">
        <v>24970</v>
      </c>
      <c r="R31" s="55">
        <v>22.106527833400101</v>
      </c>
      <c r="S31" s="54">
        <v>22.414620964250599</v>
      </c>
      <c r="T31" s="54">
        <v>23.194339703644399</v>
      </c>
      <c r="U31" s="56">
        <v>-3.47861666113999</v>
      </c>
    </row>
    <row r="32" spans="1:21" ht="12" thickBot="1">
      <c r="A32" s="80"/>
      <c r="B32" s="67" t="s">
        <v>30</v>
      </c>
      <c r="C32" s="68"/>
      <c r="D32" s="54">
        <v>109312.35739999999</v>
      </c>
      <c r="E32" s="54">
        <v>92482.338300000003</v>
      </c>
      <c r="F32" s="55">
        <v>118.19808993735199</v>
      </c>
      <c r="G32" s="54">
        <v>97713.664999999994</v>
      </c>
      <c r="H32" s="55">
        <v>11.870082244893799</v>
      </c>
      <c r="I32" s="54">
        <v>29637.535500000002</v>
      </c>
      <c r="J32" s="55">
        <v>27.112703636560699</v>
      </c>
      <c r="K32" s="54">
        <v>29670.334900000002</v>
      </c>
      <c r="L32" s="55">
        <v>30.364570707689701</v>
      </c>
      <c r="M32" s="55">
        <v>-1.1054610644119999E-3</v>
      </c>
      <c r="N32" s="54">
        <v>2818124.0636999998</v>
      </c>
      <c r="O32" s="54">
        <v>18220515.730700001</v>
      </c>
      <c r="P32" s="54">
        <v>20270</v>
      </c>
      <c r="Q32" s="54">
        <v>19557</v>
      </c>
      <c r="R32" s="55">
        <v>3.6457534386664698</v>
      </c>
      <c r="S32" s="54">
        <v>5.39281486926492</v>
      </c>
      <c r="T32" s="54">
        <v>5.2310984148898099</v>
      </c>
      <c r="U32" s="56">
        <v>2.99873921681939</v>
      </c>
    </row>
    <row r="33" spans="1:21" ht="12" thickBot="1">
      <c r="A33" s="80"/>
      <c r="B33" s="67" t="s">
        <v>70</v>
      </c>
      <c r="C33" s="68"/>
      <c r="D33" s="57"/>
      <c r="E33" s="57"/>
      <c r="F33" s="57"/>
      <c r="G33" s="57"/>
      <c r="H33" s="57"/>
      <c r="I33" s="57"/>
      <c r="J33" s="57"/>
      <c r="K33" s="57"/>
      <c r="L33" s="57"/>
      <c r="M33" s="57"/>
      <c r="N33" s="54">
        <v>4.7008999999999999</v>
      </c>
      <c r="O33" s="54">
        <v>305.82920000000001</v>
      </c>
      <c r="P33" s="57"/>
      <c r="Q33" s="57"/>
      <c r="R33" s="57"/>
      <c r="S33" s="57"/>
      <c r="T33" s="57"/>
      <c r="U33" s="58"/>
    </row>
    <row r="34" spans="1:21" ht="12" thickBot="1">
      <c r="A34" s="80"/>
      <c r="B34" s="67" t="s">
        <v>31</v>
      </c>
      <c r="C34" s="68"/>
      <c r="D34" s="54">
        <v>139823.48759999999</v>
      </c>
      <c r="E34" s="54">
        <v>109860.8256</v>
      </c>
      <c r="F34" s="55">
        <v>127.273290398429</v>
      </c>
      <c r="G34" s="54">
        <v>114714.1188</v>
      </c>
      <c r="H34" s="55">
        <v>21.888647241214699</v>
      </c>
      <c r="I34" s="54">
        <v>14155.873</v>
      </c>
      <c r="J34" s="55">
        <v>10.1241023543172</v>
      </c>
      <c r="K34" s="54">
        <v>15330.956</v>
      </c>
      <c r="L34" s="55">
        <v>13.364489184395</v>
      </c>
      <c r="M34" s="55">
        <v>-7.6647731556987994E-2</v>
      </c>
      <c r="N34" s="54">
        <v>3872556.3229999999</v>
      </c>
      <c r="O34" s="54">
        <v>30692553.049600001</v>
      </c>
      <c r="P34" s="54">
        <v>9834</v>
      </c>
      <c r="Q34" s="54">
        <v>8318</v>
      </c>
      <c r="R34" s="55">
        <v>18.225534984371301</v>
      </c>
      <c r="S34" s="54">
        <v>14.218373764490501</v>
      </c>
      <c r="T34" s="54">
        <v>14.058684275066099</v>
      </c>
      <c r="U34" s="56">
        <v>1.1231206329885199</v>
      </c>
    </row>
    <row r="35" spans="1:21" ht="12" customHeight="1" thickBot="1">
      <c r="A35" s="80"/>
      <c r="B35" s="67" t="s">
        <v>73</v>
      </c>
      <c r="C35" s="68"/>
      <c r="D35" s="54">
        <v>7016.7358999999997</v>
      </c>
      <c r="E35" s="57"/>
      <c r="F35" s="57"/>
      <c r="G35" s="57"/>
      <c r="H35" s="57"/>
      <c r="I35" s="54">
        <v>212.0163</v>
      </c>
      <c r="J35" s="55">
        <v>3.0215801623658098</v>
      </c>
      <c r="K35" s="57"/>
      <c r="L35" s="57"/>
      <c r="M35" s="57"/>
      <c r="N35" s="54">
        <v>181119.35999999999</v>
      </c>
      <c r="O35" s="54">
        <v>184033.80429999999</v>
      </c>
      <c r="P35" s="54">
        <v>1120</v>
      </c>
      <c r="Q35" s="54">
        <v>1005</v>
      </c>
      <c r="R35" s="55">
        <v>11.442786069651699</v>
      </c>
      <c r="S35" s="54">
        <v>6.2649427678571401</v>
      </c>
      <c r="T35" s="54">
        <v>6.44918945273632</v>
      </c>
      <c r="U35" s="56">
        <v>-2.9409156907940099</v>
      </c>
    </row>
    <row r="36" spans="1:21" ht="12" customHeight="1" thickBot="1">
      <c r="A36" s="80"/>
      <c r="B36" s="67" t="s">
        <v>64</v>
      </c>
      <c r="C36" s="68"/>
      <c r="D36" s="54">
        <v>50541.07</v>
      </c>
      <c r="E36" s="57"/>
      <c r="F36" s="57"/>
      <c r="G36" s="54">
        <v>25800.9</v>
      </c>
      <c r="H36" s="55">
        <v>95.888786825265797</v>
      </c>
      <c r="I36" s="54">
        <v>-178.19</v>
      </c>
      <c r="J36" s="55">
        <v>-0.352564755752104</v>
      </c>
      <c r="K36" s="54">
        <v>1147.54</v>
      </c>
      <c r="L36" s="55">
        <v>4.4476743059350596</v>
      </c>
      <c r="M36" s="55">
        <v>-1.15527999023999</v>
      </c>
      <c r="N36" s="54">
        <v>5182114.29</v>
      </c>
      <c r="O36" s="54">
        <v>25076714.969999999</v>
      </c>
      <c r="P36" s="54">
        <v>50</v>
      </c>
      <c r="Q36" s="54">
        <v>32</v>
      </c>
      <c r="R36" s="55">
        <v>56.25</v>
      </c>
      <c r="S36" s="54">
        <v>1010.8214</v>
      </c>
      <c r="T36" s="54">
        <v>911.27218749999997</v>
      </c>
      <c r="U36" s="56">
        <v>9.8483483333455393</v>
      </c>
    </row>
    <row r="37" spans="1:21" ht="12" thickBot="1">
      <c r="A37" s="80"/>
      <c r="B37" s="67" t="s">
        <v>35</v>
      </c>
      <c r="C37" s="68"/>
      <c r="D37" s="54">
        <v>105670.99</v>
      </c>
      <c r="E37" s="57"/>
      <c r="F37" s="57"/>
      <c r="G37" s="54">
        <v>150426.51</v>
      </c>
      <c r="H37" s="55">
        <v>-29.752415315624901</v>
      </c>
      <c r="I37" s="54">
        <v>-5343.06</v>
      </c>
      <c r="J37" s="55">
        <v>-5.0563167809821801</v>
      </c>
      <c r="K37" s="54">
        <v>-15931.69</v>
      </c>
      <c r="L37" s="55">
        <v>-10.591012182626599</v>
      </c>
      <c r="M37" s="55">
        <v>-0.66462691654181105</v>
      </c>
      <c r="N37" s="54">
        <v>8838954.5700000003</v>
      </c>
      <c r="O37" s="54">
        <v>68096420.230000004</v>
      </c>
      <c r="P37" s="54">
        <v>50</v>
      </c>
      <c r="Q37" s="54">
        <v>59</v>
      </c>
      <c r="R37" s="55">
        <v>-15.254237288135601</v>
      </c>
      <c r="S37" s="54">
        <v>2113.4198000000001</v>
      </c>
      <c r="T37" s="54">
        <v>1478.2715254237301</v>
      </c>
      <c r="U37" s="56">
        <v>30.053105141546901</v>
      </c>
    </row>
    <row r="38" spans="1:21" ht="12" thickBot="1">
      <c r="A38" s="80"/>
      <c r="B38" s="67" t="s">
        <v>36</v>
      </c>
      <c r="C38" s="68"/>
      <c r="D38" s="54">
        <v>14590.68</v>
      </c>
      <c r="E38" s="57"/>
      <c r="F38" s="57"/>
      <c r="G38" s="54">
        <v>118640.18</v>
      </c>
      <c r="H38" s="55">
        <v>-87.701738146385097</v>
      </c>
      <c r="I38" s="54">
        <v>-1562.32</v>
      </c>
      <c r="J38" s="55">
        <v>-10.707657216798699</v>
      </c>
      <c r="K38" s="54">
        <v>-12245.31</v>
      </c>
      <c r="L38" s="55">
        <v>-10.3213852170487</v>
      </c>
      <c r="M38" s="55">
        <v>-0.87241482657441904</v>
      </c>
      <c r="N38" s="54">
        <v>9784836.4800000004</v>
      </c>
      <c r="O38" s="54">
        <v>40400309.450000003</v>
      </c>
      <c r="P38" s="54">
        <v>8</v>
      </c>
      <c r="Q38" s="54">
        <v>14</v>
      </c>
      <c r="R38" s="55">
        <v>-42.857142857142897</v>
      </c>
      <c r="S38" s="54">
        <v>1823.835</v>
      </c>
      <c r="T38" s="54">
        <v>2225.6407142857101</v>
      </c>
      <c r="U38" s="56">
        <v>-22.030814974255598</v>
      </c>
    </row>
    <row r="39" spans="1:21" ht="12" thickBot="1">
      <c r="A39" s="80"/>
      <c r="B39" s="67" t="s">
        <v>37</v>
      </c>
      <c r="C39" s="68"/>
      <c r="D39" s="54">
        <v>57506.07</v>
      </c>
      <c r="E39" s="57"/>
      <c r="F39" s="57"/>
      <c r="G39" s="54">
        <v>155589.84</v>
      </c>
      <c r="H39" s="55">
        <v>-63.039958136084003</v>
      </c>
      <c r="I39" s="54">
        <v>-5793.2</v>
      </c>
      <c r="J39" s="55">
        <v>-10.0740669637136</v>
      </c>
      <c r="K39" s="54">
        <v>-21471.42</v>
      </c>
      <c r="L39" s="55">
        <v>-13.800014191158001</v>
      </c>
      <c r="M39" s="55">
        <v>-0.730190178385966</v>
      </c>
      <c r="N39" s="54">
        <v>7207833.46</v>
      </c>
      <c r="O39" s="54">
        <v>41571874.829999998</v>
      </c>
      <c r="P39" s="54">
        <v>43</v>
      </c>
      <c r="Q39" s="54">
        <v>42</v>
      </c>
      <c r="R39" s="55">
        <v>2.3809523809523698</v>
      </c>
      <c r="S39" s="54">
        <v>1337.35046511628</v>
      </c>
      <c r="T39" s="54">
        <v>1316.9730952381001</v>
      </c>
      <c r="U39" s="56">
        <v>1.52371202685545</v>
      </c>
    </row>
    <row r="40" spans="1:21" ht="12" thickBot="1">
      <c r="A40" s="80"/>
      <c r="B40" s="67" t="s">
        <v>66</v>
      </c>
      <c r="C40" s="68"/>
      <c r="D40" s="57"/>
      <c r="E40" s="57"/>
      <c r="F40" s="57"/>
      <c r="G40" s="54">
        <v>17.11</v>
      </c>
      <c r="H40" s="57"/>
      <c r="I40" s="57"/>
      <c r="J40" s="57"/>
      <c r="K40" s="54">
        <v>17.11</v>
      </c>
      <c r="L40" s="55">
        <v>100</v>
      </c>
      <c r="M40" s="57"/>
      <c r="N40" s="54">
        <v>4.0999999999999996</v>
      </c>
      <c r="O40" s="54">
        <v>1248.55</v>
      </c>
      <c r="P40" s="57"/>
      <c r="Q40" s="54">
        <v>2</v>
      </c>
      <c r="R40" s="57"/>
      <c r="S40" s="57"/>
      <c r="T40" s="54">
        <v>0.43</v>
      </c>
      <c r="U40" s="58"/>
    </row>
    <row r="41" spans="1:21" ht="12" customHeight="1" thickBot="1">
      <c r="A41" s="80"/>
      <c r="B41" s="67" t="s">
        <v>32</v>
      </c>
      <c r="C41" s="68"/>
      <c r="D41" s="54">
        <v>32078.6325</v>
      </c>
      <c r="E41" s="57"/>
      <c r="F41" s="57"/>
      <c r="G41" s="54">
        <v>73981.196200000006</v>
      </c>
      <c r="H41" s="55">
        <v>-56.639478478721898</v>
      </c>
      <c r="I41" s="54">
        <v>1367.5777</v>
      </c>
      <c r="J41" s="55">
        <v>4.2632044866625796</v>
      </c>
      <c r="K41" s="54">
        <v>3852.2640000000001</v>
      </c>
      <c r="L41" s="55">
        <v>5.2070853106860202</v>
      </c>
      <c r="M41" s="55">
        <v>-0.64499377508914202</v>
      </c>
      <c r="N41" s="54">
        <v>1335795.5443</v>
      </c>
      <c r="O41" s="54">
        <v>12796550.840500001</v>
      </c>
      <c r="P41" s="54">
        <v>79</v>
      </c>
      <c r="Q41" s="54">
        <v>77</v>
      </c>
      <c r="R41" s="55">
        <v>2.5974025974026</v>
      </c>
      <c r="S41" s="54">
        <v>406.05863924050601</v>
      </c>
      <c r="T41" s="54">
        <v>334.38782727272701</v>
      </c>
      <c r="U41" s="56">
        <v>17.6503600814485</v>
      </c>
    </row>
    <row r="42" spans="1:21" ht="12" thickBot="1">
      <c r="A42" s="80"/>
      <c r="B42" s="67" t="s">
        <v>33</v>
      </c>
      <c r="C42" s="68"/>
      <c r="D42" s="54">
        <v>213917.272</v>
      </c>
      <c r="E42" s="54">
        <v>647383.7537</v>
      </c>
      <c r="F42" s="55">
        <v>33.043348829407002</v>
      </c>
      <c r="G42" s="54">
        <v>347107.87190000003</v>
      </c>
      <c r="H42" s="55">
        <v>-38.371529625917397</v>
      </c>
      <c r="I42" s="54">
        <v>14882.851699999999</v>
      </c>
      <c r="J42" s="55">
        <v>6.9572931446134003</v>
      </c>
      <c r="K42" s="54">
        <v>18033.8665</v>
      </c>
      <c r="L42" s="55">
        <v>5.1954645687768997</v>
      </c>
      <c r="M42" s="55">
        <v>-0.174727632590604</v>
      </c>
      <c r="N42" s="54">
        <v>9168318.8043000009</v>
      </c>
      <c r="O42" s="54">
        <v>75360692.551499993</v>
      </c>
      <c r="P42" s="54">
        <v>1085</v>
      </c>
      <c r="Q42" s="54">
        <v>1205</v>
      </c>
      <c r="R42" s="55">
        <v>-9.9585062240663902</v>
      </c>
      <c r="S42" s="54">
        <v>197.15877603686599</v>
      </c>
      <c r="T42" s="54">
        <v>226.94308622406601</v>
      </c>
      <c r="U42" s="56">
        <v>-15.106763587146</v>
      </c>
    </row>
    <row r="43" spans="1:21" ht="12" thickBot="1">
      <c r="A43" s="80"/>
      <c r="B43" s="67" t="s">
        <v>38</v>
      </c>
      <c r="C43" s="68"/>
      <c r="D43" s="54">
        <v>43968.41</v>
      </c>
      <c r="E43" s="57"/>
      <c r="F43" s="57"/>
      <c r="G43" s="54">
        <v>67422.23</v>
      </c>
      <c r="H43" s="55">
        <v>-34.786479177564999</v>
      </c>
      <c r="I43" s="54">
        <v>-3740.2</v>
      </c>
      <c r="J43" s="55">
        <v>-8.5065618702154602</v>
      </c>
      <c r="K43" s="54">
        <v>-1549.18</v>
      </c>
      <c r="L43" s="55">
        <v>-2.2977288054696499</v>
      </c>
      <c r="M43" s="55">
        <v>1.4143095056739701</v>
      </c>
      <c r="N43" s="54">
        <v>4708538.1500000004</v>
      </c>
      <c r="O43" s="54">
        <v>32762203.460000001</v>
      </c>
      <c r="P43" s="54">
        <v>36</v>
      </c>
      <c r="Q43" s="54">
        <v>27</v>
      </c>
      <c r="R43" s="55">
        <v>33.3333333333333</v>
      </c>
      <c r="S43" s="54">
        <v>1221.3447222222201</v>
      </c>
      <c r="T43" s="54">
        <v>869.95185185185198</v>
      </c>
      <c r="U43" s="56">
        <v>28.7709820148905</v>
      </c>
    </row>
    <row r="44" spans="1:21" ht="12" thickBot="1">
      <c r="A44" s="80"/>
      <c r="B44" s="67" t="s">
        <v>39</v>
      </c>
      <c r="C44" s="68"/>
      <c r="D44" s="54">
        <v>27062.42</v>
      </c>
      <c r="E44" s="57"/>
      <c r="F44" s="57"/>
      <c r="G44" s="54">
        <v>40251.31</v>
      </c>
      <c r="H44" s="55">
        <v>-32.766362138275802</v>
      </c>
      <c r="I44" s="54">
        <v>3807.44</v>
      </c>
      <c r="J44" s="55">
        <v>14.0691039456191</v>
      </c>
      <c r="K44" s="54">
        <v>5269.42</v>
      </c>
      <c r="L44" s="55">
        <v>13.0913006309608</v>
      </c>
      <c r="M44" s="55">
        <v>-0.27744609463660103</v>
      </c>
      <c r="N44" s="54">
        <v>2416048.77</v>
      </c>
      <c r="O44" s="54">
        <v>13132420.23</v>
      </c>
      <c r="P44" s="54">
        <v>25</v>
      </c>
      <c r="Q44" s="54">
        <v>29</v>
      </c>
      <c r="R44" s="55">
        <v>-13.7931034482759</v>
      </c>
      <c r="S44" s="54">
        <v>1082.4967999999999</v>
      </c>
      <c r="T44" s="54">
        <v>805.65896551724097</v>
      </c>
      <c r="U44" s="56">
        <v>25.574009501252899</v>
      </c>
    </row>
    <row r="45" spans="1:21" ht="12" thickBot="1">
      <c r="A45" s="80"/>
      <c r="B45" s="67" t="s">
        <v>72</v>
      </c>
      <c r="C45" s="68"/>
      <c r="D45" s="57"/>
      <c r="E45" s="57"/>
      <c r="F45" s="57"/>
      <c r="G45" s="57"/>
      <c r="H45" s="57"/>
      <c r="I45" s="57"/>
      <c r="J45" s="57"/>
      <c r="K45" s="57"/>
      <c r="L45" s="57"/>
      <c r="M45" s="57"/>
      <c r="N45" s="54">
        <v>-25.640999999999998</v>
      </c>
      <c r="O45" s="54">
        <v>-720.76909999999998</v>
      </c>
      <c r="P45" s="57"/>
      <c r="Q45" s="57"/>
      <c r="R45" s="57"/>
      <c r="S45" s="57"/>
      <c r="T45" s="57"/>
      <c r="U45" s="58"/>
    </row>
    <row r="46" spans="1:21" ht="12" thickBot="1">
      <c r="A46" s="81"/>
      <c r="B46" s="67" t="s">
        <v>34</v>
      </c>
      <c r="C46" s="68"/>
      <c r="D46" s="59">
        <v>60516.979200000002</v>
      </c>
      <c r="E46" s="60"/>
      <c r="F46" s="60"/>
      <c r="G46" s="59">
        <v>39225.641199999998</v>
      </c>
      <c r="H46" s="61">
        <v>54.279133109492697</v>
      </c>
      <c r="I46" s="59">
        <v>4895.1007</v>
      </c>
      <c r="J46" s="61">
        <v>8.0888054306583808</v>
      </c>
      <c r="K46" s="59">
        <v>6888.6409999999996</v>
      </c>
      <c r="L46" s="61">
        <v>17.561576533260101</v>
      </c>
      <c r="M46" s="61">
        <v>-0.289395295821048</v>
      </c>
      <c r="N46" s="59">
        <v>434022.74329999997</v>
      </c>
      <c r="O46" s="59">
        <v>4454037.0965999998</v>
      </c>
      <c r="P46" s="59">
        <v>10</v>
      </c>
      <c r="Q46" s="59">
        <v>12</v>
      </c>
      <c r="R46" s="61">
        <v>-16.6666666666667</v>
      </c>
      <c r="S46" s="59">
        <v>6051.6979199999996</v>
      </c>
      <c r="T46" s="59">
        <v>2182.1581249999999</v>
      </c>
      <c r="U46" s="62">
        <v>63.941390435430101</v>
      </c>
    </row>
  </sheetData>
  <mergeCells count="44">
    <mergeCell ref="B18:C18"/>
    <mergeCell ref="B43:C43"/>
    <mergeCell ref="B44:C44"/>
    <mergeCell ref="B45:C45"/>
    <mergeCell ref="B46:C46"/>
    <mergeCell ref="B37:C37"/>
    <mergeCell ref="B38:C38"/>
    <mergeCell ref="B39:C39"/>
    <mergeCell ref="B40:C40"/>
    <mergeCell ref="B41:C41"/>
    <mergeCell ref="B42:C42"/>
    <mergeCell ref="B31:C31"/>
    <mergeCell ref="B32:C32"/>
    <mergeCell ref="B33:C33"/>
    <mergeCell ref="B34:C34"/>
    <mergeCell ref="B35:C35"/>
    <mergeCell ref="B36:C36"/>
    <mergeCell ref="B29:C29"/>
    <mergeCell ref="B30:C30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A1:U4"/>
    <mergeCell ref="W1:W4"/>
    <mergeCell ref="B6:C6"/>
    <mergeCell ref="A7:C7"/>
    <mergeCell ref="A8:A46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28:C28"/>
  </mergeCells>
  <phoneticPr fontId="42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H63"/>
  <sheetViews>
    <sheetView topLeftCell="A19" workbookViewId="0">
      <selection activeCell="F40" sqref="F40"/>
    </sheetView>
  </sheetViews>
  <sheetFormatPr defaultRowHeight="12.75"/>
  <cols>
    <col min="1" max="1" width="3.140625" style="28" customWidth="1"/>
    <col min="2" max="2" width="5.28515625" style="29" customWidth="1"/>
    <col min="3" max="3" width="9.140625" style="28"/>
    <col min="4" max="7" width="9.85546875" style="28" customWidth="1"/>
    <col min="8" max="8" width="11.140625" style="28" customWidth="1"/>
    <col min="9" max="16384" width="9.140625" style="3"/>
  </cols>
  <sheetData>
    <row r="1" spans="1:8">
      <c r="A1" s="38" t="s">
        <v>68</v>
      </c>
      <c r="B1" s="38" t="s">
        <v>58</v>
      </c>
      <c r="C1" s="38" t="s">
        <v>59</v>
      </c>
      <c r="D1" s="38" t="s">
        <v>60</v>
      </c>
      <c r="E1" s="38" t="s">
        <v>61</v>
      </c>
      <c r="F1" s="38" t="s">
        <v>62</v>
      </c>
      <c r="G1" s="38" t="s">
        <v>61</v>
      </c>
      <c r="H1" s="38" t="s">
        <v>63</v>
      </c>
    </row>
    <row r="2" spans="1:8">
      <c r="A2" s="37">
        <v>1</v>
      </c>
      <c r="B2" s="37">
        <v>12</v>
      </c>
      <c r="C2" s="37">
        <v>48908</v>
      </c>
      <c r="D2" s="37">
        <v>426519.93424188002</v>
      </c>
      <c r="E2" s="37">
        <v>318519.24561452999</v>
      </c>
      <c r="F2" s="37">
        <v>108000.68862735</v>
      </c>
      <c r="G2" s="37">
        <v>318519.24561452999</v>
      </c>
      <c r="H2" s="37">
        <v>0.25321369520352399</v>
      </c>
    </row>
    <row r="3" spans="1:8">
      <c r="A3" s="37">
        <v>2</v>
      </c>
      <c r="B3" s="37">
        <v>13</v>
      </c>
      <c r="C3" s="37">
        <v>5125</v>
      </c>
      <c r="D3" s="37">
        <v>50176.674765812</v>
      </c>
      <c r="E3" s="37">
        <v>39214.694272649598</v>
      </c>
      <c r="F3" s="37">
        <v>10961.9804931624</v>
      </c>
      <c r="G3" s="37">
        <v>39214.694272649598</v>
      </c>
      <c r="H3" s="37">
        <v>0.21846765542605001</v>
      </c>
    </row>
    <row r="4" spans="1:8">
      <c r="A4" s="37">
        <v>3</v>
      </c>
      <c r="B4" s="37">
        <v>14</v>
      </c>
      <c r="C4" s="37">
        <v>90136</v>
      </c>
      <c r="D4" s="37">
        <v>86614.263937432901</v>
      </c>
      <c r="E4" s="37">
        <v>62893.516616995003</v>
      </c>
      <c r="F4" s="37">
        <v>23720.747320437898</v>
      </c>
      <c r="G4" s="37">
        <v>62893.516616995003</v>
      </c>
      <c r="H4" s="37">
        <v>0.273866523158044</v>
      </c>
    </row>
    <row r="5" spans="1:8">
      <c r="A5" s="37">
        <v>4</v>
      </c>
      <c r="B5" s="37">
        <v>15</v>
      </c>
      <c r="C5" s="37">
        <v>2469</v>
      </c>
      <c r="D5" s="37">
        <v>40537.295563384003</v>
      </c>
      <c r="E5" s="37">
        <v>31259.029231903802</v>
      </c>
      <c r="F5" s="37">
        <v>9278.2663314802194</v>
      </c>
      <c r="G5" s="37">
        <v>31259.029231903802</v>
      </c>
      <c r="H5" s="37">
        <v>0.228882223210296</v>
      </c>
    </row>
    <row r="6" spans="1:8">
      <c r="A6" s="37">
        <v>5</v>
      </c>
      <c r="B6" s="37">
        <v>16</v>
      </c>
      <c r="C6" s="37">
        <v>5338</v>
      </c>
      <c r="D6" s="37">
        <v>88864.278232478595</v>
      </c>
      <c r="E6" s="37">
        <v>74398.422378632502</v>
      </c>
      <c r="F6" s="37">
        <v>14465.8558538462</v>
      </c>
      <c r="G6" s="37">
        <v>74398.422378632502</v>
      </c>
      <c r="H6" s="37">
        <v>0.16278594888265299</v>
      </c>
    </row>
    <row r="7" spans="1:8">
      <c r="A7" s="37">
        <v>6</v>
      </c>
      <c r="B7" s="37">
        <v>17</v>
      </c>
      <c r="C7" s="37">
        <v>19342</v>
      </c>
      <c r="D7" s="37">
        <v>178368.725290598</v>
      </c>
      <c r="E7" s="37">
        <v>128446.27193931599</v>
      </c>
      <c r="F7" s="37">
        <v>49922.4533512821</v>
      </c>
      <c r="G7" s="37">
        <v>128446.27193931599</v>
      </c>
      <c r="H7" s="37">
        <v>0.27988344520570202</v>
      </c>
    </row>
    <row r="8" spans="1:8">
      <c r="A8" s="37">
        <v>7</v>
      </c>
      <c r="B8" s="37">
        <v>18</v>
      </c>
      <c r="C8" s="37">
        <v>24019</v>
      </c>
      <c r="D8" s="37">
        <v>84104.447604273504</v>
      </c>
      <c r="E8" s="37">
        <v>67341.741791452994</v>
      </c>
      <c r="F8" s="37">
        <v>16762.705812820499</v>
      </c>
      <c r="G8" s="37">
        <v>67341.741791452994</v>
      </c>
      <c r="H8" s="37">
        <v>0.19930819701345701</v>
      </c>
    </row>
    <row r="9" spans="1:8">
      <c r="A9" s="37">
        <v>8</v>
      </c>
      <c r="B9" s="37">
        <v>19</v>
      </c>
      <c r="C9" s="37">
        <v>11644</v>
      </c>
      <c r="D9" s="37">
        <v>69410.670447863202</v>
      </c>
      <c r="E9" s="37">
        <v>55175.625558119697</v>
      </c>
      <c r="F9" s="37">
        <v>14235.0448897436</v>
      </c>
      <c r="G9" s="37">
        <v>55175.625558119697</v>
      </c>
      <c r="H9" s="37">
        <v>0.205084388292086</v>
      </c>
    </row>
    <row r="10" spans="1:8">
      <c r="A10" s="37">
        <v>9</v>
      </c>
      <c r="B10" s="37">
        <v>21</v>
      </c>
      <c r="C10" s="37">
        <v>165097</v>
      </c>
      <c r="D10" s="37">
        <v>651039.22990427399</v>
      </c>
      <c r="E10" s="37">
        <v>653398.46183333301</v>
      </c>
      <c r="F10" s="37">
        <v>-2359.2319290598298</v>
      </c>
      <c r="G10" s="37">
        <v>653398.46183333301</v>
      </c>
      <c r="H10" s="37">
        <v>-3.6237938064142801E-3</v>
      </c>
    </row>
    <row r="11" spans="1:8">
      <c r="A11" s="37">
        <v>10</v>
      </c>
      <c r="B11" s="37">
        <v>22</v>
      </c>
      <c r="C11" s="37">
        <v>25778</v>
      </c>
      <c r="D11" s="37">
        <v>424845.324342735</v>
      </c>
      <c r="E11" s="37">
        <v>373168.63368974399</v>
      </c>
      <c r="F11" s="37">
        <v>51676.6906529915</v>
      </c>
      <c r="G11" s="37">
        <v>373168.63368974399</v>
      </c>
      <c r="H11" s="37">
        <v>0.121636482013634</v>
      </c>
    </row>
    <row r="12" spans="1:8">
      <c r="A12" s="37">
        <v>11</v>
      </c>
      <c r="B12" s="37">
        <v>23</v>
      </c>
      <c r="C12" s="37">
        <v>133216.758</v>
      </c>
      <c r="D12" s="37">
        <v>1248857.2735743599</v>
      </c>
      <c r="E12" s="37">
        <v>1065026.9331324799</v>
      </c>
      <c r="F12" s="37">
        <v>183830.34044187999</v>
      </c>
      <c r="G12" s="37">
        <v>1065026.9331324799</v>
      </c>
      <c r="H12" s="37">
        <v>0.1471988387558</v>
      </c>
    </row>
    <row r="13" spans="1:8">
      <c r="A13" s="37">
        <v>12</v>
      </c>
      <c r="B13" s="37">
        <v>24</v>
      </c>
      <c r="C13" s="37">
        <v>12689</v>
      </c>
      <c r="D13" s="37">
        <v>380575.24859572598</v>
      </c>
      <c r="E13" s="37">
        <v>344943.69394700899</v>
      </c>
      <c r="F13" s="37">
        <v>35631.554648717902</v>
      </c>
      <c r="G13" s="37">
        <v>344943.69394700899</v>
      </c>
      <c r="H13" s="37">
        <v>9.36255176346696E-2</v>
      </c>
    </row>
    <row r="14" spans="1:8">
      <c r="A14" s="37">
        <v>13</v>
      </c>
      <c r="B14" s="37">
        <v>25</v>
      </c>
      <c r="C14" s="37">
        <v>79016</v>
      </c>
      <c r="D14" s="37">
        <v>935991.04610000004</v>
      </c>
      <c r="E14" s="37">
        <v>850586.11719999998</v>
      </c>
      <c r="F14" s="37">
        <v>85404.928899999999</v>
      </c>
      <c r="G14" s="37">
        <v>850586.11719999998</v>
      </c>
      <c r="H14" s="37">
        <v>9.1245455024230496E-2</v>
      </c>
    </row>
    <row r="15" spans="1:8">
      <c r="A15" s="37">
        <v>14</v>
      </c>
      <c r="B15" s="37">
        <v>26</v>
      </c>
      <c r="C15" s="37">
        <v>62625</v>
      </c>
      <c r="D15" s="37">
        <v>311807.18237350398</v>
      </c>
      <c r="E15" s="37">
        <v>283626.39670512802</v>
      </c>
      <c r="F15" s="37">
        <v>28180.785668376098</v>
      </c>
      <c r="G15" s="37">
        <v>283626.39670512802</v>
      </c>
      <c r="H15" s="37">
        <v>9.0378885610849002E-2</v>
      </c>
    </row>
    <row r="16" spans="1:8">
      <c r="A16" s="37">
        <v>15</v>
      </c>
      <c r="B16" s="37">
        <v>27</v>
      </c>
      <c r="C16" s="37">
        <v>130440.283</v>
      </c>
      <c r="D16" s="37">
        <v>1020849.92469145</v>
      </c>
      <c r="E16" s="37">
        <v>946984.81486752105</v>
      </c>
      <c r="F16" s="37">
        <v>73865.109823931605</v>
      </c>
      <c r="G16" s="37">
        <v>946984.81486752105</v>
      </c>
      <c r="H16" s="37">
        <v>7.2356482610563003E-2</v>
      </c>
    </row>
    <row r="17" spans="1:8">
      <c r="A17" s="37">
        <v>16</v>
      </c>
      <c r="B17" s="37">
        <v>29</v>
      </c>
      <c r="C17" s="37">
        <v>143484</v>
      </c>
      <c r="D17" s="37">
        <v>1910191.5750555601</v>
      </c>
      <c r="E17" s="37">
        <v>1737392.0273367499</v>
      </c>
      <c r="F17" s="37">
        <v>172799.54771880299</v>
      </c>
      <c r="G17" s="37">
        <v>1737392.0273367499</v>
      </c>
      <c r="H17" s="37">
        <v>9.0461893966723106E-2</v>
      </c>
    </row>
    <row r="18" spans="1:8">
      <c r="A18" s="37">
        <v>17</v>
      </c>
      <c r="B18" s="37">
        <v>31</v>
      </c>
      <c r="C18" s="37">
        <v>25294.289000000001</v>
      </c>
      <c r="D18" s="37">
        <v>214563.27179576401</v>
      </c>
      <c r="E18" s="37">
        <v>182265.025615828</v>
      </c>
      <c r="F18" s="37">
        <v>32298.246179936701</v>
      </c>
      <c r="G18" s="37">
        <v>182265.025615828</v>
      </c>
      <c r="H18" s="37">
        <v>0.15053017186781301</v>
      </c>
    </row>
    <row r="19" spans="1:8">
      <c r="A19" s="37">
        <v>18</v>
      </c>
      <c r="B19" s="37">
        <v>32</v>
      </c>
      <c r="C19" s="37">
        <v>13006.878000000001</v>
      </c>
      <c r="D19" s="37">
        <v>216678.00404535199</v>
      </c>
      <c r="E19" s="37">
        <v>200883.23384495499</v>
      </c>
      <c r="F19" s="37">
        <v>15794.770200397201</v>
      </c>
      <c r="G19" s="37">
        <v>200883.23384495499</v>
      </c>
      <c r="H19" s="37">
        <v>7.2895125049662404E-2</v>
      </c>
    </row>
    <row r="20" spans="1:8">
      <c r="A20" s="37">
        <v>19</v>
      </c>
      <c r="B20" s="37">
        <v>33</v>
      </c>
      <c r="C20" s="37">
        <v>42596.521000000001</v>
      </c>
      <c r="D20" s="37">
        <v>520420.70700142998</v>
      </c>
      <c r="E20" s="37">
        <v>411922.37501933402</v>
      </c>
      <c r="F20" s="37">
        <v>108498.331982096</v>
      </c>
      <c r="G20" s="37">
        <v>411922.37501933402</v>
      </c>
      <c r="H20" s="37">
        <v>0.20848196569126401</v>
      </c>
    </row>
    <row r="21" spans="1:8">
      <c r="A21" s="37">
        <v>20</v>
      </c>
      <c r="B21" s="37">
        <v>34</v>
      </c>
      <c r="C21" s="37">
        <v>36449.574000000001</v>
      </c>
      <c r="D21" s="37">
        <v>199551.83773535301</v>
      </c>
      <c r="E21" s="37">
        <v>163560.48993349701</v>
      </c>
      <c r="F21" s="37">
        <v>35991.347801855802</v>
      </c>
      <c r="G21" s="37">
        <v>163560.48993349701</v>
      </c>
      <c r="H21" s="37">
        <v>0.18036089374224501</v>
      </c>
    </row>
    <row r="22" spans="1:8">
      <c r="A22" s="37">
        <v>21</v>
      </c>
      <c r="B22" s="37">
        <v>35</v>
      </c>
      <c r="C22" s="37">
        <v>25781.201000000001</v>
      </c>
      <c r="D22" s="37">
        <v>810897.85882477905</v>
      </c>
      <c r="E22" s="37">
        <v>796061.07430354005</v>
      </c>
      <c r="F22" s="37">
        <v>14836.7845212389</v>
      </c>
      <c r="G22" s="37">
        <v>796061.07430354005</v>
      </c>
      <c r="H22" s="37">
        <v>1.82967365862103E-2</v>
      </c>
    </row>
    <row r="23" spans="1:8">
      <c r="A23" s="37">
        <v>22</v>
      </c>
      <c r="B23" s="37">
        <v>36</v>
      </c>
      <c r="C23" s="37">
        <v>136256.34400000001</v>
      </c>
      <c r="D23" s="37">
        <v>682097.66169469</v>
      </c>
      <c r="E23" s="37">
        <v>582451.80133462395</v>
      </c>
      <c r="F23" s="37">
        <v>99645.860360065795</v>
      </c>
      <c r="G23" s="37">
        <v>582451.80133462395</v>
      </c>
      <c r="H23" s="37">
        <v>0.14608738008644201</v>
      </c>
    </row>
    <row r="24" spans="1:8">
      <c r="A24" s="37">
        <v>23</v>
      </c>
      <c r="B24" s="37">
        <v>37</v>
      </c>
      <c r="C24" s="37">
        <v>119644.951</v>
      </c>
      <c r="D24" s="37">
        <v>1056972.5279486701</v>
      </c>
      <c r="E24" s="37">
        <v>977160.07519488095</v>
      </c>
      <c r="F24" s="37">
        <v>79812.452753791207</v>
      </c>
      <c r="G24" s="37">
        <v>977160.07519488095</v>
      </c>
      <c r="H24" s="37">
        <v>7.5510432526271806E-2</v>
      </c>
    </row>
    <row r="25" spans="1:8">
      <c r="A25" s="37">
        <v>24</v>
      </c>
      <c r="B25" s="37">
        <v>38</v>
      </c>
      <c r="C25" s="37">
        <v>188034.93599999999</v>
      </c>
      <c r="D25" s="37">
        <v>683421.64580530999</v>
      </c>
      <c r="E25" s="37">
        <v>636725.065261062</v>
      </c>
      <c r="F25" s="37">
        <v>46696.580544247801</v>
      </c>
      <c r="G25" s="37">
        <v>636725.065261062</v>
      </c>
      <c r="H25" s="37">
        <v>6.8327628823086101E-2</v>
      </c>
    </row>
    <row r="26" spans="1:8">
      <c r="A26" s="37">
        <v>25</v>
      </c>
      <c r="B26" s="37">
        <v>39</v>
      </c>
      <c r="C26" s="37">
        <v>60202.211000000003</v>
      </c>
      <c r="D26" s="37">
        <v>109312.332903207</v>
      </c>
      <c r="E26" s="37">
        <v>79674.808468748204</v>
      </c>
      <c r="F26" s="37">
        <v>29637.524434458799</v>
      </c>
      <c r="G26" s="37">
        <v>79674.808468748204</v>
      </c>
      <c r="H26" s="37">
        <v>0.27112699589626299</v>
      </c>
    </row>
    <row r="27" spans="1:8">
      <c r="A27" s="37">
        <v>26</v>
      </c>
      <c r="B27" s="37">
        <v>42</v>
      </c>
      <c r="C27" s="37">
        <v>7994.5069999999996</v>
      </c>
      <c r="D27" s="37">
        <v>139823.48540000001</v>
      </c>
      <c r="E27" s="37">
        <v>125667.62239999999</v>
      </c>
      <c r="F27" s="37">
        <v>14155.862999999999</v>
      </c>
      <c r="G27" s="37">
        <v>125667.62239999999</v>
      </c>
      <c r="H27" s="37">
        <v>0.101240953617367</v>
      </c>
    </row>
    <row r="28" spans="1:8">
      <c r="A28" s="37">
        <v>27</v>
      </c>
      <c r="B28" s="37">
        <v>43</v>
      </c>
      <c r="C28" s="37">
        <v>1498.26</v>
      </c>
      <c r="D28" s="37">
        <v>7016.7358999999997</v>
      </c>
      <c r="E28" s="37">
        <v>6804.72</v>
      </c>
      <c r="F28" s="37">
        <v>212.01589999999999</v>
      </c>
      <c r="G28" s="37">
        <v>6804.72</v>
      </c>
      <c r="H28" s="37">
        <v>3.0215744617094701E-2</v>
      </c>
    </row>
    <row r="29" spans="1:8">
      <c r="A29" s="37">
        <v>28</v>
      </c>
      <c r="B29" s="37">
        <v>75</v>
      </c>
      <c r="C29" s="37">
        <v>91</v>
      </c>
      <c r="D29" s="37">
        <v>32078.632478632499</v>
      </c>
      <c r="E29" s="37">
        <v>30711.055555555598</v>
      </c>
      <c r="F29" s="37">
        <v>1367.5769230769199</v>
      </c>
      <c r="G29" s="37">
        <v>30711.055555555598</v>
      </c>
      <c r="H29" s="37">
        <v>4.2632020675690101E-2</v>
      </c>
    </row>
    <row r="30" spans="1:8">
      <c r="A30" s="37">
        <v>29</v>
      </c>
      <c r="B30" s="37">
        <v>76</v>
      </c>
      <c r="C30" s="37">
        <v>1152</v>
      </c>
      <c r="D30" s="37">
        <v>213917.26886837601</v>
      </c>
      <c r="E30" s="37">
        <v>199034.42172478599</v>
      </c>
      <c r="F30" s="37">
        <v>14882.847143589701</v>
      </c>
      <c r="G30" s="37">
        <v>199034.42172478599</v>
      </c>
      <c r="H30" s="37">
        <v>6.9572911164770004E-2</v>
      </c>
    </row>
    <row r="31" spans="1:8">
      <c r="A31" s="30">
        <v>30</v>
      </c>
      <c r="B31" s="39">
        <v>99</v>
      </c>
      <c r="C31" s="40">
        <v>10</v>
      </c>
      <c r="D31" s="40">
        <v>60516.979048483503</v>
      </c>
      <c r="E31" s="40">
        <v>55621.878375312001</v>
      </c>
      <c r="F31" s="40">
        <v>4895.1006731714697</v>
      </c>
      <c r="G31" s="40">
        <v>55621.878375312001</v>
      </c>
      <c r="H31" s="40">
        <v>8.0888054065781007E-2</v>
      </c>
    </row>
    <row r="32" spans="1:8">
      <c r="A32" s="30">
        <v>31</v>
      </c>
      <c r="B32" s="39">
        <v>9101</v>
      </c>
      <c r="C32" s="40">
        <v>0</v>
      </c>
      <c r="D32" s="40">
        <v>0</v>
      </c>
      <c r="E32" s="40">
        <v>0</v>
      </c>
      <c r="F32" s="40">
        <v>0</v>
      </c>
      <c r="G32" s="40">
        <v>0</v>
      </c>
      <c r="H32" s="40">
        <v>0</v>
      </c>
    </row>
    <row r="33" spans="1:8">
      <c r="A33" s="30"/>
      <c r="B33" s="39">
        <v>40</v>
      </c>
      <c r="C33" s="40">
        <v>0</v>
      </c>
      <c r="D33" s="40">
        <v>0</v>
      </c>
      <c r="E33" s="40">
        <v>0</v>
      </c>
      <c r="F33" s="40">
        <v>0</v>
      </c>
      <c r="G33" s="40">
        <v>0</v>
      </c>
      <c r="H33" s="40">
        <v>0</v>
      </c>
    </row>
    <row r="34" spans="1:8">
      <c r="A34" s="30"/>
      <c r="B34" s="33">
        <v>70</v>
      </c>
      <c r="C34" s="34">
        <v>48</v>
      </c>
      <c r="D34" s="34">
        <v>50541.07</v>
      </c>
      <c r="E34" s="34">
        <v>50719.26</v>
      </c>
      <c r="F34" s="30"/>
      <c r="G34" s="30"/>
      <c r="H34" s="30"/>
    </row>
    <row r="35" spans="1:8">
      <c r="A35" s="30"/>
      <c r="B35" s="33">
        <v>71</v>
      </c>
      <c r="C35" s="34">
        <v>48</v>
      </c>
      <c r="D35" s="34">
        <v>105670.99</v>
      </c>
      <c r="E35" s="34">
        <v>111014.05</v>
      </c>
      <c r="F35" s="30"/>
      <c r="G35" s="30"/>
      <c r="H35" s="30"/>
    </row>
    <row r="36" spans="1:8">
      <c r="A36" s="30"/>
      <c r="B36" s="33">
        <v>72</v>
      </c>
      <c r="C36" s="34">
        <v>8</v>
      </c>
      <c r="D36" s="34">
        <v>14590.68</v>
      </c>
      <c r="E36" s="34">
        <v>16153</v>
      </c>
      <c r="F36" s="30"/>
      <c r="G36" s="30"/>
      <c r="H36" s="30"/>
    </row>
    <row r="37" spans="1:8">
      <c r="A37" s="30"/>
      <c r="B37" s="33">
        <v>73</v>
      </c>
      <c r="C37" s="34">
        <v>37</v>
      </c>
      <c r="D37" s="34">
        <v>57506.07</v>
      </c>
      <c r="E37" s="34">
        <v>63299.27</v>
      </c>
      <c r="F37" s="30"/>
      <c r="G37" s="30"/>
      <c r="H37" s="30"/>
    </row>
    <row r="38" spans="1:8">
      <c r="A38" s="30"/>
      <c r="B38" s="33">
        <v>77</v>
      </c>
      <c r="C38" s="34">
        <v>34</v>
      </c>
      <c r="D38" s="34">
        <v>43968.41</v>
      </c>
      <c r="E38" s="34">
        <v>47708.61</v>
      </c>
      <c r="F38" s="30"/>
      <c r="G38" s="30"/>
      <c r="H38" s="30"/>
    </row>
    <row r="39" spans="1:8">
      <c r="A39" s="30"/>
      <c r="B39" s="33">
        <v>78</v>
      </c>
      <c r="C39" s="34">
        <v>25</v>
      </c>
      <c r="D39" s="34">
        <v>27062.42</v>
      </c>
      <c r="E39" s="34">
        <v>23254.98</v>
      </c>
      <c r="F39" s="34"/>
      <c r="G39" s="30"/>
      <c r="H39" s="30"/>
    </row>
    <row r="40" spans="1:8">
      <c r="A40" s="30"/>
      <c r="B40" s="33">
        <v>74</v>
      </c>
      <c r="C40" s="34">
        <v>0</v>
      </c>
      <c r="D40" s="34">
        <v>0</v>
      </c>
      <c r="E40" s="34">
        <v>0</v>
      </c>
      <c r="F40" s="30"/>
      <c r="G40" s="30"/>
      <c r="H40" s="30"/>
    </row>
    <row r="41" spans="1:8">
      <c r="A41" s="30"/>
      <c r="B41" s="31"/>
      <c r="C41" s="30"/>
      <c r="D41" s="30"/>
      <c r="E41" s="30"/>
      <c r="F41" s="30"/>
      <c r="G41" s="30"/>
      <c r="H41" s="30"/>
    </row>
    <row r="42" spans="1:8">
      <c r="A42" s="30"/>
      <c r="B42" s="31"/>
      <c r="C42" s="30"/>
      <c r="D42" s="30"/>
      <c r="E42" s="30"/>
      <c r="F42" s="30"/>
      <c r="G42" s="30"/>
      <c r="H42" s="30"/>
    </row>
    <row r="43" spans="1:8">
      <c r="A43" s="30"/>
      <c r="B43" s="31"/>
      <c r="C43" s="31"/>
      <c r="D43" s="31"/>
      <c r="E43" s="31"/>
      <c r="F43" s="31"/>
      <c r="G43" s="31"/>
      <c r="H43" s="31"/>
    </row>
    <row r="44" spans="1:8">
      <c r="A44" s="30"/>
      <c r="B44" s="31"/>
      <c r="C44" s="31"/>
      <c r="D44" s="31"/>
      <c r="E44" s="31"/>
      <c r="F44" s="31"/>
      <c r="G44" s="31"/>
      <c r="H44" s="31"/>
    </row>
    <row r="45" spans="1:8">
      <c r="A45" s="30"/>
      <c r="B45" s="31"/>
      <c r="C45" s="30"/>
      <c r="D45" s="30"/>
      <c r="E45" s="30"/>
      <c r="F45" s="30"/>
      <c r="G45" s="30"/>
      <c r="H45" s="30"/>
    </row>
    <row r="46" spans="1:8">
      <c r="A46" s="30"/>
      <c r="B46" s="31"/>
      <c r="C46" s="30"/>
      <c r="D46" s="30"/>
      <c r="E46" s="30"/>
      <c r="F46" s="30"/>
      <c r="G46" s="30"/>
      <c r="H46" s="30"/>
    </row>
    <row r="47" spans="1:8">
      <c r="A47" s="30"/>
      <c r="B47" s="31"/>
      <c r="C47" s="30"/>
      <c r="D47" s="30"/>
      <c r="E47" s="30"/>
      <c r="F47" s="30"/>
      <c r="G47" s="30"/>
      <c r="H47" s="30"/>
    </row>
    <row r="48" spans="1:8">
      <c r="A48" s="30"/>
      <c r="B48" s="31"/>
      <c r="C48" s="30"/>
      <c r="D48" s="30"/>
      <c r="E48" s="30"/>
      <c r="F48" s="30"/>
      <c r="G48" s="30"/>
      <c r="H48" s="30"/>
    </row>
    <row r="49" spans="1:8">
      <c r="A49" s="30"/>
      <c r="B49" s="31"/>
      <c r="C49" s="30"/>
      <c r="D49" s="30"/>
      <c r="E49" s="30"/>
      <c r="F49" s="30"/>
      <c r="G49" s="30"/>
      <c r="H49" s="30"/>
    </row>
    <row r="50" spans="1:8">
      <c r="A50" s="30"/>
      <c r="B50" s="31"/>
      <c r="C50" s="30"/>
      <c r="D50" s="30"/>
      <c r="E50" s="30"/>
      <c r="F50" s="30"/>
      <c r="G50" s="30"/>
      <c r="H50" s="30"/>
    </row>
    <row r="51" spans="1:8">
      <c r="A51" s="30"/>
      <c r="B51" s="31"/>
      <c r="C51" s="30"/>
      <c r="D51" s="30"/>
      <c r="E51" s="30"/>
      <c r="F51" s="30"/>
      <c r="G51" s="30"/>
      <c r="H51" s="30"/>
    </row>
    <row r="52" spans="1:8">
      <c r="A52" s="30"/>
      <c r="B52" s="31"/>
      <c r="C52" s="30"/>
      <c r="D52" s="30"/>
      <c r="E52" s="30"/>
      <c r="F52" s="30"/>
      <c r="G52" s="30"/>
      <c r="H52" s="30"/>
    </row>
    <row r="53" spans="1:8">
      <c r="A53" s="30"/>
      <c r="B53" s="31"/>
      <c r="C53" s="30"/>
      <c r="D53" s="30"/>
      <c r="E53" s="30"/>
      <c r="F53" s="30"/>
      <c r="G53" s="30"/>
      <c r="H53" s="30"/>
    </row>
    <row r="54" spans="1:8">
      <c r="A54" s="30"/>
      <c r="B54" s="31"/>
      <c r="C54" s="30"/>
      <c r="D54" s="30"/>
      <c r="E54" s="30"/>
      <c r="F54" s="30"/>
      <c r="G54" s="30"/>
      <c r="H54" s="30"/>
    </row>
    <row r="55" spans="1:8">
      <c r="A55" s="30"/>
      <c r="B55" s="31"/>
      <c r="C55" s="30"/>
      <c r="D55" s="30"/>
      <c r="E55" s="30"/>
      <c r="F55" s="30"/>
      <c r="G55" s="30"/>
      <c r="H55" s="30"/>
    </row>
    <row r="56" spans="1:8">
      <c r="A56" s="30"/>
      <c r="B56" s="31"/>
      <c r="C56" s="30"/>
      <c r="D56" s="30"/>
      <c r="E56" s="30"/>
      <c r="F56" s="30"/>
      <c r="G56" s="30"/>
      <c r="H56" s="30"/>
    </row>
    <row r="57" spans="1:8">
      <c r="A57" s="30"/>
      <c r="B57" s="31"/>
      <c r="C57" s="30"/>
      <c r="D57" s="30"/>
      <c r="E57" s="30"/>
      <c r="F57" s="30"/>
      <c r="G57" s="30"/>
      <c r="H57" s="30"/>
    </row>
    <row r="58" spans="1:8">
      <c r="A58" s="30"/>
      <c r="B58" s="31"/>
      <c r="C58" s="30"/>
      <c r="D58" s="30"/>
      <c r="E58" s="30"/>
      <c r="F58" s="30"/>
      <c r="G58" s="30"/>
      <c r="H58" s="30"/>
    </row>
    <row r="59" spans="1:8">
      <c r="A59" s="30"/>
      <c r="B59" s="31"/>
      <c r="C59" s="30"/>
      <c r="D59" s="30"/>
      <c r="E59" s="30"/>
      <c r="F59" s="30"/>
      <c r="G59" s="30"/>
      <c r="H59" s="30"/>
    </row>
    <row r="60" spans="1:8">
      <c r="A60" s="30"/>
      <c r="B60" s="31"/>
      <c r="C60" s="30"/>
      <c r="D60" s="30"/>
      <c r="E60" s="30"/>
      <c r="F60" s="30"/>
      <c r="G60" s="30"/>
      <c r="H60" s="30"/>
    </row>
    <row r="61" spans="1:8">
      <c r="A61" s="30"/>
      <c r="B61" s="31"/>
      <c r="C61" s="30"/>
      <c r="D61" s="30"/>
      <c r="E61" s="30"/>
      <c r="F61" s="30"/>
      <c r="G61" s="30"/>
      <c r="H61" s="30"/>
    </row>
    <row r="62" spans="1:8">
      <c r="A62" s="30"/>
      <c r="B62" s="31"/>
      <c r="C62" s="30"/>
      <c r="D62" s="30"/>
      <c r="E62" s="30"/>
      <c r="F62" s="30"/>
      <c r="G62" s="30"/>
      <c r="H62" s="30"/>
    </row>
    <row r="63" spans="1:8">
      <c r="A63" s="30"/>
      <c r="B63" s="31"/>
      <c r="C63" s="30"/>
      <c r="D63" s="30"/>
      <c r="E63" s="30"/>
      <c r="F63" s="30"/>
      <c r="G63" s="30"/>
      <c r="H63" s="30"/>
    </row>
  </sheetData>
  <phoneticPr fontId="4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yangjin</cp:lastModifiedBy>
  <dcterms:created xsi:type="dcterms:W3CDTF">2013-06-21T00:28:37Z</dcterms:created>
  <dcterms:modified xsi:type="dcterms:W3CDTF">2016-05-27T00:23:49Z</dcterms:modified>
</cp:coreProperties>
</file>