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8505" yWindow="105" windowWidth="10095" windowHeight="528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H33" i="2"/>
  <c r="H30"/>
  <c r="J40"/>
  <c r="I40"/>
  <c r="H40"/>
  <c r="F40"/>
  <c r="E40"/>
  <c r="G40" l="1"/>
  <c r="L40" s="1"/>
  <c r="K40"/>
  <c r="E4"/>
  <c r="J35" l="1"/>
  <c r="I35"/>
  <c r="H35"/>
  <c r="F35"/>
  <c r="E35"/>
  <c r="J31"/>
  <c r="I31"/>
  <c r="H31"/>
  <c r="F31"/>
  <c r="E31"/>
  <c r="K31" l="1"/>
  <c r="K35"/>
  <c r="G35"/>
  <c r="L35" s="1"/>
  <c r="G31"/>
  <c r="L31" s="1"/>
  <c r="J38"/>
  <c r="J39"/>
  <c r="J32"/>
  <c r="J33"/>
  <c r="J34"/>
  <c r="I38"/>
  <c r="I39"/>
  <c r="I32"/>
  <c r="I33"/>
  <c r="I34"/>
  <c r="H32" l="1"/>
  <c r="H41" l="1"/>
  <c r="J8" l="1"/>
  <c r="F38" l="1"/>
  <c r="F39"/>
  <c r="F33"/>
  <c r="F34"/>
  <c r="E38"/>
  <c r="K38" s="1"/>
  <c r="E39"/>
  <c r="K39" s="1"/>
  <c r="E34"/>
  <c r="K34" s="1"/>
  <c r="E33"/>
  <c r="K33" s="1"/>
  <c r="F41"/>
  <c r="E13"/>
  <c r="F37"/>
  <c r="F36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2"/>
  <c r="F4"/>
  <c r="E41"/>
  <c r="E37"/>
  <c r="E36"/>
  <c r="E6"/>
  <c r="E7"/>
  <c r="E8"/>
  <c r="E9"/>
  <c r="E10"/>
  <c r="E11"/>
  <c r="E12"/>
  <c r="E14"/>
  <c r="E15"/>
  <c r="E16"/>
  <c r="E17"/>
  <c r="E18"/>
  <c r="E19"/>
  <c r="E20"/>
  <c r="E21"/>
  <c r="E22"/>
  <c r="E23"/>
  <c r="E24"/>
  <c r="E25"/>
  <c r="E26"/>
  <c r="E27"/>
  <c r="E28"/>
  <c r="E29"/>
  <c r="E30"/>
  <c r="E32"/>
  <c r="K32" s="1"/>
  <c r="E5"/>
  <c r="I30"/>
  <c r="I36"/>
  <c r="I37"/>
  <c r="I41"/>
  <c r="J4"/>
  <c r="J5"/>
  <c r="J6"/>
  <c r="J7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6"/>
  <c r="J37"/>
  <c r="J41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A4"/>
  <c r="H34"/>
  <c r="H36"/>
  <c r="H37"/>
  <c r="H38"/>
  <c r="H39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K15" l="1"/>
  <c r="K6"/>
  <c r="E3"/>
  <c r="K19"/>
  <c r="G36"/>
  <c r="L36" s="1"/>
  <c r="G37"/>
  <c r="L37" s="1"/>
  <c r="G30"/>
  <c r="L30" s="1"/>
  <c r="G41"/>
  <c r="L41" s="1"/>
  <c r="G38"/>
  <c r="L38" s="1"/>
  <c r="G33"/>
  <c r="L33" s="1"/>
  <c r="G39"/>
  <c r="L39" s="1"/>
  <c r="G34"/>
  <c r="L34" s="1"/>
  <c r="G29"/>
  <c r="L29" s="1"/>
  <c r="G32"/>
  <c r="L32" s="1"/>
  <c r="I3"/>
  <c r="K5"/>
  <c r="K7"/>
  <c r="K41"/>
  <c r="G19"/>
  <c r="L19" s="1"/>
  <c r="G11"/>
  <c r="L11" s="1"/>
  <c r="G7"/>
  <c r="L7" s="1"/>
  <c r="G5"/>
  <c r="L5" s="1"/>
  <c r="K37"/>
  <c r="K28"/>
  <c r="K26"/>
  <c r="K24"/>
  <c r="K22"/>
  <c r="K20"/>
  <c r="K18"/>
  <c r="K16"/>
  <c r="K14"/>
  <c r="K12"/>
  <c r="K10"/>
  <c r="K8"/>
  <c r="K4"/>
  <c r="K23"/>
  <c r="K21"/>
  <c r="G27"/>
  <c r="L27" s="1"/>
  <c r="G23"/>
  <c r="L23" s="1"/>
  <c r="G21"/>
  <c r="L21" s="1"/>
  <c r="G18"/>
  <c r="L18" s="1"/>
  <c r="K29"/>
  <c r="K13"/>
  <c r="G26"/>
  <c r="L26" s="1"/>
  <c r="G15"/>
  <c r="L15" s="1"/>
  <c r="G13"/>
  <c r="L13" s="1"/>
  <c r="G10"/>
  <c r="L10" s="1"/>
  <c r="G4"/>
  <c r="K36"/>
  <c r="K30"/>
  <c r="K27"/>
  <c r="K25"/>
  <c r="K17"/>
  <c r="K11"/>
  <c r="K9"/>
  <c r="G25"/>
  <c r="L25" s="1"/>
  <c r="G22"/>
  <c r="L22" s="1"/>
  <c r="G17"/>
  <c r="L17" s="1"/>
  <c r="G14"/>
  <c r="L14" s="1"/>
  <c r="G9"/>
  <c r="L9" s="1"/>
  <c r="G6"/>
  <c r="L6" s="1"/>
  <c r="G28"/>
  <c r="L28" s="1"/>
  <c r="G24"/>
  <c r="L24" s="1"/>
  <c r="G20"/>
  <c r="L20" s="1"/>
  <c r="G16"/>
  <c r="L16" s="1"/>
  <c r="G12"/>
  <c r="L12" s="1"/>
  <c r="G8"/>
  <c r="L8" s="1"/>
  <c r="J3"/>
  <c r="K3" l="1"/>
  <c r="L4"/>
  <c r="G3"/>
  <c r="L3" s="1"/>
</calcChain>
</file>

<file path=xl/sharedStrings.xml><?xml version="1.0" encoding="utf-8"?>
<sst xmlns="http://schemas.openxmlformats.org/spreadsheetml/2006/main" count="119" uniqueCount="78">
  <si>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</si>
  <si>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</si>
  <si>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</si>
  <si>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</si>
  <si>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</si>
  <si>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</si>
  <si>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</si>
  <si>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</si>
  <si>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</si>
  <si>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</si>
  <si>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</si>
  <si>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</si>
  <si>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</si>
  <si>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</si>
  <si>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</si>
  <si>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</si>
  <si>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</si>
  <si>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</si>
  <si>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</si>
  <si>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</si>
  <si>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</si>
  <si>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</si>
  <si>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</si>
  <si>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</si>
  <si>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</si>
  <si>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</si>
  <si>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</si>
  <si>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</si>
  <si>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</si>
  <si>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</si>
  <si>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</si>
  <si>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</si>
  <si>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</si>
  <si>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</si>
  <si>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</si>
  <si>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</si>
  <si>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</si>
  <si>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</si>
  <si>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</si>
  <si>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</si>
  <si>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44" type="noConversion"/>
  </si>
  <si>
    <t>COST</t>
    <phoneticPr fontId="44" type="noConversion"/>
  </si>
  <si>
    <t>成本</t>
    <phoneticPr fontId="44" type="noConversion"/>
  </si>
  <si>
    <t>销售金额差异</t>
    <phoneticPr fontId="44" type="noConversion"/>
  </si>
  <si>
    <t>销售成本差异</t>
    <phoneticPr fontId="44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</si>
  <si>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</si>
  <si>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</si>
  <si>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</si>
  <si>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</si>
  <si>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</si>
  <si>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</si>
  <si>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</si>
  <si>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</si>
  <si>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</si>
  <si>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</si>
  <si>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</si>
  <si>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</si>
  <si>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</si>
  <si>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DEPT</t>
  </si>
  <si>
    <t>QTY</t>
  </si>
  <si>
    <t>AMT</t>
  </si>
  <si>
    <t>COST</t>
  </si>
  <si>
    <t>PROFIT</t>
  </si>
  <si>
    <t>PROFIT_RATE</t>
  </si>
  <si>
    <t>70-手机通信自营</t>
  </si>
  <si>
    <r>
      <t>74-</t>
    </r>
    <r>
      <rPr>
        <sz val="8"/>
        <color rgb="FF000000"/>
        <rFont val="宋体"/>
        <family val="3"/>
        <charset val="134"/>
      </rPr>
      <t>赠品</t>
    </r>
    <phoneticPr fontId="44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</si>
  <si>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</si>
  <si>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44" type="noConversion"/>
  </si>
  <si>
    <t xml:space="preserve">   </t>
  </si>
  <si>
    <r>
      <t>40-</t>
    </r>
    <r>
      <rPr>
        <sz val="8"/>
        <color rgb="FF000000"/>
        <rFont val="宋体"/>
        <family val="3"/>
        <charset val="134"/>
      </rPr>
      <t>原材料</t>
    </r>
    <phoneticPr fontId="44" type="noConversion"/>
  </si>
  <si>
    <t>40-原材料</t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</si>
  <si>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44" type="noConversion"/>
  </si>
  <si>
    <t>910-市场部</t>
  </si>
  <si>
    <t>43-加工专柜</t>
  </si>
  <si>
    <t>销售预算金额</t>
  </si>
  <si>
    <t>销售预算完成率</t>
  </si>
  <si>
    <t>客流量</t>
  </si>
  <si>
    <t>昨天客流量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</si>
</sst>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  <numFmt numFmtId="180" formatCode="_(* #,##0.00_);_(* \(#,##0.00\);_(* &quot;-&quot;??_);_(@_)"/>
    <numFmt numFmtId="181" formatCode="_(* #,##0_);_(* \(#,##0\);_(* &quot;-&quot;_);_(@_)"/>
  </numFmts>
  <fonts count="99">
    <font>
      <sz val="10"/>
      <name val="Arial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10"/>
      <name val="Arial"/>
      <family val="2"/>
    </font>
    <font>
      <sz val="9"/>
      <name val="Segoe UI"/>
      <family val="2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95">
    <xf numFmtId="0" fontId="0" fillId="0" borderId="0"/>
    <xf numFmtId="0" fontId="59" fillId="0" borderId="0" applyNumberFormat="0" applyFill="0" applyBorder="0" applyAlignment="0" applyProtection="0"/>
    <xf numFmtId="0" fontId="60" fillId="0" borderId="1" applyNumberFormat="0" applyFill="0" applyAlignment="0" applyProtection="0"/>
    <xf numFmtId="0" fontId="61" fillId="0" borderId="2" applyNumberFormat="0" applyFill="0" applyAlignment="0" applyProtection="0"/>
    <xf numFmtId="0" fontId="62" fillId="0" borderId="3" applyNumberFormat="0" applyFill="0" applyAlignment="0" applyProtection="0"/>
    <xf numFmtId="0" fontId="62" fillId="0" borderId="0" applyNumberFormat="0" applyFill="0" applyBorder="0" applyAlignment="0" applyProtection="0"/>
    <xf numFmtId="0" fontId="65" fillId="2" borderId="0" applyNumberFormat="0" applyBorder="0" applyAlignment="0" applyProtection="0"/>
    <xf numFmtId="0" fontId="63" fillId="3" borderId="0" applyNumberFormat="0" applyBorder="0" applyAlignment="0" applyProtection="0"/>
    <xf numFmtId="0" fontId="72" fillId="4" borderId="0" applyNumberFormat="0" applyBorder="0" applyAlignment="0" applyProtection="0"/>
    <xf numFmtId="0" fontId="74" fillId="5" borderId="4" applyNumberFormat="0" applyAlignment="0" applyProtection="0"/>
    <xf numFmtId="0" fontId="73" fillId="6" borderId="5" applyNumberFormat="0" applyAlignment="0" applyProtection="0"/>
    <xf numFmtId="0" fontId="67" fillId="6" borderId="4" applyNumberFormat="0" applyAlignment="0" applyProtection="0"/>
    <xf numFmtId="0" fontId="71" fillId="0" borderId="6" applyNumberFormat="0" applyFill="0" applyAlignment="0" applyProtection="0"/>
    <xf numFmtId="0" fontId="68" fillId="7" borderId="7" applyNumberFormat="0" applyAlignment="0" applyProtection="0"/>
    <xf numFmtId="0" fontId="70" fillId="0" borderId="0" applyNumberFormat="0" applyFill="0" applyBorder="0" applyAlignment="0" applyProtection="0"/>
    <xf numFmtId="0" fontId="40" fillId="8" borderId="8" applyNumberFormat="0" applyFont="0" applyAlignment="0" applyProtection="0">
      <alignment vertical="center"/>
    </xf>
    <xf numFmtId="0" fontId="69" fillId="0" borderId="0" applyNumberFormat="0" applyFill="0" applyBorder="0" applyAlignment="0" applyProtection="0"/>
    <xf numFmtId="0" fontId="66" fillId="0" borderId="9" applyNumberFormat="0" applyFill="0" applyAlignment="0" applyProtection="0"/>
    <xf numFmtId="0" fontId="57" fillId="9" borderId="0" applyNumberFormat="0" applyBorder="0" applyAlignment="0" applyProtection="0"/>
    <xf numFmtId="0" fontId="56" fillId="10" borderId="0" applyNumberFormat="0" applyBorder="0" applyAlignment="0" applyProtection="0"/>
    <xf numFmtId="0" fontId="56" fillId="11" borderId="0" applyNumberFormat="0" applyBorder="0" applyAlignment="0" applyProtection="0"/>
    <xf numFmtId="0" fontId="57" fillId="12" borderId="0" applyNumberFormat="0" applyBorder="0" applyAlignment="0" applyProtection="0"/>
    <xf numFmtId="0" fontId="57" fillId="13" borderId="0" applyNumberFormat="0" applyBorder="0" applyAlignment="0" applyProtection="0"/>
    <xf numFmtId="0" fontId="56" fillId="14" borderId="0" applyNumberFormat="0" applyBorder="0" applyAlignment="0" applyProtection="0"/>
    <xf numFmtId="0" fontId="56" fillId="15" borderId="0" applyNumberFormat="0" applyBorder="0" applyAlignment="0" applyProtection="0"/>
    <xf numFmtId="0" fontId="57" fillId="16" borderId="0" applyNumberFormat="0" applyBorder="0" applyAlignment="0" applyProtection="0"/>
    <xf numFmtId="0" fontId="57" fillId="17" borderId="0" applyNumberFormat="0" applyBorder="0" applyAlignment="0" applyProtection="0"/>
    <xf numFmtId="0" fontId="56" fillId="18" borderId="0" applyNumberFormat="0" applyBorder="0" applyAlignment="0" applyProtection="0"/>
    <xf numFmtId="0" fontId="56" fillId="19" borderId="0" applyNumberFormat="0" applyBorder="0" applyAlignment="0" applyProtection="0"/>
    <xf numFmtId="0" fontId="57" fillId="20" borderId="0" applyNumberFormat="0" applyBorder="0" applyAlignment="0" applyProtection="0"/>
    <xf numFmtId="0" fontId="57" fillId="21" borderId="0" applyNumberFormat="0" applyBorder="0" applyAlignment="0" applyProtection="0"/>
    <xf numFmtId="0" fontId="56" fillId="22" borderId="0" applyNumberFormat="0" applyBorder="0" applyAlignment="0" applyProtection="0"/>
    <xf numFmtId="0" fontId="56" fillId="23" borderId="0" applyNumberFormat="0" applyBorder="0" applyAlignment="0" applyProtection="0"/>
    <xf numFmtId="0" fontId="57" fillId="24" borderId="0" applyNumberFormat="0" applyBorder="0" applyAlignment="0" applyProtection="0"/>
    <xf numFmtId="0" fontId="57" fillId="25" borderId="0" applyNumberFormat="0" applyBorder="0" applyAlignment="0" applyProtection="0"/>
    <xf numFmtId="0" fontId="56" fillId="26" borderId="0" applyNumberFormat="0" applyBorder="0" applyAlignment="0" applyProtection="0"/>
    <xf numFmtId="0" fontId="56" fillId="27" borderId="0" applyNumberFormat="0" applyBorder="0" applyAlignment="0" applyProtection="0"/>
    <xf numFmtId="0" fontId="57" fillId="28" borderId="0" applyNumberFormat="0" applyBorder="0" applyAlignment="0" applyProtection="0"/>
    <xf numFmtId="0" fontId="57" fillId="29" borderId="0" applyNumberFormat="0" applyBorder="0" applyAlignment="0" applyProtection="0"/>
    <xf numFmtId="0" fontId="56" fillId="30" borderId="0" applyNumberFormat="0" applyBorder="0" applyAlignment="0" applyProtection="0"/>
    <xf numFmtId="0" fontId="56" fillId="31" borderId="0" applyNumberFormat="0" applyBorder="0" applyAlignment="0" applyProtection="0"/>
    <xf numFmtId="0" fontId="57" fillId="32" borderId="0" applyNumberFormat="0" applyBorder="0" applyAlignment="0" applyProtection="0"/>
    <xf numFmtId="0" fontId="64" fillId="0" borderId="0" applyNumberFormat="0" applyFill="0" applyBorder="0" applyAlignment="0" applyProtection="0">
      <alignment vertical="top"/>
      <protection locked="0"/>
    </xf>
    <xf numFmtId="0" fontId="75" fillId="0" borderId="0" applyNumberFormat="0" applyFill="0" applyBorder="0" applyAlignment="0" applyProtection="0">
      <alignment vertical="top"/>
      <protection locked="0"/>
    </xf>
    <xf numFmtId="0" fontId="48" fillId="0" borderId="0"/>
    <xf numFmtId="0" fontId="49" fillId="0" borderId="0"/>
    <xf numFmtId="0" fontId="4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1" fillId="0" borderId="0"/>
    <xf numFmtId="0" fontId="54" fillId="0" borderId="0" applyNumberFormat="0" applyFill="0" applyBorder="0" applyAlignment="0" applyProtection="0">
      <alignment vertical="center"/>
    </xf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55" fillId="0" borderId="0"/>
    <xf numFmtId="43" fontId="55" fillId="0" borderId="0" applyFont="0" applyFill="0" applyBorder="0" applyAlignment="0" applyProtection="0"/>
    <xf numFmtId="41" fontId="55" fillId="0" borderId="0" applyFont="0" applyFill="0" applyBorder="0" applyAlignment="0" applyProtection="0"/>
    <xf numFmtId="178" fontId="55" fillId="0" borderId="0" applyFont="0" applyFill="0" applyBorder="0" applyAlignment="0" applyProtection="0"/>
    <xf numFmtId="179" fontId="55" fillId="0" borderId="0" applyFont="0" applyFill="0" applyBorder="0" applyAlignment="0" applyProtection="0"/>
    <xf numFmtId="0" fontId="59" fillId="0" borderId="0" applyNumberFormat="0" applyFill="0" applyBorder="0" applyAlignment="0" applyProtection="0"/>
    <xf numFmtId="0" fontId="60" fillId="0" borderId="1" applyNumberFormat="0" applyFill="0" applyAlignment="0" applyProtection="0"/>
    <xf numFmtId="0" fontId="61" fillId="0" borderId="2" applyNumberFormat="0" applyFill="0" applyAlignment="0" applyProtection="0"/>
    <xf numFmtId="0" fontId="62" fillId="0" borderId="3" applyNumberFormat="0" applyFill="0" applyAlignment="0" applyProtection="0"/>
    <xf numFmtId="0" fontId="62" fillId="0" borderId="0" applyNumberFormat="0" applyFill="0" applyBorder="0" applyAlignment="0" applyProtection="0"/>
    <xf numFmtId="0" fontId="65" fillId="2" borderId="0" applyNumberFormat="0" applyBorder="0" applyAlignment="0" applyProtection="0"/>
    <xf numFmtId="0" fontId="63" fillId="3" borderId="0" applyNumberFormat="0" applyBorder="0" applyAlignment="0" applyProtection="0"/>
    <xf numFmtId="0" fontId="72" fillId="4" borderId="0" applyNumberFormat="0" applyBorder="0" applyAlignment="0" applyProtection="0"/>
    <xf numFmtId="0" fontId="74" fillId="5" borderId="4" applyNumberFormat="0" applyAlignment="0" applyProtection="0"/>
    <xf numFmtId="0" fontId="73" fillId="6" borderId="5" applyNumberFormat="0" applyAlignment="0" applyProtection="0"/>
    <xf numFmtId="0" fontId="67" fillId="6" borderId="4" applyNumberFormat="0" applyAlignment="0" applyProtection="0"/>
    <xf numFmtId="0" fontId="71" fillId="0" borderId="6" applyNumberFormat="0" applyFill="0" applyAlignment="0" applyProtection="0"/>
    <xf numFmtId="0" fontId="68" fillId="7" borderId="7" applyNumberFormat="0" applyAlignment="0" applyProtection="0"/>
    <xf numFmtId="0" fontId="70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6" fillId="0" borderId="9" applyNumberFormat="0" applyFill="0" applyAlignment="0" applyProtection="0"/>
    <xf numFmtId="0" fontId="57" fillId="9" borderId="0" applyNumberFormat="0" applyBorder="0" applyAlignment="0" applyProtection="0"/>
    <xf numFmtId="0" fontId="56" fillId="10" borderId="0" applyNumberFormat="0" applyBorder="0" applyAlignment="0" applyProtection="0"/>
    <xf numFmtId="0" fontId="56" fillId="11" borderId="0" applyNumberFormat="0" applyBorder="0" applyAlignment="0" applyProtection="0"/>
    <xf numFmtId="0" fontId="57" fillId="12" borderId="0" applyNumberFormat="0" applyBorder="0" applyAlignment="0" applyProtection="0"/>
    <xf numFmtId="0" fontId="57" fillId="13" borderId="0" applyNumberFormat="0" applyBorder="0" applyAlignment="0" applyProtection="0"/>
    <xf numFmtId="0" fontId="56" fillId="14" borderId="0" applyNumberFormat="0" applyBorder="0" applyAlignment="0" applyProtection="0"/>
    <xf numFmtId="0" fontId="56" fillId="15" borderId="0" applyNumberFormat="0" applyBorder="0" applyAlignment="0" applyProtection="0"/>
    <xf numFmtId="0" fontId="57" fillId="16" borderId="0" applyNumberFormat="0" applyBorder="0" applyAlignment="0" applyProtection="0"/>
    <xf numFmtId="0" fontId="57" fillId="17" borderId="0" applyNumberFormat="0" applyBorder="0" applyAlignment="0" applyProtection="0"/>
    <xf numFmtId="0" fontId="56" fillId="18" borderId="0" applyNumberFormat="0" applyBorder="0" applyAlignment="0" applyProtection="0"/>
    <xf numFmtId="0" fontId="56" fillId="19" borderId="0" applyNumberFormat="0" applyBorder="0" applyAlignment="0" applyProtection="0"/>
    <xf numFmtId="0" fontId="57" fillId="20" borderId="0" applyNumberFormat="0" applyBorder="0" applyAlignment="0" applyProtection="0"/>
    <xf numFmtId="0" fontId="57" fillId="21" borderId="0" applyNumberFormat="0" applyBorder="0" applyAlignment="0" applyProtection="0"/>
    <xf numFmtId="0" fontId="56" fillId="22" borderId="0" applyNumberFormat="0" applyBorder="0" applyAlignment="0" applyProtection="0"/>
    <xf numFmtId="0" fontId="56" fillId="23" borderId="0" applyNumberFormat="0" applyBorder="0" applyAlignment="0" applyProtection="0"/>
    <xf numFmtId="0" fontId="57" fillId="24" borderId="0" applyNumberFormat="0" applyBorder="0" applyAlignment="0" applyProtection="0"/>
    <xf numFmtId="0" fontId="57" fillId="25" borderId="0" applyNumberFormat="0" applyBorder="0" applyAlignment="0" applyProtection="0"/>
    <xf numFmtId="0" fontId="56" fillId="26" borderId="0" applyNumberFormat="0" applyBorder="0" applyAlignment="0" applyProtection="0"/>
    <xf numFmtId="0" fontId="56" fillId="27" borderId="0" applyNumberFormat="0" applyBorder="0" applyAlignment="0" applyProtection="0"/>
    <xf numFmtId="0" fontId="57" fillId="28" borderId="0" applyNumberFormat="0" applyBorder="0" applyAlignment="0" applyProtection="0"/>
    <xf numFmtId="0" fontId="57" fillId="29" borderId="0" applyNumberFormat="0" applyBorder="0" applyAlignment="0" applyProtection="0"/>
    <xf numFmtId="0" fontId="56" fillId="30" borderId="0" applyNumberFormat="0" applyBorder="0" applyAlignment="0" applyProtection="0"/>
    <xf numFmtId="0" fontId="56" fillId="31" borderId="0" applyNumberFormat="0" applyBorder="0" applyAlignment="0" applyProtection="0"/>
    <xf numFmtId="0" fontId="57" fillId="32" borderId="0" applyNumberFormat="0" applyBorder="0" applyAlignment="0" applyProtection="0"/>
    <xf numFmtId="0" fontId="64" fillId="0" borderId="0" applyNumberFormat="0" applyFill="0" applyBorder="0" applyAlignment="0" applyProtection="0">
      <alignment vertical="top"/>
      <protection locked="0"/>
    </xf>
    <xf numFmtId="0" fontId="75" fillId="0" borderId="0" applyNumberFormat="0" applyFill="0" applyBorder="0" applyAlignment="0" applyProtection="0">
      <alignment vertical="top"/>
      <protection locked="0"/>
    </xf>
    <xf numFmtId="0" fontId="58" fillId="38" borderId="21">
      <alignment vertical="center"/>
    </xf>
    <xf numFmtId="0" fontId="77" fillId="0" borderId="0"/>
    <xf numFmtId="180" fontId="79" fillId="0" borderId="0" applyFont="0" applyFill="0" applyBorder="0" applyAlignment="0" applyProtection="0"/>
    <xf numFmtId="181" fontId="79" fillId="0" borderId="0" applyFont="0" applyFill="0" applyBorder="0" applyAlignment="0" applyProtection="0"/>
    <xf numFmtId="178" fontId="79" fillId="0" borderId="0" applyFont="0" applyFill="0" applyBorder="0" applyAlignment="0" applyProtection="0"/>
    <xf numFmtId="179" fontId="79" fillId="0" borderId="0" applyFont="0" applyFill="0" applyBorder="0" applyAlignment="0" applyProtection="0"/>
    <xf numFmtId="0" fontId="39" fillId="8" borderId="8" applyNumberFormat="0" applyFont="0" applyAlignment="0" applyProtection="0">
      <alignment vertical="center"/>
    </xf>
    <xf numFmtId="0" fontId="38" fillId="8" borderId="8" applyNumberFormat="0" applyFont="0" applyAlignment="0" applyProtection="0">
      <alignment vertical="center"/>
    </xf>
    <xf numFmtId="0" fontId="37" fillId="8" borderId="8" applyNumberFormat="0" applyFont="0" applyAlignment="0" applyProtection="0">
      <alignment vertical="center"/>
    </xf>
    <xf numFmtId="0" fontId="36" fillId="8" borderId="8" applyNumberFormat="0" applyFont="0" applyAlignment="0" applyProtection="0">
      <alignment vertical="center"/>
    </xf>
    <xf numFmtId="0" fontId="35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30" fillId="8" borderId="8" applyNumberFormat="0" applyFont="0" applyAlignment="0" applyProtection="0">
      <alignment vertical="center"/>
    </xf>
    <xf numFmtId="0" fontId="2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27" fillId="8" borderId="8" applyNumberFormat="0" applyFont="0" applyAlignment="0" applyProtection="0">
      <alignment vertical="center"/>
    </xf>
    <xf numFmtId="0" fontId="26" fillId="8" borderId="8" applyNumberFormat="0" applyFont="0" applyAlignment="0" applyProtection="0">
      <alignment vertical="center"/>
    </xf>
    <xf numFmtId="0" fontId="25" fillId="8" borderId="8" applyNumberFormat="0" applyFont="0" applyAlignment="0" applyProtection="0">
      <alignment vertical="center"/>
    </xf>
    <xf numFmtId="0" fontId="24" fillId="8" borderId="8" applyNumberFormat="0" applyFont="0" applyAlignment="0" applyProtection="0">
      <alignment vertical="center"/>
    </xf>
    <xf numFmtId="0" fontId="23" fillId="0" borderId="0">
      <alignment vertical="center"/>
    </xf>
    <xf numFmtId="0" fontId="81" fillId="0" borderId="0" applyNumberFormat="0" applyFill="0" applyBorder="0" applyAlignment="0" applyProtection="0">
      <alignment vertical="center"/>
    </xf>
    <xf numFmtId="0" fontId="82" fillId="0" borderId="1" applyNumberFormat="0" applyFill="0" applyAlignment="0" applyProtection="0">
      <alignment vertical="center"/>
    </xf>
    <xf numFmtId="0" fontId="83" fillId="0" borderId="2" applyNumberFormat="0" applyFill="0" applyAlignment="0" applyProtection="0">
      <alignment vertical="center"/>
    </xf>
    <xf numFmtId="0" fontId="84" fillId="0" borderId="3" applyNumberFormat="0" applyFill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5" fillId="2" borderId="0" applyNumberFormat="0" applyBorder="0" applyAlignment="0" applyProtection="0">
      <alignment vertical="center"/>
    </xf>
    <xf numFmtId="0" fontId="86" fillId="3" borderId="0" applyNumberFormat="0" applyBorder="0" applyAlignment="0" applyProtection="0">
      <alignment vertical="center"/>
    </xf>
    <xf numFmtId="0" fontId="87" fillId="4" borderId="0" applyNumberFormat="0" applyBorder="0" applyAlignment="0" applyProtection="0">
      <alignment vertical="center"/>
    </xf>
    <xf numFmtId="0" fontId="88" fillId="5" borderId="4" applyNumberFormat="0" applyAlignment="0" applyProtection="0">
      <alignment vertical="center"/>
    </xf>
    <xf numFmtId="0" fontId="89" fillId="6" borderId="5" applyNumberFormat="0" applyAlignment="0" applyProtection="0">
      <alignment vertical="center"/>
    </xf>
    <xf numFmtId="0" fontId="90" fillId="6" borderId="4" applyNumberFormat="0" applyAlignment="0" applyProtection="0">
      <alignment vertical="center"/>
    </xf>
    <xf numFmtId="0" fontId="91" fillId="0" borderId="6" applyNumberFormat="0" applyFill="0" applyAlignment="0" applyProtection="0">
      <alignment vertical="center"/>
    </xf>
    <xf numFmtId="0" fontId="92" fillId="7" borderId="7" applyNumberFormat="0" applyAlignment="0" applyProtection="0">
      <alignment vertical="center"/>
    </xf>
    <xf numFmtId="0" fontId="93" fillId="0" borderId="0" applyNumberFormat="0" applyFill="0" applyBorder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94" fillId="0" borderId="0" applyNumberFormat="0" applyFill="0" applyBorder="0" applyAlignment="0" applyProtection="0">
      <alignment vertical="center"/>
    </xf>
    <xf numFmtId="0" fontId="95" fillId="0" borderId="9" applyNumberFormat="0" applyFill="0" applyAlignment="0" applyProtection="0">
      <alignment vertical="center"/>
    </xf>
    <xf numFmtId="0" fontId="96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96" fillId="12" borderId="0" applyNumberFormat="0" applyBorder="0" applyAlignment="0" applyProtection="0">
      <alignment vertical="center"/>
    </xf>
    <xf numFmtId="0" fontId="96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96" fillId="16" borderId="0" applyNumberFormat="0" applyBorder="0" applyAlignment="0" applyProtection="0">
      <alignment vertical="center"/>
    </xf>
    <xf numFmtId="0" fontId="96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96" fillId="20" borderId="0" applyNumberFormat="0" applyBorder="0" applyAlignment="0" applyProtection="0">
      <alignment vertical="center"/>
    </xf>
    <xf numFmtId="0" fontId="96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96" fillId="24" borderId="0" applyNumberFormat="0" applyBorder="0" applyAlignment="0" applyProtection="0">
      <alignment vertical="center"/>
    </xf>
    <xf numFmtId="0" fontId="96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96" fillId="28" borderId="0" applyNumberFormat="0" applyBorder="0" applyAlignment="0" applyProtection="0">
      <alignment vertical="center"/>
    </xf>
    <xf numFmtId="0" fontId="96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96" fillId="32" borderId="0" applyNumberFormat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8" fillId="0" borderId="0" applyNumberFormat="0" applyFill="0" applyBorder="0" applyAlignment="0" applyProtection="0">
      <alignment vertical="center"/>
    </xf>
    <xf numFmtId="0" fontId="22" fillId="0" borderId="0">
      <alignment vertical="center"/>
    </xf>
    <xf numFmtId="0" fontId="22" fillId="8" borderId="8" applyNumberFormat="0" applyFont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8" borderId="8" applyNumberFormat="0" applyFont="0" applyAlignment="0" applyProtection="0">
      <alignment vertical="center"/>
    </xf>
    <xf numFmtId="0" fontId="96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96" fillId="12" borderId="0" applyNumberFormat="0" applyBorder="0" applyAlignment="0" applyProtection="0">
      <alignment vertical="center"/>
    </xf>
    <xf numFmtId="0" fontId="96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96" fillId="16" borderId="0" applyNumberFormat="0" applyBorder="0" applyAlignment="0" applyProtection="0">
      <alignment vertical="center"/>
    </xf>
    <xf numFmtId="0" fontId="96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96" fillId="20" borderId="0" applyNumberFormat="0" applyBorder="0" applyAlignment="0" applyProtection="0">
      <alignment vertical="center"/>
    </xf>
    <xf numFmtId="0" fontId="96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96" fillId="24" borderId="0" applyNumberFormat="0" applyBorder="0" applyAlignment="0" applyProtection="0">
      <alignment vertical="center"/>
    </xf>
    <xf numFmtId="0" fontId="96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96" fillId="28" borderId="0" applyNumberFormat="0" applyBorder="0" applyAlignment="0" applyProtection="0">
      <alignment vertical="center"/>
    </xf>
    <xf numFmtId="0" fontId="96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96" fillId="32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8" borderId="8" applyNumberFormat="0" applyFont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8" borderId="8" applyNumberFormat="0" applyFont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8" borderId="8" applyNumberFormat="0" applyFon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8" borderId="8" applyNumberFormat="0" applyFont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8" borderId="8" applyNumberFormat="0" applyFon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8" borderId="8" applyNumberFormat="0" applyFon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8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8" borderId="8" applyNumberFormat="0" applyFon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8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8" borderId="8" applyNumberFormat="0" applyFon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8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8" borderId="8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8" borderId="8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</cellStyleXfs>
  <cellXfs count="82">
    <xf numFmtId="0" fontId="0" fillId="0" borderId="0" xfId="0"/>
    <xf numFmtId="0" fontId="41" fillId="0" borderId="0" xfId="0" applyFont="1"/>
    <xf numFmtId="177" fontId="41" fillId="0" borderId="0" xfId="0" applyNumberFormat="1" applyFont="1"/>
    <xf numFmtId="0" fontId="0" fillId="0" borderId="0" xfId="0" applyAlignment="1"/>
    <xf numFmtId="0" fontId="41" fillId="0" borderId="0" xfId="0" applyNumberFormat="1" applyFont="1"/>
    <xf numFmtId="0" fontId="42" fillId="0" borderId="18" xfId="0" applyFont="1" applyBorder="1" applyAlignment="1">
      <alignment wrapText="1"/>
    </xf>
    <xf numFmtId="0" fontId="42" fillId="0" borderId="18" xfId="0" applyNumberFormat="1" applyFont="1" applyBorder="1" applyAlignment="1">
      <alignment wrapText="1"/>
    </xf>
    <xf numFmtId="0" fontId="41" fillId="0" borderId="18" xfId="0" applyFont="1" applyBorder="1" applyAlignment="1">
      <alignment wrapText="1"/>
    </xf>
    <xf numFmtId="0" fontId="41" fillId="0" borderId="18" xfId="0" applyFont="1" applyBorder="1" applyAlignment="1">
      <alignment horizontal="right" vertical="center" wrapText="1"/>
    </xf>
    <xf numFmtId="49" fontId="42" fillId="36" borderId="18" xfId="0" applyNumberFormat="1" applyFont="1" applyFill="1" applyBorder="1" applyAlignment="1">
      <alignment vertical="center" wrapText="1"/>
    </xf>
    <xf numFmtId="49" fontId="45" fillId="37" borderId="18" xfId="0" applyNumberFormat="1" applyFont="1" applyFill="1" applyBorder="1" applyAlignment="1">
      <alignment horizontal="center" vertical="center" wrapText="1"/>
    </xf>
    <xf numFmtId="0" fontId="42" fillId="33" borderId="18" xfId="0" applyFont="1" applyFill="1" applyBorder="1" applyAlignment="1">
      <alignment vertical="center" wrapText="1"/>
    </xf>
    <xf numFmtId="0" fontId="42" fillId="33" borderId="18" xfId="0" applyNumberFormat="1" applyFont="1" applyFill="1" applyBorder="1" applyAlignment="1">
      <alignment vertical="center" wrapText="1"/>
    </xf>
    <xf numFmtId="0" fontId="42" fillId="36" borderId="18" xfId="0" applyFont="1" applyFill="1" applyBorder="1" applyAlignment="1">
      <alignment vertical="center" wrapText="1"/>
    </xf>
    <xf numFmtId="0" fontId="42" fillId="37" borderId="18" xfId="0" applyFont="1" applyFill="1" applyBorder="1" applyAlignment="1">
      <alignment vertical="center" wrapText="1"/>
    </xf>
    <xf numFmtId="4" fontId="42" fillId="36" borderId="18" xfId="0" applyNumberFormat="1" applyFont="1" applyFill="1" applyBorder="1" applyAlignment="1">
      <alignment horizontal="right" vertical="top" wrapText="1"/>
    </xf>
    <xf numFmtId="4" fontId="42" fillId="37" borderId="18" xfId="0" applyNumberFormat="1" applyFont="1" applyFill="1" applyBorder="1" applyAlignment="1">
      <alignment horizontal="right" vertical="top" wrapText="1"/>
    </xf>
    <xf numFmtId="177" fontId="41" fillId="36" borderId="18" xfId="0" applyNumberFormat="1" applyFont="1" applyFill="1" applyBorder="1" applyAlignment="1">
      <alignment horizontal="center" vertical="center"/>
    </xf>
    <xf numFmtId="177" fontId="41" fillId="37" borderId="18" xfId="0" applyNumberFormat="1" applyFont="1" applyFill="1" applyBorder="1" applyAlignment="1">
      <alignment horizontal="center" vertical="center"/>
    </xf>
    <xf numFmtId="177" fontId="46" fillId="0" borderId="18" xfId="0" applyNumberFormat="1" applyFont="1" applyBorder="1"/>
    <xf numFmtId="177" fontId="41" fillId="36" borderId="18" xfId="0" applyNumberFormat="1" applyFont="1" applyFill="1" applyBorder="1"/>
    <xf numFmtId="177" fontId="41" fillId="37" borderId="18" xfId="0" applyNumberFormat="1" applyFont="1" applyFill="1" applyBorder="1"/>
    <xf numFmtId="177" fontId="41" fillId="0" borderId="18" xfId="0" applyNumberFormat="1" applyFont="1" applyBorder="1"/>
    <xf numFmtId="49" fontId="42" fillId="0" borderId="18" xfId="0" applyNumberFormat="1" applyFont="1" applyFill="1" applyBorder="1" applyAlignment="1">
      <alignment vertical="center" wrapText="1"/>
    </xf>
    <xf numFmtId="0" fontId="42" fillId="0" borderId="18" xfId="0" applyFont="1" applyFill="1" applyBorder="1" applyAlignment="1">
      <alignment vertical="center" wrapText="1"/>
    </xf>
    <xf numFmtId="4" fontId="42" fillId="0" borderId="18" xfId="0" applyNumberFormat="1" applyFont="1" applyFill="1" applyBorder="1" applyAlignment="1">
      <alignment horizontal="right" vertical="top" wrapText="1"/>
    </xf>
    <xf numFmtId="0" fontId="41" fillId="0" borderId="0" xfId="0" applyFont="1" applyFill="1"/>
    <xf numFmtId="176" fontId="42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52" fillId="0" borderId="0" xfId="0" applyNumberFormat="1" applyFont="1" applyAlignment="1"/>
    <xf numFmtId="1" fontId="52" fillId="0" borderId="0" xfId="0" applyNumberFormat="1" applyFont="1" applyAlignment="1"/>
    <xf numFmtId="0" fontId="41" fillId="0" borderId="0" xfId="0" applyFont="1"/>
    <xf numFmtId="1" fontId="76" fillId="0" borderId="0" xfId="0" applyNumberFormat="1" applyFont="1" applyAlignment="1"/>
    <xf numFmtId="0" fontId="76" fillId="0" borderId="0" xfId="0" applyNumberFormat="1" applyFont="1" applyAlignment="1"/>
    <xf numFmtId="0" fontId="41" fillId="0" borderId="0" xfId="0" applyFont="1"/>
    <xf numFmtId="0" fontId="41" fillId="0" borderId="0" xfId="0" applyFont="1"/>
    <xf numFmtId="0" fontId="77" fillId="0" borderId="0" xfId="110"/>
    <xf numFmtId="0" fontId="78" fillId="0" borderId="0" xfId="110" applyNumberFormat="1" applyFont="1"/>
    <xf numFmtId="1" fontId="80" fillId="0" borderId="0" xfId="0" applyNumberFormat="1" applyFont="1" applyAlignment="1"/>
    <xf numFmtId="0" fontId="80" fillId="0" borderId="0" xfId="0" applyNumberFormat="1" applyFont="1" applyAlignment="1"/>
    <xf numFmtId="0" fontId="41" fillId="0" borderId="0" xfId="0" applyFont="1" applyAlignment="1">
      <alignment vertical="center"/>
    </xf>
    <xf numFmtId="0" fontId="47" fillId="0" borderId="0" xfId="0" applyFont="1" applyAlignment="1">
      <alignment horizontal="left" wrapText="1"/>
    </xf>
    <xf numFmtId="0" fontId="53" fillId="0" borderId="19" xfId="0" applyFont="1" applyBorder="1" applyAlignment="1">
      <alignment horizontal="left" vertical="center" wrapText="1"/>
    </xf>
    <xf numFmtId="0" fontId="42" fillId="0" borderId="10" xfId="0" applyFont="1" applyBorder="1" applyAlignment="1">
      <alignment wrapText="1"/>
    </xf>
    <xf numFmtId="0" fontId="41" fillId="0" borderId="11" xfId="0" applyFont="1" applyBorder="1" applyAlignment="1">
      <alignment wrapText="1"/>
    </xf>
    <xf numFmtId="0" fontId="41" fillId="0" borderId="11" xfId="0" applyFont="1" applyBorder="1" applyAlignment="1">
      <alignment horizontal="right" vertical="center" wrapText="1"/>
    </xf>
    <xf numFmtId="49" fontId="42" fillId="33" borderId="10" xfId="0" applyNumberFormat="1" applyFont="1" applyFill="1" applyBorder="1" applyAlignment="1">
      <alignment vertical="center" wrapText="1"/>
    </xf>
    <xf numFmtId="49" fontId="42" fillId="33" borderId="12" xfId="0" applyNumberFormat="1" applyFont="1" applyFill="1" applyBorder="1" applyAlignment="1">
      <alignment vertical="center" wrapText="1"/>
    </xf>
    <xf numFmtId="0" fontId="42" fillId="33" borderId="10" xfId="0" applyFont="1" applyFill="1" applyBorder="1" applyAlignment="1">
      <alignment vertical="center" wrapText="1"/>
    </xf>
    <xf numFmtId="0" fontId="42" fillId="33" borderId="12" xfId="0" applyFont="1" applyFill="1" applyBorder="1" applyAlignment="1">
      <alignment vertical="center" wrapText="1"/>
    </xf>
    <xf numFmtId="4" fontId="43" fillId="34" borderId="10" xfId="0" applyNumberFormat="1" applyFont="1" applyFill="1" applyBorder="1" applyAlignment="1">
      <alignment horizontal="right" vertical="top" wrapText="1"/>
    </xf>
    <xf numFmtId="176" fontId="43" fillId="34" borderId="10" xfId="0" applyNumberFormat="1" applyFont="1" applyFill="1" applyBorder="1" applyAlignment="1">
      <alignment horizontal="right" vertical="top" wrapText="1"/>
    </xf>
    <xf numFmtId="176" fontId="43" fillId="34" borderId="12" xfId="0" applyNumberFormat="1" applyFont="1" applyFill="1" applyBorder="1" applyAlignment="1">
      <alignment horizontal="right" vertical="top" wrapText="1"/>
    </xf>
    <xf numFmtId="4" fontId="42" fillId="35" borderId="10" xfId="0" applyNumberFormat="1" applyFont="1" applyFill="1" applyBorder="1" applyAlignment="1">
      <alignment horizontal="right" vertical="top" wrapText="1"/>
    </xf>
    <xf numFmtId="176" fontId="42" fillId="35" borderId="10" xfId="0" applyNumberFormat="1" applyFont="1" applyFill="1" applyBorder="1" applyAlignment="1">
      <alignment horizontal="right" vertical="top" wrapText="1"/>
    </xf>
    <xf numFmtId="176" fontId="42" fillId="35" borderId="12" xfId="0" applyNumberFormat="1" applyFont="1" applyFill="1" applyBorder="1" applyAlignment="1">
      <alignment horizontal="right" vertical="top" wrapText="1"/>
    </xf>
    <xf numFmtId="0" fontId="42" fillId="35" borderId="10" xfId="0" applyFont="1" applyFill="1" applyBorder="1" applyAlignment="1">
      <alignment horizontal="right" vertical="top" wrapText="1"/>
    </xf>
    <xf numFmtId="0" fontId="42" fillId="35" borderId="12" xfId="0" applyFont="1" applyFill="1" applyBorder="1" applyAlignment="1">
      <alignment horizontal="right" vertical="top" wrapText="1"/>
    </xf>
    <xf numFmtId="4" fontId="42" fillId="35" borderId="13" xfId="0" applyNumberFormat="1" applyFont="1" applyFill="1" applyBorder="1" applyAlignment="1">
      <alignment horizontal="right" vertical="top" wrapText="1"/>
    </xf>
    <xf numFmtId="0" fontId="42" fillId="35" borderId="13" xfId="0" applyFont="1" applyFill="1" applyBorder="1" applyAlignment="1">
      <alignment horizontal="right" vertical="top" wrapText="1"/>
    </xf>
    <xf numFmtId="176" fontId="42" fillId="35" borderId="13" xfId="0" applyNumberFormat="1" applyFont="1" applyFill="1" applyBorder="1" applyAlignment="1">
      <alignment horizontal="right" vertical="top" wrapText="1"/>
    </xf>
    <xf numFmtId="176" fontId="42" fillId="35" borderId="20" xfId="0" applyNumberFormat="1" applyFont="1" applyFill="1" applyBorder="1" applyAlignment="1">
      <alignment horizontal="right" vertical="top" wrapText="1"/>
    </xf>
    <xf numFmtId="0" fontId="42" fillId="33" borderId="18" xfId="0" applyFont="1" applyFill="1" applyBorder="1" applyAlignment="1">
      <alignment vertical="center" wrapText="1"/>
    </xf>
    <xf numFmtId="49" fontId="42" fillId="33" borderId="18" xfId="0" applyNumberFormat="1" applyFont="1" applyFill="1" applyBorder="1" applyAlignment="1">
      <alignment horizontal="left" vertical="top" wrapText="1"/>
    </xf>
    <xf numFmtId="49" fontId="43" fillId="33" borderId="18" xfId="0" applyNumberFormat="1" applyFont="1" applyFill="1" applyBorder="1" applyAlignment="1">
      <alignment horizontal="left" vertical="top" wrapText="1"/>
    </xf>
    <xf numFmtId="14" fontId="42" fillId="33" borderId="18" xfId="0" applyNumberFormat="1" applyFont="1" applyFill="1" applyBorder="1" applyAlignment="1">
      <alignment vertical="center" wrapText="1"/>
    </xf>
    <xf numFmtId="49" fontId="42" fillId="33" borderId="13" xfId="0" applyNumberFormat="1" applyFont="1" applyFill="1" applyBorder="1" applyAlignment="1">
      <alignment horizontal="left" vertical="top" wrapText="1"/>
    </xf>
    <xf numFmtId="49" fontId="42" fillId="33" borderId="15" xfId="0" applyNumberFormat="1" applyFont="1" applyFill="1" applyBorder="1" applyAlignment="1">
      <alignment horizontal="left" vertical="top" wrapText="1"/>
    </xf>
    <xf numFmtId="49" fontId="42" fillId="33" borderId="22" xfId="0" applyNumberFormat="1" applyFont="1" applyFill="1" applyBorder="1" applyAlignment="1">
      <alignment horizontal="left" vertical="top" wrapText="1"/>
    </xf>
    <xf numFmtId="49" fontId="42" fillId="33" borderId="23" xfId="0" applyNumberFormat="1" applyFont="1" applyFill="1" applyBorder="1" applyAlignment="1">
      <alignment horizontal="left" vertical="top" wrapText="1"/>
    </xf>
    <xf numFmtId="0" fontId="41" fillId="0" borderId="0" xfId="0" applyFont="1" applyAlignment="1">
      <alignment wrapText="1"/>
    </xf>
    <xf numFmtId="0" fontId="41" fillId="0" borderId="19" xfId="0" applyFont="1" applyBorder="1" applyAlignment="1">
      <alignment wrapText="1"/>
    </xf>
    <xf numFmtId="0" fontId="41" fillId="0" borderId="0" xfId="0" applyFont="1" applyAlignment="1">
      <alignment horizontal="right" vertical="center" wrapText="1"/>
    </xf>
    <xf numFmtId="0" fontId="42" fillId="33" borderId="13" xfId="0" applyFont="1" applyFill="1" applyBorder="1" applyAlignment="1">
      <alignment vertical="center" wrapText="1"/>
    </xf>
    <xf numFmtId="0" fontId="42" fillId="33" borderId="15" xfId="0" applyFont="1" applyFill="1" applyBorder="1" applyAlignment="1">
      <alignment vertical="center" wrapText="1"/>
    </xf>
    <xf numFmtId="49" fontId="43" fillId="33" borderId="13" xfId="0" applyNumberFormat="1" applyFont="1" applyFill="1" applyBorder="1" applyAlignment="1">
      <alignment horizontal="left" vertical="top" wrapText="1"/>
    </xf>
    <xf numFmtId="49" fontId="43" fillId="33" borderId="14" xfId="0" applyNumberFormat="1" applyFont="1" applyFill="1" applyBorder="1" applyAlignment="1">
      <alignment horizontal="left" vertical="top" wrapText="1"/>
    </xf>
    <xf numFmtId="49" fontId="43" fillId="33" borderId="15" xfId="0" applyNumberFormat="1" applyFont="1" applyFill="1" applyBorder="1" applyAlignment="1">
      <alignment horizontal="left" vertical="top" wrapText="1"/>
    </xf>
    <xf numFmtId="14" fontId="42" fillId="33" borderId="12" xfId="0" applyNumberFormat="1" applyFont="1" applyFill="1" applyBorder="1" applyAlignment="1">
      <alignment vertical="center" wrapText="1"/>
    </xf>
    <xf numFmtId="14" fontId="42" fillId="33" borderId="16" xfId="0" applyNumberFormat="1" applyFont="1" applyFill="1" applyBorder="1" applyAlignment="1">
      <alignment vertical="center" wrapText="1"/>
    </xf>
    <xf numFmtId="14" fontId="42" fillId="33" borderId="17" xfId="0" applyNumberFormat="1" applyFont="1" applyFill="1" applyBorder="1" applyAlignment="1">
      <alignment vertical="center" wrapText="1"/>
    </xf>
  </cellXfs>
  <cellStyles count="495">
    <cellStyle name="20% - 强调文字颜色 1" xfId="19" builtinId="30" customBuiltin="1"/>
    <cellStyle name="20% - 强调文字颜色 1 2" xfId="192"/>
    <cellStyle name="20% - 强调文字颜色 2" xfId="23" builtinId="34" customBuiltin="1"/>
    <cellStyle name="20% - 强调文字颜色 2 2" xfId="196"/>
    <cellStyle name="20% - 强调文字颜色 3" xfId="27" builtinId="38" customBuiltin="1"/>
    <cellStyle name="20% - 强调文字颜色 3 2" xfId="200"/>
    <cellStyle name="20% - 强调文字颜色 4" xfId="31" builtinId="42" customBuiltin="1"/>
    <cellStyle name="20% - 强调文字颜色 4 2" xfId="204"/>
    <cellStyle name="20% - 强调文字颜色 5" xfId="35" builtinId="46" customBuiltin="1"/>
    <cellStyle name="20% - 强调文字颜色 5 2" xfId="208"/>
    <cellStyle name="20% - 强调文字颜色 6" xfId="39" builtinId="50" customBuiltin="1"/>
    <cellStyle name="20% - 强调文字颜色 6 2" xfId="212"/>
    <cellStyle name="20% - 着色 1 10" xfId="287"/>
    <cellStyle name="20% - 着色 1 11" xfId="301"/>
    <cellStyle name="20% - 着色 1 12" xfId="315"/>
    <cellStyle name="20% - 着色 1 13" xfId="329"/>
    <cellStyle name="20% - 着色 1 14" xfId="343"/>
    <cellStyle name="20% - 着色 1 15" xfId="357"/>
    <cellStyle name="20% - 着色 1 16" xfId="371"/>
    <cellStyle name="20% - 着色 1 17" xfId="385"/>
    <cellStyle name="20% - 着色 1 18" xfId="399"/>
    <cellStyle name="20% - 着色 1 19" xfId="413"/>
    <cellStyle name="20% - 着色 1 2" xfId="84"/>
    <cellStyle name="20% - 着色 1 20" xfId="427"/>
    <cellStyle name="20% - 着色 1 21" xfId="441"/>
    <cellStyle name="20% - 着色 1 22" xfId="455"/>
    <cellStyle name="20% - 着色 1 23" xfId="469"/>
    <cellStyle name="20% - 着色 1 24" xfId="483"/>
    <cellStyle name="20% - 着色 1 3" xfId="150"/>
    <cellStyle name="20% - 着色 1 4" xfId="177"/>
    <cellStyle name="20% - 着色 1 5" xfId="217"/>
    <cellStyle name="20% - 着色 1 6" xfId="231"/>
    <cellStyle name="20% - 着色 1 7" xfId="245"/>
    <cellStyle name="20% - 着色 1 8" xfId="259"/>
    <cellStyle name="20% - 着色 1 9" xfId="273"/>
    <cellStyle name="20% - 着色 2 10" xfId="289"/>
    <cellStyle name="20% - 着色 2 11" xfId="303"/>
    <cellStyle name="20% - 着色 2 12" xfId="317"/>
    <cellStyle name="20% - 着色 2 13" xfId="331"/>
    <cellStyle name="20% - 着色 2 14" xfId="345"/>
    <cellStyle name="20% - 着色 2 15" xfId="359"/>
    <cellStyle name="20% - 着色 2 16" xfId="373"/>
    <cellStyle name="20% - 着色 2 17" xfId="387"/>
    <cellStyle name="20% - 着色 2 18" xfId="401"/>
    <cellStyle name="20% - 着色 2 19" xfId="415"/>
    <cellStyle name="20% - 着色 2 2" xfId="88"/>
    <cellStyle name="20% - 着色 2 20" xfId="429"/>
    <cellStyle name="20% - 着色 2 21" xfId="443"/>
    <cellStyle name="20% - 着色 2 22" xfId="457"/>
    <cellStyle name="20% - 着色 2 23" xfId="471"/>
    <cellStyle name="20% - 着色 2 24" xfId="485"/>
    <cellStyle name="20% - 着色 2 3" xfId="154"/>
    <cellStyle name="20% - 着色 2 4" xfId="179"/>
    <cellStyle name="20% - 着色 2 5" xfId="219"/>
    <cellStyle name="20% - 着色 2 6" xfId="233"/>
    <cellStyle name="20% - 着色 2 7" xfId="247"/>
    <cellStyle name="20% - 着色 2 8" xfId="261"/>
    <cellStyle name="20% - 着色 2 9" xfId="275"/>
    <cellStyle name="20% - 着色 3 10" xfId="291"/>
    <cellStyle name="20% - 着色 3 11" xfId="305"/>
    <cellStyle name="20% - 着色 3 12" xfId="319"/>
    <cellStyle name="20% - 着色 3 13" xfId="333"/>
    <cellStyle name="20% - 着色 3 14" xfId="347"/>
    <cellStyle name="20% - 着色 3 15" xfId="361"/>
    <cellStyle name="20% - 着色 3 16" xfId="375"/>
    <cellStyle name="20% - 着色 3 17" xfId="389"/>
    <cellStyle name="20% - 着色 3 18" xfId="403"/>
    <cellStyle name="20% - 着色 3 19" xfId="417"/>
    <cellStyle name="20% - 着色 3 2" xfId="92"/>
    <cellStyle name="20% - 着色 3 20" xfId="431"/>
    <cellStyle name="20% - 着色 3 21" xfId="445"/>
    <cellStyle name="20% - 着色 3 22" xfId="459"/>
    <cellStyle name="20% - 着色 3 23" xfId="473"/>
    <cellStyle name="20% - 着色 3 24" xfId="487"/>
    <cellStyle name="20% - 着色 3 3" xfId="158"/>
    <cellStyle name="20% - 着色 3 4" xfId="181"/>
    <cellStyle name="20% - 着色 3 5" xfId="221"/>
    <cellStyle name="20% - 着色 3 6" xfId="235"/>
    <cellStyle name="20% - 着色 3 7" xfId="249"/>
    <cellStyle name="20% - 着色 3 8" xfId="263"/>
    <cellStyle name="20% - 着色 3 9" xfId="277"/>
    <cellStyle name="20% - 着色 4 10" xfId="293"/>
    <cellStyle name="20% - 着色 4 11" xfId="307"/>
    <cellStyle name="20% - 着色 4 12" xfId="321"/>
    <cellStyle name="20% - 着色 4 13" xfId="335"/>
    <cellStyle name="20% - 着色 4 14" xfId="349"/>
    <cellStyle name="20% - 着色 4 15" xfId="363"/>
    <cellStyle name="20% - 着色 4 16" xfId="377"/>
    <cellStyle name="20% - 着色 4 17" xfId="391"/>
    <cellStyle name="20% - 着色 4 18" xfId="405"/>
    <cellStyle name="20% - 着色 4 19" xfId="419"/>
    <cellStyle name="20% - 着色 4 2" xfId="96"/>
    <cellStyle name="20% - 着色 4 20" xfId="433"/>
    <cellStyle name="20% - 着色 4 21" xfId="447"/>
    <cellStyle name="20% - 着色 4 22" xfId="461"/>
    <cellStyle name="20% - 着色 4 23" xfId="475"/>
    <cellStyle name="20% - 着色 4 24" xfId="489"/>
    <cellStyle name="20% - 着色 4 3" xfId="162"/>
    <cellStyle name="20% - 着色 4 4" xfId="183"/>
    <cellStyle name="20% - 着色 4 5" xfId="223"/>
    <cellStyle name="20% - 着色 4 6" xfId="237"/>
    <cellStyle name="20% - 着色 4 7" xfId="251"/>
    <cellStyle name="20% - 着色 4 8" xfId="265"/>
    <cellStyle name="20% - 着色 4 9" xfId="279"/>
    <cellStyle name="20% - 着色 5 10" xfId="295"/>
    <cellStyle name="20% - 着色 5 11" xfId="309"/>
    <cellStyle name="20% - 着色 5 12" xfId="323"/>
    <cellStyle name="20% - 着色 5 13" xfId="337"/>
    <cellStyle name="20% - 着色 5 14" xfId="351"/>
    <cellStyle name="20% - 着色 5 15" xfId="365"/>
    <cellStyle name="20% - 着色 5 16" xfId="379"/>
    <cellStyle name="20% - 着色 5 17" xfId="393"/>
    <cellStyle name="20% - 着色 5 18" xfId="407"/>
    <cellStyle name="20% - 着色 5 19" xfId="421"/>
    <cellStyle name="20% - 着色 5 2" xfId="100"/>
    <cellStyle name="20% - 着色 5 20" xfId="435"/>
    <cellStyle name="20% - 着色 5 21" xfId="449"/>
    <cellStyle name="20% - 着色 5 22" xfId="463"/>
    <cellStyle name="20% - 着色 5 23" xfId="477"/>
    <cellStyle name="20% - 着色 5 24" xfId="491"/>
    <cellStyle name="20% - 着色 5 3" xfId="166"/>
    <cellStyle name="20% - 着色 5 4" xfId="185"/>
    <cellStyle name="20% - 着色 5 5" xfId="225"/>
    <cellStyle name="20% - 着色 5 6" xfId="239"/>
    <cellStyle name="20% - 着色 5 7" xfId="253"/>
    <cellStyle name="20% - 着色 5 8" xfId="267"/>
    <cellStyle name="20% - 着色 5 9" xfId="281"/>
    <cellStyle name="20% - 着色 6 10" xfId="297"/>
    <cellStyle name="20% - 着色 6 11" xfId="311"/>
    <cellStyle name="20% - 着色 6 12" xfId="325"/>
    <cellStyle name="20% - 着色 6 13" xfId="339"/>
    <cellStyle name="20% - 着色 6 14" xfId="353"/>
    <cellStyle name="20% - 着色 6 15" xfId="367"/>
    <cellStyle name="20% - 着色 6 16" xfId="381"/>
    <cellStyle name="20% - 着色 6 17" xfId="395"/>
    <cellStyle name="20% - 着色 6 18" xfId="409"/>
    <cellStyle name="20% - 着色 6 19" xfId="423"/>
    <cellStyle name="20% - 着色 6 2" xfId="104"/>
    <cellStyle name="20% - 着色 6 20" xfId="437"/>
    <cellStyle name="20% - 着色 6 21" xfId="451"/>
    <cellStyle name="20% - 着色 6 22" xfId="465"/>
    <cellStyle name="20% - 着色 6 23" xfId="479"/>
    <cellStyle name="20% - 着色 6 24" xfId="493"/>
    <cellStyle name="20% - 着色 6 3" xfId="170"/>
    <cellStyle name="20% - 着色 6 4" xfId="187"/>
    <cellStyle name="20% - 着色 6 5" xfId="227"/>
    <cellStyle name="20% - 着色 6 6" xfId="241"/>
    <cellStyle name="20% - 着色 6 7" xfId="255"/>
    <cellStyle name="20% - 着色 6 8" xfId="269"/>
    <cellStyle name="20% - 着色 6 9" xfId="283"/>
    <cellStyle name="40% - 强调文字颜色 1" xfId="20" builtinId="31" customBuiltin="1"/>
    <cellStyle name="40% - 强调文字颜色 1 2" xfId="193"/>
    <cellStyle name="40% - 强调文字颜色 2" xfId="24" builtinId="35" customBuiltin="1"/>
    <cellStyle name="40% - 强调文字颜色 2 2" xfId="197"/>
    <cellStyle name="40% - 强调文字颜色 3" xfId="28" builtinId="39" customBuiltin="1"/>
    <cellStyle name="40% - 强调文字颜色 3 2" xfId="201"/>
    <cellStyle name="40% - 强调文字颜色 4" xfId="32" builtinId="43" customBuiltin="1"/>
    <cellStyle name="40% - 强调文字颜色 4 2" xfId="205"/>
    <cellStyle name="40% - 强调文字颜色 5" xfId="36" builtinId="47" customBuiltin="1"/>
    <cellStyle name="40% - 强调文字颜色 5 2" xfId="209"/>
    <cellStyle name="40% - 强调文字颜色 6" xfId="40" builtinId="51" customBuiltin="1"/>
    <cellStyle name="40% - 强调文字颜色 6 2" xfId="213"/>
    <cellStyle name="40% - 着色 1 10" xfId="288"/>
    <cellStyle name="40% - 着色 1 11" xfId="302"/>
    <cellStyle name="40% - 着色 1 12" xfId="316"/>
    <cellStyle name="40% - 着色 1 13" xfId="330"/>
    <cellStyle name="40% - 着色 1 14" xfId="344"/>
    <cellStyle name="40% - 着色 1 15" xfId="358"/>
    <cellStyle name="40% - 着色 1 16" xfId="372"/>
    <cellStyle name="40% - 着色 1 17" xfId="386"/>
    <cellStyle name="40% - 着色 1 18" xfId="400"/>
    <cellStyle name="40% - 着色 1 19" xfId="414"/>
    <cellStyle name="40% - 着色 1 2" xfId="85"/>
    <cellStyle name="40% - 着色 1 20" xfId="428"/>
    <cellStyle name="40% - 着色 1 21" xfId="442"/>
    <cellStyle name="40% - 着色 1 22" xfId="456"/>
    <cellStyle name="40% - 着色 1 23" xfId="470"/>
    <cellStyle name="40% - 着色 1 24" xfId="484"/>
    <cellStyle name="40% - 着色 1 3" xfId="151"/>
    <cellStyle name="40% - 着色 1 4" xfId="178"/>
    <cellStyle name="40% - 着色 1 5" xfId="218"/>
    <cellStyle name="40% - 着色 1 6" xfId="232"/>
    <cellStyle name="40% - 着色 1 7" xfId="246"/>
    <cellStyle name="40% - 着色 1 8" xfId="260"/>
    <cellStyle name="40% - 着色 1 9" xfId="274"/>
    <cellStyle name="40% - 着色 2 10" xfId="290"/>
    <cellStyle name="40% - 着色 2 11" xfId="304"/>
    <cellStyle name="40% - 着色 2 12" xfId="318"/>
    <cellStyle name="40% - 着色 2 13" xfId="332"/>
    <cellStyle name="40% - 着色 2 14" xfId="346"/>
    <cellStyle name="40% - 着色 2 15" xfId="360"/>
    <cellStyle name="40% - 着色 2 16" xfId="374"/>
    <cellStyle name="40% - 着色 2 17" xfId="388"/>
    <cellStyle name="40% - 着色 2 18" xfId="402"/>
    <cellStyle name="40% - 着色 2 19" xfId="416"/>
    <cellStyle name="40% - 着色 2 2" xfId="89"/>
    <cellStyle name="40% - 着色 2 20" xfId="430"/>
    <cellStyle name="40% - 着色 2 21" xfId="444"/>
    <cellStyle name="40% - 着色 2 22" xfId="458"/>
    <cellStyle name="40% - 着色 2 23" xfId="472"/>
    <cellStyle name="40% - 着色 2 24" xfId="486"/>
    <cellStyle name="40% - 着色 2 3" xfId="155"/>
    <cellStyle name="40% - 着色 2 4" xfId="180"/>
    <cellStyle name="40% - 着色 2 5" xfId="220"/>
    <cellStyle name="40% - 着色 2 6" xfId="234"/>
    <cellStyle name="40% - 着色 2 7" xfId="248"/>
    <cellStyle name="40% - 着色 2 8" xfId="262"/>
    <cellStyle name="40% - 着色 2 9" xfId="276"/>
    <cellStyle name="40% - 着色 3 10" xfId="292"/>
    <cellStyle name="40% - 着色 3 11" xfId="306"/>
    <cellStyle name="40% - 着色 3 12" xfId="320"/>
    <cellStyle name="40% - 着色 3 13" xfId="334"/>
    <cellStyle name="40% - 着色 3 14" xfId="348"/>
    <cellStyle name="40% - 着色 3 15" xfId="362"/>
    <cellStyle name="40% - 着色 3 16" xfId="376"/>
    <cellStyle name="40% - 着色 3 17" xfId="390"/>
    <cellStyle name="40% - 着色 3 18" xfId="404"/>
    <cellStyle name="40% - 着色 3 19" xfId="418"/>
    <cellStyle name="40% - 着色 3 2" xfId="93"/>
    <cellStyle name="40% - 着色 3 20" xfId="432"/>
    <cellStyle name="40% - 着色 3 21" xfId="446"/>
    <cellStyle name="40% - 着色 3 22" xfId="460"/>
    <cellStyle name="40% - 着色 3 23" xfId="474"/>
    <cellStyle name="40% - 着色 3 24" xfId="488"/>
    <cellStyle name="40% - 着色 3 3" xfId="159"/>
    <cellStyle name="40% - 着色 3 4" xfId="182"/>
    <cellStyle name="40% - 着色 3 5" xfId="222"/>
    <cellStyle name="40% - 着色 3 6" xfId="236"/>
    <cellStyle name="40% - 着色 3 7" xfId="250"/>
    <cellStyle name="40% - 着色 3 8" xfId="264"/>
    <cellStyle name="40% - 着色 3 9" xfId="278"/>
    <cellStyle name="40% - 着色 4 10" xfId="294"/>
    <cellStyle name="40% - 着色 4 11" xfId="308"/>
    <cellStyle name="40% - 着色 4 12" xfId="322"/>
    <cellStyle name="40% - 着色 4 13" xfId="336"/>
    <cellStyle name="40% - 着色 4 14" xfId="350"/>
    <cellStyle name="40% - 着色 4 15" xfId="364"/>
    <cellStyle name="40% - 着色 4 16" xfId="378"/>
    <cellStyle name="40% - 着色 4 17" xfId="392"/>
    <cellStyle name="40% - 着色 4 18" xfId="406"/>
    <cellStyle name="40% - 着色 4 19" xfId="420"/>
    <cellStyle name="40% - 着色 4 2" xfId="97"/>
    <cellStyle name="40% - 着色 4 20" xfId="434"/>
    <cellStyle name="40% - 着色 4 21" xfId="448"/>
    <cellStyle name="40% - 着色 4 22" xfId="462"/>
    <cellStyle name="40% - 着色 4 23" xfId="476"/>
    <cellStyle name="40% - 着色 4 24" xfId="490"/>
    <cellStyle name="40% - 着色 4 3" xfId="163"/>
    <cellStyle name="40% - 着色 4 4" xfId="184"/>
    <cellStyle name="40% - 着色 4 5" xfId="224"/>
    <cellStyle name="40% - 着色 4 6" xfId="238"/>
    <cellStyle name="40% - 着色 4 7" xfId="252"/>
    <cellStyle name="40% - 着色 4 8" xfId="266"/>
    <cellStyle name="40% - 着色 4 9" xfId="280"/>
    <cellStyle name="40% - 着色 5 10" xfId="296"/>
    <cellStyle name="40% - 着色 5 11" xfId="310"/>
    <cellStyle name="40% - 着色 5 12" xfId="324"/>
    <cellStyle name="40% - 着色 5 13" xfId="338"/>
    <cellStyle name="40% - 着色 5 14" xfId="352"/>
    <cellStyle name="40% - 着色 5 15" xfId="366"/>
    <cellStyle name="40% - 着色 5 16" xfId="380"/>
    <cellStyle name="40% - 着色 5 17" xfId="394"/>
    <cellStyle name="40% - 着色 5 18" xfId="408"/>
    <cellStyle name="40% - 着色 5 19" xfId="422"/>
    <cellStyle name="40% - 着色 5 2" xfId="101"/>
    <cellStyle name="40% - 着色 5 20" xfId="436"/>
    <cellStyle name="40% - 着色 5 21" xfId="450"/>
    <cellStyle name="40% - 着色 5 22" xfId="464"/>
    <cellStyle name="40% - 着色 5 23" xfId="478"/>
    <cellStyle name="40% - 着色 5 24" xfId="492"/>
    <cellStyle name="40% - 着色 5 3" xfId="167"/>
    <cellStyle name="40% - 着色 5 4" xfId="186"/>
    <cellStyle name="40% - 着色 5 5" xfId="226"/>
    <cellStyle name="40% - 着色 5 6" xfId="240"/>
    <cellStyle name="40% - 着色 5 7" xfId="254"/>
    <cellStyle name="40% - 着色 5 8" xfId="268"/>
    <cellStyle name="40% - 着色 5 9" xfId="282"/>
    <cellStyle name="40% - 着色 6 10" xfId="298"/>
    <cellStyle name="40% - 着色 6 11" xfId="312"/>
    <cellStyle name="40% - 着色 6 12" xfId="326"/>
    <cellStyle name="40% - 着色 6 13" xfId="340"/>
    <cellStyle name="40% - 着色 6 14" xfId="354"/>
    <cellStyle name="40% - 着色 6 15" xfId="368"/>
    <cellStyle name="40% - 着色 6 16" xfId="382"/>
    <cellStyle name="40% - 着色 6 17" xfId="396"/>
    <cellStyle name="40% - 着色 6 18" xfId="410"/>
    <cellStyle name="40% - 着色 6 19" xfId="424"/>
    <cellStyle name="40% - 着色 6 2" xfId="105"/>
    <cellStyle name="40% - 着色 6 20" xfId="438"/>
    <cellStyle name="40% - 着色 6 21" xfId="452"/>
    <cellStyle name="40% - 着色 6 22" xfId="466"/>
    <cellStyle name="40% - 着色 6 23" xfId="480"/>
    <cellStyle name="40% - 着色 6 24" xfId="494"/>
    <cellStyle name="40% - 着色 6 3" xfId="171"/>
    <cellStyle name="40% - 着色 6 4" xfId="188"/>
    <cellStyle name="40% - 着色 6 5" xfId="228"/>
    <cellStyle name="40% - 着色 6 6" xfId="242"/>
    <cellStyle name="40% - 着色 6 7" xfId="256"/>
    <cellStyle name="40% - 着色 6 8" xfId="270"/>
    <cellStyle name="40% - 着色 6 9" xfId="284"/>
    <cellStyle name="60% - 强调文字颜色 1" xfId="21" builtinId="32" customBuiltin="1"/>
    <cellStyle name="60% - 强调文字颜色 1 2" xfId="194"/>
    <cellStyle name="60% - 强调文字颜色 2" xfId="25" builtinId="36" customBuiltin="1"/>
    <cellStyle name="60% - 强调文字颜色 2 2" xfId="198"/>
    <cellStyle name="60% - 强调文字颜色 3" xfId="29" builtinId="40" customBuiltin="1"/>
    <cellStyle name="60% - 强调文字颜色 3 2" xfId="202"/>
    <cellStyle name="60% - 强调文字颜色 4" xfId="33" builtinId="44" customBuiltin="1"/>
    <cellStyle name="60% - 强调文字颜色 4 2" xfId="206"/>
    <cellStyle name="60% - 强调文字颜色 5" xfId="37" builtinId="48" customBuiltin="1"/>
    <cellStyle name="60% - 强调文字颜色 5 2" xfId="210"/>
    <cellStyle name="60% - 强调文字颜色 6" xfId="41" builtinId="52" customBuiltin="1"/>
    <cellStyle name="60% - 强调文字颜色 6 2" xfId="214"/>
    <cellStyle name="60% - 着色 1 2" xfId="86"/>
    <cellStyle name="60% - 着色 1 3" xfId="152"/>
    <cellStyle name="60% - 着色 2 2" xfId="90"/>
    <cellStyle name="60% - 着色 2 3" xfId="156"/>
    <cellStyle name="60% - 着色 3 2" xfId="94"/>
    <cellStyle name="60% - 着色 3 3" xfId="160"/>
    <cellStyle name="60% - 着色 4 2" xfId="98"/>
    <cellStyle name="60% - 着色 4 3" xfId="164"/>
    <cellStyle name="60% - 着色 5 2" xfId="102"/>
    <cellStyle name="60% - 着色 5 3" xfId="168"/>
    <cellStyle name="60% - 着色 6 2" xfId="106"/>
    <cellStyle name="60% - 着色 6 3" xfId="172"/>
    <cellStyle name="OBI_ColHeader" xfId="109"/>
    <cellStyle name="标题" xfId="1" builtinId="15" customBuiltin="1"/>
    <cellStyle name="标题 1" xfId="2" builtinId="16" customBuiltin="1"/>
    <cellStyle name="标题 1 2" xfId="68"/>
    <cellStyle name="标题 1 3" xfId="133"/>
    <cellStyle name="标题 2" xfId="3" builtinId="17" customBuiltin="1"/>
    <cellStyle name="标题 2 2" xfId="69"/>
    <cellStyle name="标题 2 3" xfId="134"/>
    <cellStyle name="标题 3" xfId="4" builtinId="18" customBuiltin="1"/>
    <cellStyle name="标题 3 2" xfId="70"/>
    <cellStyle name="标题 3 3" xfId="135"/>
    <cellStyle name="标题 4" xfId="5" builtinId="19" customBuiltin="1"/>
    <cellStyle name="标题 4 2" xfId="71"/>
    <cellStyle name="标题 4 3" xfId="136"/>
    <cellStyle name="标题 5" xfId="53"/>
    <cellStyle name="标题 6" xfId="67"/>
    <cellStyle name="标题 7" xfId="132"/>
    <cellStyle name="差" xfId="7" builtinId="27" customBuiltin="1"/>
    <cellStyle name="差 2" xfId="73"/>
    <cellStyle name="差 3" xfId="138"/>
    <cellStyle name="常规" xfId="0" builtinId="0" customBuiltin="1"/>
    <cellStyle name="常规 10" xfId="52"/>
    <cellStyle name="常规 10 2" xfId="61"/>
    <cellStyle name="常规 11" xfId="62"/>
    <cellStyle name="常规 12" xfId="110"/>
    <cellStyle name="常规 13" xfId="131"/>
    <cellStyle name="常规 14" xfId="175"/>
    <cellStyle name="常规 15" xfId="189"/>
    <cellStyle name="常规 16" xfId="215"/>
    <cellStyle name="常规 17" xfId="229"/>
    <cellStyle name="常规 18" xfId="243"/>
    <cellStyle name="常规 19" xfId="257"/>
    <cellStyle name="常规 2" xfId="44"/>
    <cellStyle name="常规 20" xfId="271"/>
    <cellStyle name="常规 21" xfId="285"/>
    <cellStyle name="常规 22" xfId="299"/>
    <cellStyle name="常规 23" xfId="313"/>
    <cellStyle name="常规 24" xfId="327"/>
    <cellStyle name="常规 25" xfId="341"/>
    <cellStyle name="常规 26" xfId="355"/>
    <cellStyle name="常规 27" xfId="369"/>
    <cellStyle name="常规 28" xfId="383"/>
    <cellStyle name="常规 29" xfId="397"/>
    <cellStyle name="常规 3" xfId="45"/>
    <cellStyle name="常规 3 2" xfId="54"/>
    <cellStyle name="常规 30" xfId="411"/>
    <cellStyle name="常规 31" xfId="425"/>
    <cellStyle name="常规 32" xfId="439"/>
    <cellStyle name="常规 33" xfId="453"/>
    <cellStyle name="常规 34" xfId="467"/>
    <cellStyle name="常规 35" xfId="481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超链接 3" xfId="173"/>
    <cellStyle name="好" xfId="6" builtinId="26" customBuiltin="1"/>
    <cellStyle name="好 2" xfId="72"/>
    <cellStyle name="好 3" xfId="137"/>
    <cellStyle name="汇总" xfId="17" builtinId="25" customBuiltin="1"/>
    <cellStyle name="汇总 2" xfId="82"/>
    <cellStyle name="汇总 3" xfId="148"/>
    <cellStyle name="货币" xfId="113" builtinId="4" customBuiltin="1"/>
    <cellStyle name="货币 2" xfId="65"/>
    <cellStyle name="货币[0]" xfId="114" builtinId="7" customBuiltin="1"/>
    <cellStyle name="货币[0] 2" xfId="66"/>
    <cellStyle name="计算" xfId="11" builtinId="22" customBuiltin="1"/>
    <cellStyle name="计算 2" xfId="77"/>
    <cellStyle name="计算 3" xfId="142"/>
    <cellStyle name="检查单元格" xfId="13" builtinId="23" customBuiltin="1"/>
    <cellStyle name="检查单元格 2" xfId="79"/>
    <cellStyle name="检查单元格 3" xfId="144"/>
    <cellStyle name="解释性文本" xfId="16" builtinId="53" customBuiltin="1"/>
    <cellStyle name="解释性文本 2" xfId="81"/>
    <cellStyle name="解释性文本 3" xfId="147"/>
    <cellStyle name="警告文本" xfId="14" builtinId="11" customBuiltin="1"/>
    <cellStyle name="警告文本 2" xfId="80"/>
    <cellStyle name="警告文本 3" xfId="145"/>
    <cellStyle name="链接单元格" xfId="12" builtinId="24" customBuiltin="1"/>
    <cellStyle name="链接单元格 2" xfId="78"/>
    <cellStyle name="链接单元格 3" xfId="143"/>
    <cellStyle name="千位分隔" xfId="111" builtinId="3" customBuiltin="1"/>
    <cellStyle name="千位分隔 2" xfId="63"/>
    <cellStyle name="千位分隔[0]" xfId="112" builtinId="6" customBuiltin="1"/>
    <cellStyle name="千位分隔[0] 2" xfId="64"/>
    <cellStyle name="强调文字颜色 1" xfId="18" builtinId="29" customBuiltin="1"/>
    <cellStyle name="强调文字颜色 1 2" xfId="191"/>
    <cellStyle name="强调文字颜色 2" xfId="22" builtinId="33" customBuiltin="1"/>
    <cellStyle name="强调文字颜色 2 2" xfId="195"/>
    <cellStyle name="强调文字颜色 3" xfId="26" builtinId="37" customBuiltin="1"/>
    <cellStyle name="强调文字颜色 3 2" xfId="199"/>
    <cellStyle name="强调文字颜色 4" xfId="30" builtinId="41" customBuiltin="1"/>
    <cellStyle name="强调文字颜色 4 2" xfId="203"/>
    <cellStyle name="强调文字颜色 5" xfId="34" builtinId="45" customBuiltin="1"/>
    <cellStyle name="强调文字颜色 5 2" xfId="207"/>
    <cellStyle name="强调文字颜色 6" xfId="38" builtinId="49" customBuiltin="1"/>
    <cellStyle name="强调文字颜色 6 2" xfId="211"/>
    <cellStyle name="适中" xfId="8" builtinId="28" customBuiltin="1"/>
    <cellStyle name="适中 2" xfId="74"/>
    <cellStyle name="适中 3" xfId="139"/>
    <cellStyle name="输出" xfId="10" builtinId="21" customBuiltin="1"/>
    <cellStyle name="输出 2" xfId="76"/>
    <cellStyle name="输出 3" xfId="141"/>
    <cellStyle name="输入" xfId="9" builtinId="20" customBuiltin="1"/>
    <cellStyle name="输入 2" xfId="75"/>
    <cellStyle name="输入 3" xfId="140"/>
    <cellStyle name="已访问的超链接" xfId="43" builtinId="9" customBuiltin="1"/>
    <cellStyle name="已访问的超链接 2" xfId="108"/>
    <cellStyle name="已访问的超链接 3" xfId="174"/>
    <cellStyle name="着色 1 2" xfId="83"/>
    <cellStyle name="着色 1 3" xfId="149"/>
    <cellStyle name="着色 2 2" xfId="87"/>
    <cellStyle name="着色 2 3" xfId="153"/>
    <cellStyle name="着色 3 2" xfId="91"/>
    <cellStyle name="着色 3 3" xfId="157"/>
    <cellStyle name="着色 4 2" xfId="95"/>
    <cellStyle name="着色 4 3" xfId="161"/>
    <cellStyle name="着色 5 2" xfId="99"/>
    <cellStyle name="着色 5 3" xfId="165"/>
    <cellStyle name="着色 6 2" xfId="103"/>
    <cellStyle name="着色 6 3" xfId="169"/>
    <cellStyle name="注释" xfId="15" builtinId="10" customBuiltin="1"/>
    <cellStyle name="注释 10" xfId="123"/>
    <cellStyle name="注释 11" xfId="124"/>
    <cellStyle name="注释 12" xfId="125"/>
    <cellStyle name="注释 13" xfId="126"/>
    <cellStyle name="注释 14" xfId="127"/>
    <cellStyle name="注释 15" xfId="128"/>
    <cellStyle name="注释 16" xfId="129"/>
    <cellStyle name="注释 17" xfId="130"/>
    <cellStyle name="注释 18" xfId="146"/>
    <cellStyle name="注释 19" xfId="176"/>
    <cellStyle name="注释 2" xfId="115"/>
    <cellStyle name="注释 20" xfId="190"/>
    <cellStyle name="注释 21" xfId="216"/>
    <cellStyle name="注释 22" xfId="230"/>
    <cellStyle name="注释 23" xfId="244"/>
    <cellStyle name="注释 24" xfId="258"/>
    <cellStyle name="注释 25" xfId="272"/>
    <cellStyle name="注释 26" xfId="286"/>
    <cellStyle name="注释 27" xfId="300"/>
    <cellStyle name="注释 28" xfId="314"/>
    <cellStyle name="注释 29" xfId="328"/>
    <cellStyle name="注释 3" xfId="116"/>
    <cellStyle name="注释 30" xfId="342"/>
    <cellStyle name="注释 31" xfId="356"/>
    <cellStyle name="注释 32" xfId="370"/>
    <cellStyle name="注释 33" xfId="384"/>
    <cellStyle name="注释 34" xfId="398"/>
    <cellStyle name="注释 35" xfId="412"/>
    <cellStyle name="注释 36" xfId="426"/>
    <cellStyle name="注释 37" xfId="440"/>
    <cellStyle name="注释 38" xfId="454"/>
    <cellStyle name="注释 39" xfId="468"/>
    <cellStyle name="注释 4" xfId="117"/>
    <cellStyle name="注释 40" xfId="482"/>
    <cellStyle name="注释 5" xfId="118"/>
    <cellStyle name="注释 6" xfId="119"/>
    <cellStyle name="注释 7" xfId="120"/>
    <cellStyle name="注释 8" xfId="121"/>
    <cellStyle name="注释 9" xfId="12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671" Type="http://schemas.openxmlformats.org/officeDocument/2006/relationships/hyperlink" Target="cid:7a4c69bc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531" Type="http://schemas.openxmlformats.org/officeDocument/2006/relationships/hyperlink" Target="cid:9de9f65e2" TargetMode="External"/><Relationship Id="rId573" Type="http://schemas.openxmlformats.org/officeDocument/2006/relationships/hyperlink" Target="cid:396108812" TargetMode="External"/><Relationship Id="rId629" Type="http://schemas.openxmlformats.org/officeDocument/2006/relationships/hyperlink" Target="cid:ee19d12f2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640" Type="http://schemas.openxmlformats.org/officeDocument/2006/relationships/image" Target="cid:8ce589313" TargetMode="External"/><Relationship Id="rId682" Type="http://schemas.openxmlformats.org/officeDocument/2006/relationships/image" Target="cid:9d3b1976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42" Type="http://schemas.openxmlformats.org/officeDocument/2006/relationships/image" Target="cid:c1f4b6d313" TargetMode="External"/><Relationship Id="rId584" Type="http://schemas.openxmlformats.org/officeDocument/2006/relationships/image" Target="cid:5d65a7e413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86" Type="http://schemas.openxmlformats.org/officeDocument/2006/relationships/image" Target="cid:f41228aa13" TargetMode="External"/><Relationship Id="rId651" Type="http://schemas.openxmlformats.org/officeDocument/2006/relationships/hyperlink" Target="cid:312c57532" TargetMode="External"/><Relationship Id="rId693" Type="http://schemas.openxmlformats.org/officeDocument/2006/relationships/hyperlink" Target="cid:c66f33332" TargetMode="External"/><Relationship Id="rId707" Type="http://schemas.openxmlformats.org/officeDocument/2006/relationships/hyperlink" Target="cid:ff5408d62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511" Type="http://schemas.openxmlformats.org/officeDocument/2006/relationships/hyperlink" Target="cid:55e93fe82" TargetMode="External"/><Relationship Id="rId553" Type="http://schemas.openxmlformats.org/officeDocument/2006/relationships/hyperlink" Target="cid:ebcc17232" TargetMode="External"/><Relationship Id="rId609" Type="http://schemas.openxmlformats.org/officeDocument/2006/relationships/hyperlink" Target="cid:a0d800e02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595" Type="http://schemas.openxmlformats.org/officeDocument/2006/relationships/hyperlink" Target="cid:63298944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497" Type="http://schemas.openxmlformats.org/officeDocument/2006/relationships/hyperlink" Target="cid:225aa59d2" TargetMode="External"/><Relationship Id="rId620" Type="http://schemas.openxmlformats.org/officeDocument/2006/relationships/image" Target="cid:c58b0f2713" TargetMode="External"/><Relationship Id="rId662" Type="http://schemas.openxmlformats.org/officeDocument/2006/relationships/image" Target="cid:55245cd713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22" Type="http://schemas.openxmlformats.org/officeDocument/2006/relationships/image" Target="cid:7a2e86d013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564" Type="http://schemas.openxmlformats.org/officeDocument/2006/relationships/image" Target="cid:f2a015013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466" Type="http://schemas.openxmlformats.org/officeDocument/2006/relationships/image" Target="cid:70e2548113" TargetMode="External"/><Relationship Id="rId631" Type="http://schemas.openxmlformats.org/officeDocument/2006/relationships/hyperlink" Target="cid:f336addb2" TargetMode="External"/><Relationship Id="rId673" Type="http://schemas.openxmlformats.org/officeDocument/2006/relationships/hyperlink" Target="cid:7f43d4242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533" Type="http://schemas.openxmlformats.org/officeDocument/2006/relationships/hyperlink" Target="cid:a3e4f28f2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575" Type="http://schemas.openxmlformats.org/officeDocument/2006/relationships/hyperlink" Target="cid:3d8c6a572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477" Type="http://schemas.openxmlformats.org/officeDocument/2006/relationships/hyperlink" Target="cid:d507c8292" TargetMode="External"/><Relationship Id="rId600" Type="http://schemas.openxmlformats.org/officeDocument/2006/relationships/image" Target="cid:7cd4f13913" TargetMode="External"/><Relationship Id="rId642" Type="http://schemas.openxmlformats.org/officeDocument/2006/relationships/image" Target="cid:cffdcff13" TargetMode="External"/><Relationship Id="rId684" Type="http://schemas.openxmlformats.org/officeDocument/2006/relationships/image" Target="cid:a2dc87f013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502" Type="http://schemas.openxmlformats.org/officeDocument/2006/relationships/image" Target="cid:36f12f0113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544" Type="http://schemas.openxmlformats.org/officeDocument/2006/relationships/image" Target="cid:c7314bf313" TargetMode="External"/><Relationship Id="rId586" Type="http://schemas.openxmlformats.org/officeDocument/2006/relationships/image" Target="cid:61b2a1ef13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611" Type="http://schemas.openxmlformats.org/officeDocument/2006/relationships/hyperlink" Target="cid:a5fed8522" TargetMode="External"/><Relationship Id="rId653" Type="http://schemas.openxmlformats.org/officeDocument/2006/relationships/hyperlink" Target="cid:3648ce612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88" Type="http://schemas.openxmlformats.org/officeDocument/2006/relationships/image" Target="cid:f921107413" TargetMode="External"/><Relationship Id="rId695" Type="http://schemas.openxmlformats.org/officeDocument/2006/relationships/hyperlink" Target="cid:cbad980a2" TargetMode="External"/><Relationship Id="rId709" Type="http://schemas.openxmlformats.org/officeDocument/2006/relationships/hyperlink" Target="cid:43e25e42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513" Type="http://schemas.openxmlformats.org/officeDocument/2006/relationships/hyperlink" Target="cid:5c15928c2" TargetMode="External"/><Relationship Id="rId555" Type="http://schemas.openxmlformats.org/officeDocument/2006/relationships/hyperlink" Target="cid:f049fb932" TargetMode="External"/><Relationship Id="rId597" Type="http://schemas.openxmlformats.org/officeDocument/2006/relationships/hyperlink" Target="cid:77ad0c782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622" Type="http://schemas.openxmlformats.org/officeDocument/2006/relationships/image" Target="cid:ca1bb4ac13" TargetMode="External"/><Relationship Id="rId261" Type="http://schemas.openxmlformats.org/officeDocument/2006/relationships/hyperlink" Target="cid:7804080e2" TargetMode="External"/><Relationship Id="rId499" Type="http://schemas.openxmlformats.org/officeDocument/2006/relationships/hyperlink" Target="cid:31c440202" TargetMode="External"/><Relationship Id="rId664" Type="http://schemas.openxmlformats.org/officeDocument/2006/relationships/image" Target="cid:5a66da5c13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524" Type="http://schemas.openxmlformats.org/officeDocument/2006/relationships/image" Target="cid:7f1ab22313" TargetMode="External"/><Relationship Id="rId566" Type="http://schemas.openxmlformats.org/officeDocument/2006/relationships/image" Target="cid:1486e01413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633" Type="http://schemas.openxmlformats.org/officeDocument/2006/relationships/hyperlink" Target="cid:2a34ef72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675" Type="http://schemas.openxmlformats.org/officeDocument/2006/relationships/hyperlink" Target="cid:8378b63d2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535" Type="http://schemas.openxmlformats.org/officeDocument/2006/relationships/hyperlink" Target="cid:a82808e22" TargetMode="External"/><Relationship Id="rId577" Type="http://schemas.openxmlformats.org/officeDocument/2006/relationships/hyperlink" Target="cid:42aef7972" TargetMode="External"/><Relationship Id="rId700" Type="http://schemas.openxmlformats.org/officeDocument/2006/relationships/image" Target="cid:e02c11b5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602" Type="http://schemas.openxmlformats.org/officeDocument/2006/relationships/image" Target="cid:81fbe07713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479" Type="http://schemas.openxmlformats.org/officeDocument/2006/relationships/hyperlink" Target="cid:db19d21f2" TargetMode="External"/><Relationship Id="rId644" Type="http://schemas.openxmlformats.org/officeDocument/2006/relationships/image" Target="cid:1212874113" TargetMode="External"/><Relationship Id="rId686" Type="http://schemas.openxmlformats.org/officeDocument/2006/relationships/image" Target="cid:a3929bb113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546" Type="http://schemas.openxmlformats.org/officeDocument/2006/relationships/image" Target="cid:cc488cb713" TargetMode="External"/><Relationship Id="rId711" Type="http://schemas.openxmlformats.org/officeDocument/2006/relationships/hyperlink" Target="cid:97be427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588" Type="http://schemas.openxmlformats.org/officeDocument/2006/relationships/image" Target="cid:680b06d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613" Type="http://schemas.openxmlformats.org/officeDocument/2006/relationships/hyperlink" Target="cid:ab8186602" TargetMode="External"/><Relationship Id="rId655" Type="http://schemas.openxmlformats.org/officeDocument/2006/relationships/hyperlink" Target="cid:3c6b66212" TargetMode="External"/><Relationship Id="rId697" Type="http://schemas.openxmlformats.org/officeDocument/2006/relationships/hyperlink" Target="cid:db546e002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515" Type="http://schemas.openxmlformats.org/officeDocument/2006/relationships/hyperlink" Target="cid:617250ef2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557" Type="http://schemas.openxmlformats.org/officeDocument/2006/relationships/hyperlink" Target="cid:f57373d02" TargetMode="External"/><Relationship Id="rId599" Type="http://schemas.openxmlformats.org/officeDocument/2006/relationships/hyperlink" Target="cid:7cd4f11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624" Type="http://schemas.openxmlformats.org/officeDocument/2006/relationships/image" Target="cid:cf309d6013" TargetMode="External"/><Relationship Id="rId666" Type="http://schemas.openxmlformats.org/officeDocument/2006/relationships/image" Target="cid:5f8f72ba13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470" Type="http://schemas.openxmlformats.org/officeDocument/2006/relationships/image" Target="cid:1643af9513" TargetMode="External"/><Relationship Id="rId526" Type="http://schemas.openxmlformats.org/officeDocument/2006/relationships/image" Target="cid:842f442513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568" Type="http://schemas.openxmlformats.org/officeDocument/2006/relationships/image" Target="cid:1b05e04f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635" Type="http://schemas.openxmlformats.org/officeDocument/2006/relationships/hyperlink" Target="cid:2a6400a2" TargetMode="External"/><Relationship Id="rId677" Type="http://schemas.openxmlformats.org/officeDocument/2006/relationships/hyperlink" Target="cid:92f0c2722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481" Type="http://schemas.openxmlformats.org/officeDocument/2006/relationships/hyperlink" Target="cid:e9adde472" TargetMode="External"/><Relationship Id="rId702" Type="http://schemas.openxmlformats.org/officeDocument/2006/relationships/image" Target="cid:e552dc09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537" Type="http://schemas.openxmlformats.org/officeDocument/2006/relationships/hyperlink" Target="cid:ad5e98cf2" TargetMode="External"/><Relationship Id="rId579" Type="http://schemas.openxmlformats.org/officeDocument/2006/relationships/hyperlink" Target="cid:521d87e62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590" Type="http://schemas.openxmlformats.org/officeDocument/2006/relationships/image" Target="cid:546d451e13" TargetMode="External"/><Relationship Id="rId604" Type="http://schemas.openxmlformats.org/officeDocument/2006/relationships/image" Target="cid:880ae98a13" TargetMode="External"/><Relationship Id="rId646" Type="http://schemas.openxmlformats.org/officeDocument/2006/relationships/image" Target="cid:174ffe7613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506" Type="http://schemas.openxmlformats.org/officeDocument/2006/relationships/image" Target="cid:413c742113" TargetMode="External"/><Relationship Id="rId688" Type="http://schemas.openxmlformats.org/officeDocument/2006/relationships/image" Target="cid:a7986da9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492" Type="http://schemas.openxmlformats.org/officeDocument/2006/relationships/image" Target="cid:12de1e3b13" TargetMode="External"/><Relationship Id="rId548" Type="http://schemas.openxmlformats.org/officeDocument/2006/relationships/image" Target="cid:d15f957713" TargetMode="External"/><Relationship Id="rId713" Type="http://schemas.openxmlformats.org/officeDocument/2006/relationships/hyperlink" Target="cid:f6972582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615" Type="http://schemas.openxmlformats.org/officeDocument/2006/relationships/hyperlink" Target="cid:ba9273f62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657" Type="http://schemas.openxmlformats.org/officeDocument/2006/relationships/hyperlink" Target="cid:4accbf962" TargetMode="External"/><Relationship Id="rId699" Type="http://schemas.openxmlformats.org/officeDocument/2006/relationships/hyperlink" Target="cid:e02c118e2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6f2111c2" TargetMode="External"/><Relationship Id="rId517" Type="http://schemas.openxmlformats.org/officeDocument/2006/relationships/hyperlink" Target="cid:66098c0e2" TargetMode="External"/><Relationship Id="rId559" Type="http://schemas.openxmlformats.org/officeDocument/2006/relationships/hyperlink" Target="cid:a077f90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570" Type="http://schemas.openxmlformats.org/officeDocument/2006/relationships/image" Target="cid:2e1706e013" TargetMode="External"/><Relationship Id="rId626" Type="http://schemas.openxmlformats.org/officeDocument/2006/relationships/image" Target="cid:cfefaa3513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668" Type="http://schemas.openxmlformats.org/officeDocument/2006/relationships/image" Target="cid:744bebe3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472" Type="http://schemas.openxmlformats.org/officeDocument/2006/relationships/image" Target="cid:c5b52bf313" TargetMode="External"/><Relationship Id="rId528" Type="http://schemas.openxmlformats.org/officeDocument/2006/relationships/image" Target="cid:894d42c613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581" Type="http://schemas.openxmlformats.org/officeDocument/2006/relationships/hyperlink" Target="cid:574488562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637" Type="http://schemas.openxmlformats.org/officeDocument/2006/relationships/hyperlink" Target="cid:2a827322" TargetMode="External"/><Relationship Id="rId679" Type="http://schemas.openxmlformats.org/officeDocument/2006/relationships/hyperlink" Target="cid:981a02282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83" Type="http://schemas.openxmlformats.org/officeDocument/2006/relationships/hyperlink" Target="cid:eed1948d2" TargetMode="External"/><Relationship Id="rId539" Type="http://schemas.openxmlformats.org/officeDocument/2006/relationships/hyperlink" Target="cid:b26ab2aa2" TargetMode="External"/><Relationship Id="rId690" Type="http://schemas.openxmlformats.org/officeDocument/2006/relationships/image" Target="cid:bc352fc613" TargetMode="External"/><Relationship Id="rId704" Type="http://schemas.openxmlformats.org/officeDocument/2006/relationships/image" Target="cid:ea7a712f13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43" Type="http://schemas.openxmlformats.org/officeDocument/2006/relationships/hyperlink" Target="cid:b85e622f2" TargetMode="External"/><Relationship Id="rId550" Type="http://schemas.openxmlformats.org/officeDocument/2006/relationships/image" Target="cid:d68ab9df13" TargetMode="External"/><Relationship Id="rId82" Type="http://schemas.openxmlformats.org/officeDocument/2006/relationships/image" Target="cid:27d6fe1a13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592" Type="http://schemas.openxmlformats.org/officeDocument/2006/relationships/image" Target="cid:58d5456613" TargetMode="External"/><Relationship Id="rId606" Type="http://schemas.openxmlformats.org/officeDocument/2006/relationships/image" Target="cid:968b5fea13" TargetMode="External"/><Relationship Id="rId648" Type="http://schemas.openxmlformats.org/officeDocument/2006/relationships/image" Target="cid:26b6ba8e13" TargetMode="External"/><Relationship Id="rId245" Type="http://schemas.openxmlformats.org/officeDocument/2006/relationships/hyperlink" Target="cid:451c38c72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52" Type="http://schemas.openxmlformats.org/officeDocument/2006/relationships/image" Target="cid:6ea40ed913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715" Type="http://schemas.openxmlformats.org/officeDocument/2006/relationships/hyperlink" Target="cid:13a3d23a2" TargetMode="External"/><Relationship Id="rId105" Type="http://schemas.openxmlformats.org/officeDocument/2006/relationships/hyperlink" Target="cid:7f5152d02" TargetMode="External"/><Relationship Id="rId147" Type="http://schemas.openxmlformats.org/officeDocument/2006/relationships/hyperlink" Target="cid:e39a52552" TargetMode="External"/><Relationship Id="rId312" Type="http://schemas.openxmlformats.org/officeDocument/2006/relationships/image" Target="cid:3176d9a713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561" Type="http://schemas.openxmlformats.org/officeDocument/2006/relationships/hyperlink" Target="cid:ac5444b2" TargetMode="External"/><Relationship Id="rId582" Type="http://schemas.openxmlformats.org/officeDocument/2006/relationships/image" Target="cid:5744887d13" TargetMode="External"/><Relationship Id="rId617" Type="http://schemas.openxmlformats.org/officeDocument/2006/relationships/hyperlink" Target="cid:bfc298fa2" TargetMode="External"/><Relationship Id="rId638" Type="http://schemas.openxmlformats.org/officeDocument/2006/relationships/image" Target="cid:2a8275a13" TargetMode="External"/><Relationship Id="rId659" Type="http://schemas.openxmlformats.org/officeDocument/2006/relationships/hyperlink" Target="cid:500228512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463" Type="http://schemas.openxmlformats.org/officeDocument/2006/relationships/hyperlink" Target="cid:cd46ec842" TargetMode="External"/><Relationship Id="rId484" Type="http://schemas.openxmlformats.org/officeDocument/2006/relationships/image" Target="cid:eed194b213" TargetMode="External"/><Relationship Id="rId519" Type="http://schemas.openxmlformats.org/officeDocument/2006/relationships/hyperlink" Target="cid:6a60cd972" TargetMode="External"/><Relationship Id="rId670" Type="http://schemas.openxmlformats.org/officeDocument/2006/relationships/image" Target="cid:75c2f99b13" TargetMode="External"/><Relationship Id="rId705" Type="http://schemas.openxmlformats.org/officeDocument/2006/relationships/hyperlink" Target="cid:ef980759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530" Type="http://schemas.openxmlformats.org/officeDocument/2006/relationships/image" Target="cid:8e741fe313" TargetMode="External"/><Relationship Id="rId691" Type="http://schemas.openxmlformats.org/officeDocument/2006/relationships/hyperlink" Target="cid:c229ee2d2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551" Type="http://schemas.openxmlformats.org/officeDocument/2006/relationships/hyperlink" Target="cid:e606bbf52" TargetMode="External"/><Relationship Id="rId572" Type="http://schemas.openxmlformats.org/officeDocument/2006/relationships/image" Target="cid:33374fa113" TargetMode="External"/><Relationship Id="rId593" Type="http://schemas.openxmlformats.org/officeDocument/2006/relationships/hyperlink" Target="cid:5deba7452" TargetMode="External"/><Relationship Id="rId607" Type="http://schemas.openxmlformats.org/officeDocument/2006/relationships/hyperlink" Target="cid:9ba56f752" TargetMode="External"/><Relationship Id="rId628" Type="http://schemas.openxmlformats.org/officeDocument/2006/relationships/image" Target="cid:e8e5efd513" TargetMode="External"/><Relationship Id="rId649" Type="http://schemas.openxmlformats.org/officeDocument/2006/relationships/hyperlink" Target="cid:2be861642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474" Type="http://schemas.openxmlformats.org/officeDocument/2006/relationships/image" Target="cid:cac018c913" TargetMode="External"/><Relationship Id="rId509" Type="http://schemas.openxmlformats.org/officeDocument/2006/relationships/hyperlink" Target="cid:55e626f22" TargetMode="External"/><Relationship Id="rId660" Type="http://schemas.openxmlformats.org/officeDocument/2006/relationships/image" Target="cid:5002287713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495" Type="http://schemas.openxmlformats.org/officeDocument/2006/relationships/hyperlink" Target="cid:1def42792" TargetMode="External"/><Relationship Id="rId681" Type="http://schemas.openxmlformats.org/officeDocument/2006/relationships/hyperlink" Target="cid:9d3b194e2" TargetMode="External"/><Relationship Id="rId716" Type="http://schemas.openxmlformats.org/officeDocument/2006/relationships/image" Target="cid:13a3d26013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520" Type="http://schemas.openxmlformats.org/officeDocument/2006/relationships/image" Target="cid:6a60cdbf13" TargetMode="External"/><Relationship Id="rId541" Type="http://schemas.openxmlformats.org/officeDocument/2006/relationships/hyperlink" Target="cid:c1f4b6ac2" TargetMode="External"/><Relationship Id="rId562" Type="http://schemas.openxmlformats.org/officeDocument/2006/relationships/image" Target="cid:ac5447513" TargetMode="External"/><Relationship Id="rId583" Type="http://schemas.openxmlformats.org/officeDocument/2006/relationships/hyperlink" Target="cid:5d65a7c02" TargetMode="External"/><Relationship Id="rId618" Type="http://schemas.openxmlformats.org/officeDocument/2006/relationships/image" Target="cid:bfc2992113" TargetMode="External"/><Relationship Id="rId639" Type="http://schemas.openxmlformats.org/officeDocument/2006/relationships/hyperlink" Target="cid:8ce5866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464" Type="http://schemas.openxmlformats.org/officeDocument/2006/relationships/image" Target="cid:cd46eca713" TargetMode="External"/><Relationship Id="rId650" Type="http://schemas.openxmlformats.org/officeDocument/2006/relationships/image" Target="cid:2be8618a13" TargetMode="External"/><Relationship Id="rId303" Type="http://schemas.openxmlformats.org/officeDocument/2006/relationships/hyperlink" Target="cid:85846372" TargetMode="External"/><Relationship Id="rId485" Type="http://schemas.openxmlformats.org/officeDocument/2006/relationships/hyperlink" Target="cid:f412288c2" TargetMode="External"/><Relationship Id="rId692" Type="http://schemas.openxmlformats.org/officeDocument/2006/relationships/image" Target="cid:c229ee5013" TargetMode="External"/><Relationship Id="rId706" Type="http://schemas.openxmlformats.org/officeDocument/2006/relationships/image" Target="cid:ef98077f13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510" Type="http://schemas.openxmlformats.org/officeDocument/2006/relationships/image" Target="cid:55e6272213" TargetMode="External"/><Relationship Id="rId552" Type="http://schemas.openxmlformats.org/officeDocument/2006/relationships/image" Target="cid:e606bc1c13" TargetMode="External"/><Relationship Id="rId594" Type="http://schemas.openxmlformats.org/officeDocument/2006/relationships/image" Target="cid:5deba76d13" TargetMode="External"/><Relationship Id="rId608" Type="http://schemas.openxmlformats.org/officeDocument/2006/relationships/image" Target="cid:9ba56f9813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496" Type="http://schemas.openxmlformats.org/officeDocument/2006/relationships/image" Target="cid:1def42a013" TargetMode="External"/><Relationship Id="rId661" Type="http://schemas.openxmlformats.org/officeDocument/2006/relationships/hyperlink" Target="cid:55245ca62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521" Type="http://schemas.openxmlformats.org/officeDocument/2006/relationships/hyperlink" Target="cid:7a2e86af2" TargetMode="External"/><Relationship Id="rId563" Type="http://schemas.openxmlformats.org/officeDocument/2006/relationships/hyperlink" Target="cid:f2a01292" TargetMode="External"/><Relationship Id="rId619" Type="http://schemas.openxmlformats.org/officeDocument/2006/relationships/hyperlink" Target="cid:c58b0eff2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630" Type="http://schemas.openxmlformats.org/officeDocument/2006/relationships/image" Target="cid:ee19d15713" TargetMode="External"/><Relationship Id="rId672" Type="http://schemas.openxmlformats.org/officeDocument/2006/relationships/image" Target="cid:7a4c69e413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532" Type="http://schemas.openxmlformats.org/officeDocument/2006/relationships/image" Target="cid:9de9f68413" TargetMode="External"/><Relationship Id="rId574" Type="http://schemas.openxmlformats.org/officeDocument/2006/relationships/image" Target="cid:396108aa13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476" Type="http://schemas.openxmlformats.org/officeDocument/2006/relationships/image" Target="cid:cfe0646113" TargetMode="External"/><Relationship Id="rId641" Type="http://schemas.openxmlformats.org/officeDocument/2006/relationships/hyperlink" Target="cid:cffdcdd2" TargetMode="External"/><Relationship Id="rId683" Type="http://schemas.openxmlformats.org/officeDocument/2006/relationships/hyperlink" Target="cid:a2dc87c62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501" Type="http://schemas.openxmlformats.org/officeDocument/2006/relationships/hyperlink" Target="cid:36f12ed32" TargetMode="External"/><Relationship Id="rId543" Type="http://schemas.openxmlformats.org/officeDocument/2006/relationships/hyperlink" Target="cid:c7314bce2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585" Type="http://schemas.openxmlformats.org/officeDocument/2006/relationships/hyperlink" Target="cid:61b2a1cb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487" Type="http://schemas.openxmlformats.org/officeDocument/2006/relationships/hyperlink" Target="cid:f92110532" TargetMode="External"/><Relationship Id="rId610" Type="http://schemas.openxmlformats.org/officeDocument/2006/relationships/image" Target="cid:a0d8010713" TargetMode="External"/><Relationship Id="rId652" Type="http://schemas.openxmlformats.org/officeDocument/2006/relationships/image" Target="cid:312c577b13" TargetMode="External"/><Relationship Id="rId694" Type="http://schemas.openxmlformats.org/officeDocument/2006/relationships/image" Target="cid:c66f335a13" TargetMode="External"/><Relationship Id="rId708" Type="http://schemas.openxmlformats.org/officeDocument/2006/relationships/image" Target="cid:ff5408fb13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512" Type="http://schemas.openxmlformats.org/officeDocument/2006/relationships/image" Target="cid:55e9400c13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554" Type="http://schemas.openxmlformats.org/officeDocument/2006/relationships/image" Target="cid:ebcc174e13" TargetMode="External"/><Relationship Id="rId596" Type="http://schemas.openxmlformats.org/officeDocument/2006/relationships/image" Target="cid:6329896713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498" Type="http://schemas.openxmlformats.org/officeDocument/2006/relationships/image" Target="cid:225aa5c413" TargetMode="External"/><Relationship Id="rId621" Type="http://schemas.openxmlformats.org/officeDocument/2006/relationships/hyperlink" Target="cid:ca1bb4892" TargetMode="External"/><Relationship Id="rId663" Type="http://schemas.openxmlformats.org/officeDocument/2006/relationships/hyperlink" Target="cid:5a66da322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23" Type="http://schemas.openxmlformats.org/officeDocument/2006/relationships/hyperlink" Target="cid:7f1ab1eb2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565" Type="http://schemas.openxmlformats.org/officeDocument/2006/relationships/hyperlink" Target="cid:1486dfc62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632" Type="http://schemas.openxmlformats.org/officeDocument/2006/relationships/image" Target="cid:f336ae0513" TargetMode="External"/><Relationship Id="rId271" Type="http://schemas.openxmlformats.org/officeDocument/2006/relationships/hyperlink" Target="cid:bb0725832" TargetMode="External"/><Relationship Id="rId674" Type="http://schemas.openxmlformats.org/officeDocument/2006/relationships/image" Target="cid:7f43d44913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534" Type="http://schemas.openxmlformats.org/officeDocument/2006/relationships/image" Target="cid:a3e4f30613" TargetMode="External"/><Relationship Id="rId576" Type="http://schemas.openxmlformats.org/officeDocument/2006/relationships/image" Target="cid:3d8c6a7b13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601" Type="http://schemas.openxmlformats.org/officeDocument/2006/relationships/hyperlink" Target="cid:81fbe0502" TargetMode="External"/><Relationship Id="rId643" Type="http://schemas.openxmlformats.org/officeDocument/2006/relationships/hyperlink" Target="cid:1212871a2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Relationship Id="rId685" Type="http://schemas.openxmlformats.org/officeDocument/2006/relationships/hyperlink" Target="cid:a3929b8d2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503" Type="http://schemas.openxmlformats.org/officeDocument/2006/relationships/hyperlink" Target="cid:3c1017e92" TargetMode="External"/><Relationship Id="rId545" Type="http://schemas.openxmlformats.org/officeDocument/2006/relationships/hyperlink" Target="cid:cc488c802" TargetMode="External"/><Relationship Id="rId587" Type="http://schemas.openxmlformats.org/officeDocument/2006/relationships/hyperlink" Target="cid:680b06b02" TargetMode="External"/><Relationship Id="rId710" Type="http://schemas.openxmlformats.org/officeDocument/2006/relationships/image" Target="cid:43e260c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612" Type="http://schemas.openxmlformats.org/officeDocument/2006/relationships/image" Target="cid:a5fed86e13" TargetMode="External"/><Relationship Id="rId251" Type="http://schemas.openxmlformats.org/officeDocument/2006/relationships/hyperlink" Target="cid:53f9d4bf2" TargetMode="External"/><Relationship Id="rId489" Type="http://schemas.openxmlformats.org/officeDocument/2006/relationships/hyperlink" Target="cid:dbb20812" TargetMode="External"/><Relationship Id="rId654" Type="http://schemas.openxmlformats.org/officeDocument/2006/relationships/image" Target="cid:3648ce8a13" TargetMode="External"/><Relationship Id="rId696" Type="http://schemas.openxmlformats.org/officeDocument/2006/relationships/image" Target="cid:cbad983213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514" Type="http://schemas.openxmlformats.org/officeDocument/2006/relationships/image" Target="cid:5c1592af13" TargetMode="External"/><Relationship Id="rId556" Type="http://schemas.openxmlformats.org/officeDocument/2006/relationships/image" Target="cid:f049fbb413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598" Type="http://schemas.openxmlformats.org/officeDocument/2006/relationships/image" Target="cid:77ad0c9f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623" Type="http://schemas.openxmlformats.org/officeDocument/2006/relationships/hyperlink" Target="cid:cf309d412" TargetMode="External"/><Relationship Id="rId665" Type="http://schemas.openxmlformats.org/officeDocument/2006/relationships/hyperlink" Target="cid:5f8f72912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525" Type="http://schemas.openxmlformats.org/officeDocument/2006/relationships/hyperlink" Target="cid:842f44012" TargetMode="External"/><Relationship Id="rId567" Type="http://schemas.openxmlformats.org/officeDocument/2006/relationships/hyperlink" Target="cid:1b05e0252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469" Type="http://schemas.openxmlformats.org/officeDocument/2006/relationships/hyperlink" Target="cid:1643af6f2" TargetMode="External"/><Relationship Id="rId634" Type="http://schemas.openxmlformats.org/officeDocument/2006/relationships/image" Target="cid:2a34f1913" TargetMode="External"/><Relationship Id="rId676" Type="http://schemas.openxmlformats.org/officeDocument/2006/relationships/image" Target="cid:8378b66013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480" Type="http://schemas.openxmlformats.org/officeDocument/2006/relationships/image" Target="cid:db19d24313" TargetMode="External"/><Relationship Id="rId536" Type="http://schemas.openxmlformats.org/officeDocument/2006/relationships/image" Target="cid:a828098c13" TargetMode="External"/><Relationship Id="rId701" Type="http://schemas.openxmlformats.org/officeDocument/2006/relationships/hyperlink" Target="cid:e552dbe7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578" Type="http://schemas.openxmlformats.org/officeDocument/2006/relationships/image" Target="cid:42aef7bf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603" Type="http://schemas.openxmlformats.org/officeDocument/2006/relationships/hyperlink" Target="cid:880ae9622" TargetMode="External"/><Relationship Id="rId645" Type="http://schemas.openxmlformats.org/officeDocument/2006/relationships/hyperlink" Target="cid:174ffe452" TargetMode="External"/><Relationship Id="rId687" Type="http://schemas.openxmlformats.org/officeDocument/2006/relationships/hyperlink" Target="cid:a7986d812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Relationship Id="rId712" Type="http://schemas.openxmlformats.org/officeDocument/2006/relationships/image" Target="cid:97be442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547" Type="http://schemas.openxmlformats.org/officeDocument/2006/relationships/hyperlink" Target="cid:d15f95592" TargetMode="External"/><Relationship Id="rId589" Type="http://schemas.openxmlformats.org/officeDocument/2006/relationships/hyperlink" Target="cid:546d44f72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614" Type="http://schemas.openxmlformats.org/officeDocument/2006/relationships/image" Target="cid:ab81868f13" TargetMode="External"/><Relationship Id="rId656" Type="http://schemas.openxmlformats.org/officeDocument/2006/relationships/image" Target="cid:3c6b665113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516" Type="http://schemas.openxmlformats.org/officeDocument/2006/relationships/image" Target="cid:6172511713" TargetMode="External"/><Relationship Id="rId698" Type="http://schemas.openxmlformats.org/officeDocument/2006/relationships/image" Target="cid:db546e28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558" Type="http://schemas.openxmlformats.org/officeDocument/2006/relationships/image" Target="cid:f57373f4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625" Type="http://schemas.openxmlformats.org/officeDocument/2006/relationships/hyperlink" Target="cid:cfefaa112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471" Type="http://schemas.openxmlformats.org/officeDocument/2006/relationships/hyperlink" Target="cid:c5b52bce2" TargetMode="External"/><Relationship Id="rId667" Type="http://schemas.openxmlformats.org/officeDocument/2006/relationships/hyperlink" Target="cid:744bebba2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527" Type="http://schemas.openxmlformats.org/officeDocument/2006/relationships/hyperlink" Target="cid:894d429c2" TargetMode="External"/><Relationship Id="rId569" Type="http://schemas.openxmlformats.org/officeDocument/2006/relationships/hyperlink" Target="cid:2e1706bb2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580" Type="http://schemas.openxmlformats.org/officeDocument/2006/relationships/image" Target="cid:521d880d13" TargetMode="External"/><Relationship Id="rId636" Type="http://schemas.openxmlformats.org/officeDocument/2006/relationships/image" Target="cid:2a6402f13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678" Type="http://schemas.openxmlformats.org/officeDocument/2006/relationships/image" Target="cid:92f0c299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482" Type="http://schemas.openxmlformats.org/officeDocument/2006/relationships/image" Target="cid:e9adde6813" TargetMode="External"/><Relationship Id="rId538" Type="http://schemas.openxmlformats.org/officeDocument/2006/relationships/image" Target="cid:ad5e98f313" TargetMode="External"/><Relationship Id="rId703" Type="http://schemas.openxmlformats.org/officeDocument/2006/relationships/hyperlink" Target="cid:ea7a71042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591" Type="http://schemas.openxmlformats.org/officeDocument/2006/relationships/hyperlink" Target="cid:58d545402" TargetMode="External"/><Relationship Id="rId605" Type="http://schemas.openxmlformats.org/officeDocument/2006/relationships/hyperlink" Target="cid:968b5fc82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647" Type="http://schemas.openxmlformats.org/officeDocument/2006/relationships/hyperlink" Target="cid:26b6ba682" TargetMode="External"/><Relationship Id="rId689" Type="http://schemas.openxmlformats.org/officeDocument/2006/relationships/hyperlink" Target="cid:bc352f9f2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549" Type="http://schemas.openxmlformats.org/officeDocument/2006/relationships/hyperlink" Target="cid:d68ab9b72" TargetMode="External"/><Relationship Id="rId714" Type="http://schemas.openxmlformats.org/officeDocument/2006/relationships/image" Target="cid:f69728013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560" Type="http://schemas.openxmlformats.org/officeDocument/2006/relationships/image" Target="cid:a077fb613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616" Type="http://schemas.openxmlformats.org/officeDocument/2006/relationships/image" Target="cid:ba92741a13" TargetMode="External"/><Relationship Id="rId658" Type="http://schemas.openxmlformats.org/officeDocument/2006/relationships/image" Target="cid:4accbfba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518" Type="http://schemas.openxmlformats.org/officeDocument/2006/relationships/image" Target="cid:66098c3213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Relationship Id="rId61" Type="http://schemas.openxmlformats.org/officeDocument/2006/relationships/hyperlink" Target="cid:f456201d2" TargetMode="External"/><Relationship Id="rId199" Type="http://schemas.openxmlformats.org/officeDocument/2006/relationships/hyperlink" Target="cid:9fc12dd62" TargetMode="External"/><Relationship Id="rId571" Type="http://schemas.openxmlformats.org/officeDocument/2006/relationships/hyperlink" Target="cid:33374f782" TargetMode="External"/><Relationship Id="rId627" Type="http://schemas.openxmlformats.org/officeDocument/2006/relationships/hyperlink" Target="cid:e8e5efae2" TargetMode="External"/><Relationship Id="rId669" Type="http://schemas.openxmlformats.org/officeDocument/2006/relationships/hyperlink" Target="cid:75c2f921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66" Type="http://schemas.openxmlformats.org/officeDocument/2006/relationships/image" Target="cid:8c9b568c13" TargetMode="External"/><Relationship Id="rId431" Type="http://schemas.openxmlformats.org/officeDocument/2006/relationships/hyperlink" Target="cid:b011a09e2" TargetMode="External"/><Relationship Id="rId473" Type="http://schemas.openxmlformats.org/officeDocument/2006/relationships/hyperlink" Target="cid:cac018a42" TargetMode="External"/><Relationship Id="rId529" Type="http://schemas.openxmlformats.org/officeDocument/2006/relationships/hyperlink" Target="cid:8e741fbb2" TargetMode="External"/><Relationship Id="rId680" Type="http://schemas.openxmlformats.org/officeDocument/2006/relationships/image" Target="cid:981a024813" TargetMode="External"/><Relationship Id="rId30" Type="http://schemas.openxmlformats.org/officeDocument/2006/relationships/image" Target="cid:a1ed202213" TargetMode="External"/><Relationship Id="rId126" Type="http://schemas.openxmlformats.org/officeDocument/2006/relationships/image" Target="cid:b8993aa413" TargetMode="External"/><Relationship Id="rId168" Type="http://schemas.openxmlformats.org/officeDocument/2006/relationships/image" Target="cid:fa4c68513" TargetMode="External"/><Relationship Id="rId333" Type="http://schemas.openxmlformats.org/officeDocument/2006/relationships/hyperlink" Target="cid:934e91b52" TargetMode="External"/><Relationship Id="rId540" Type="http://schemas.openxmlformats.org/officeDocument/2006/relationships/image" Target="cid:b26ab2d4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9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1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3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5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7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9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1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3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5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7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9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1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3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5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7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9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35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1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3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5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7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9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1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3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5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7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85725</xdr:colOff>
      <xdr:row>2</xdr:row>
      <xdr:rowOff>9525</xdr:rowOff>
    </xdr:to>
    <xdr:pic>
      <xdr:nvPicPr>
        <xdr:cNvPr id="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9" name="Picture 2" descr="cid:a077fb613">
          <a:hlinkClick xmlns:r="http://schemas.openxmlformats.org/officeDocument/2006/relationships" r:id="rId5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1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3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5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7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9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1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3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5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7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9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1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3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5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7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9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1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3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5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7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9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1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3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5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7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9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1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3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5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7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9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1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3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5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7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9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1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3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5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7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9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1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3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5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7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9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1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3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5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7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9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1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3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5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7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9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1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3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5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7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9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1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3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5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7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9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1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3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5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7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9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1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3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5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7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9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1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3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5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7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9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1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3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5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7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9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1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3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5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7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9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1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3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5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7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9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0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1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3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5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7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9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1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3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5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7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9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1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3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5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7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9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1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3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5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7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9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1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3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5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7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9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1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3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5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7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9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1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3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5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7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9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1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3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5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7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9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1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3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5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7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9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1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3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5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7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9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1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3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5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7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9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1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3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5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7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9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1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3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5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7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9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1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3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5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7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9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1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3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5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7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9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1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3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5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7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9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1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3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5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7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9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1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3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5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7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9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1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3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5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7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9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1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3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5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7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9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1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3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5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7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9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1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3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5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7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9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1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3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5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7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9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1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3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5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7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9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1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3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5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7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9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1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3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5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7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9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1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3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5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7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9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1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3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5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7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9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1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3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5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7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9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1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3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5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7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9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1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3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5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7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9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1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3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5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7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9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1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3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5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7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9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1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3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5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7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9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1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3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5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7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9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1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3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5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7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9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1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3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5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85725</xdr:colOff>
      <xdr:row>2</xdr:row>
      <xdr:rowOff>9525</xdr:rowOff>
    </xdr:to>
    <xdr:pic>
      <xdr:nvPicPr>
        <xdr:cNvPr id="1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61912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7" name="Picture 2" descr="cid:ac5447513">
          <a:hlinkClick xmlns:r="http://schemas.openxmlformats.org/officeDocument/2006/relationships" r:id="rId5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9" name="Picture 2" descr="cid:f2a015013">
          <a:hlinkClick xmlns:r="http://schemas.openxmlformats.org/officeDocument/2006/relationships" r:id="rId5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4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1" name="Picture 2" descr="cid:1486e01413">
          <a:hlinkClick xmlns:r="http://schemas.openxmlformats.org/officeDocument/2006/relationships" r:id="rId5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6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3" name="Picture 2" descr="cid:1b05e04f13">
          <a:hlinkClick xmlns:r="http://schemas.openxmlformats.org/officeDocument/2006/relationships" r:id="rId5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8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2</xdr:row>
      <xdr:rowOff>9525</xdr:rowOff>
    </xdr:to>
    <xdr:pic>
      <xdr:nvPicPr>
        <xdr:cNvPr id="1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5" name="Picture 2" descr="cid:2e1706e013">
          <a:hlinkClick xmlns:r="http://schemas.openxmlformats.org/officeDocument/2006/relationships" r:id="rId5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0" cstate="print"/>
        <a:srcRect/>
        <a:stretch>
          <a:fillRect/>
        </a:stretch>
      </xdr:blipFill>
      <xdr:spPr bwMode="auto">
        <a:xfrm>
          <a:off x="17478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7" name="Picture 2" descr="cid:33374fa113">
          <a:hlinkClick xmlns:r="http://schemas.openxmlformats.org/officeDocument/2006/relationships" r:id="rId5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9" name="Picture 2" descr="cid:396108aa13">
          <a:hlinkClick xmlns:r="http://schemas.openxmlformats.org/officeDocument/2006/relationships" r:id="rId5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1" name="Picture 2" descr="cid:3d8c6a7b13">
          <a:hlinkClick xmlns:r="http://schemas.openxmlformats.org/officeDocument/2006/relationships" r:id="rId5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3" name="Picture 2" descr="cid:42aef7bf13">
          <a:hlinkClick xmlns:r="http://schemas.openxmlformats.org/officeDocument/2006/relationships" r:id="rId5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8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5" name="Picture 2" descr="cid:521d880d13">
          <a:hlinkClick xmlns:r="http://schemas.openxmlformats.org/officeDocument/2006/relationships" r:id="rId5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0" cstate="print"/>
        <a:srcRect/>
        <a:stretch>
          <a:fillRect/>
        </a:stretch>
      </xdr:blipFill>
      <xdr:spPr bwMode="auto">
        <a:xfrm>
          <a:off x="17554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7" name="Picture 2" descr="cid:5744887d13">
          <a:hlinkClick xmlns:r="http://schemas.openxmlformats.org/officeDocument/2006/relationships" r:id="rId5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9" name="Picture 2" descr="cid:5d65a7e413">
          <a:hlinkClick xmlns:r="http://schemas.openxmlformats.org/officeDocument/2006/relationships" r:id="rId5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1" name="Picture 2" descr="cid:61b2a1ef13">
          <a:hlinkClick xmlns:r="http://schemas.openxmlformats.org/officeDocument/2006/relationships" r:id="rId5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3" name="Picture 2" descr="cid:680b06d213">
          <a:hlinkClick xmlns:r="http://schemas.openxmlformats.org/officeDocument/2006/relationships" r:id="rId5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8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5" name="Picture 2" descr="cid:546d451e13">
          <a:hlinkClick xmlns:r="http://schemas.openxmlformats.org/officeDocument/2006/relationships" r:id="rId5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7" name="Picture 2" descr="cid:58d5456613">
          <a:hlinkClick xmlns:r="http://schemas.openxmlformats.org/officeDocument/2006/relationships" r:id="rId5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9" name="Picture 2" descr="cid:5deba76d13">
          <a:hlinkClick xmlns:r="http://schemas.openxmlformats.org/officeDocument/2006/relationships" r:id="rId5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1" name="Picture 2" descr="cid:6329896713">
          <a:hlinkClick xmlns:r="http://schemas.openxmlformats.org/officeDocument/2006/relationships" r:id="rId5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3" name="Picture 2" descr="cid:77ad0c9f13">
          <a:hlinkClick xmlns:r="http://schemas.openxmlformats.org/officeDocument/2006/relationships" r:id="rId5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8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5" name="Picture 2" descr="cid:7cd4f13913">
          <a:hlinkClick xmlns:r="http://schemas.openxmlformats.org/officeDocument/2006/relationships" r:id="rId5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7" name="Picture 2" descr="cid:81fbe07713">
          <a:hlinkClick xmlns:r="http://schemas.openxmlformats.org/officeDocument/2006/relationships" r:id="rId6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9" name="Picture 2" descr="cid:880ae98a13">
          <a:hlinkClick xmlns:r="http://schemas.openxmlformats.org/officeDocument/2006/relationships" r:id="rId6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1" name="Picture 2" descr="cid:968b5fea13">
          <a:hlinkClick xmlns:r="http://schemas.openxmlformats.org/officeDocument/2006/relationships" r:id="rId6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6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3" name="Picture 2" descr="cid:9ba56f9813">
          <a:hlinkClick xmlns:r="http://schemas.openxmlformats.org/officeDocument/2006/relationships" r:id="rId6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5" name="Picture 2" descr="cid:a0d8010713">
          <a:hlinkClick xmlns:r="http://schemas.openxmlformats.org/officeDocument/2006/relationships" r:id="rId6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7" name="Picture 2" descr="cid:a5fed86e13">
          <a:hlinkClick xmlns:r="http://schemas.openxmlformats.org/officeDocument/2006/relationships" r:id="rId6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9" name="Picture 2" descr="cid:ab81868f13">
          <a:hlinkClick xmlns:r="http://schemas.openxmlformats.org/officeDocument/2006/relationships" r:id="rId6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1" name="Picture 2" descr="cid:ba92741a13">
          <a:hlinkClick xmlns:r="http://schemas.openxmlformats.org/officeDocument/2006/relationships" r:id="rId6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3" name="Picture 2" descr="cid:bfc2992113">
          <a:hlinkClick xmlns:r="http://schemas.openxmlformats.org/officeDocument/2006/relationships" r:id="rId6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5" name="Picture 2" descr="cid:c58b0f2713">
          <a:hlinkClick xmlns:r="http://schemas.openxmlformats.org/officeDocument/2006/relationships" r:id="rId6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7" name="Picture 2" descr="cid:ca1bb4ac13">
          <a:hlinkClick xmlns:r="http://schemas.openxmlformats.org/officeDocument/2006/relationships" r:id="rId6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9" name="Picture 2" descr="cid:cf309d6013">
          <a:hlinkClick xmlns:r="http://schemas.openxmlformats.org/officeDocument/2006/relationships" r:id="rId6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4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1" name="Picture 2" descr="cid:cfefaa3513">
          <a:hlinkClick xmlns:r="http://schemas.openxmlformats.org/officeDocument/2006/relationships" r:id="rId6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6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3" name="Picture 2" descr="cid:e8e5efd513">
          <a:hlinkClick xmlns:r="http://schemas.openxmlformats.org/officeDocument/2006/relationships" r:id="rId6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5" name="Picture 2" descr="cid:ee19d15713">
          <a:hlinkClick xmlns:r="http://schemas.openxmlformats.org/officeDocument/2006/relationships" r:id="rId6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7" name="Picture 2" descr="cid:f336ae0513">
          <a:hlinkClick xmlns:r="http://schemas.openxmlformats.org/officeDocument/2006/relationships" r:id="rId6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9" name="Picture 2" descr="cid:2a34f1913">
          <a:hlinkClick xmlns:r="http://schemas.openxmlformats.org/officeDocument/2006/relationships" r:id="rId6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1" name="Picture 2" descr="cid:2a6402f13">
          <a:hlinkClick xmlns:r="http://schemas.openxmlformats.org/officeDocument/2006/relationships" r:id="rId6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3" name="Picture 2" descr="cid:2a8275a13">
          <a:hlinkClick xmlns:r="http://schemas.openxmlformats.org/officeDocument/2006/relationships" r:id="rId6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5" name="Picture 2" descr="cid:8ce589313">
          <a:hlinkClick xmlns:r="http://schemas.openxmlformats.org/officeDocument/2006/relationships" r:id="rId6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7" name="Picture 2" descr="cid:cffdcff13">
          <a:hlinkClick xmlns:r="http://schemas.openxmlformats.org/officeDocument/2006/relationships" r:id="rId6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9" name="Picture 2" descr="cid:1212874113">
          <a:hlinkClick xmlns:r="http://schemas.openxmlformats.org/officeDocument/2006/relationships" r:id="rId6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1" name="Picture 2" descr="cid:174ffe7613">
          <a:hlinkClick xmlns:r="http://schemas.openxmlformats.org/officeDocument/2006/relationships" r:id="rId6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3" name="Picture 2" descr="cid:26b6ba8e13">
          <a:hlinkClick xmlns:r="http://schemas.openxmlformats.org/officeDocument/2006/relationships" r:id="rId6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5" name="Picture 2" descr="cid:2be8618a13">
          <a:hlinkClick xmlns:r="http://schemas.openxmlformats.org/officeDocument/2006/relationships" r:id="rId6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7" name="Picture 2" descr="cid:312c577b13">
          <a:hlinkClick xmlns:r="http://schemas.openxmlformats.org/officeDocument/2006/relationships" r:id="rId6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2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9" name="Picture 2" descr="cid:3648ce8a13">
          <a:hlinkClick xmlns:r="http://schemas.openxmlformats.org/officeDocument/2006/relationships" r:id="rId6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1" name="Picture 2" descr="cid:3c6b665113">
          <a:hlinkClick xmlns:r="http://schemas.openxmlformats.org/officeDocument/2006/relationships" r:id="rId6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3" name="Picture 2" descr="cid:4accbfba13">
          <a:hlinkClick xmlns:r="http://schemas.openxmlformats.org/officeDocument/2006/relationships" r:id="rId6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5" name="Picture 2" descr="cid:5002287713">
          <a:hlinkClick xmlns:r="http://schemas.openxmlformats.org/officeDocument/2006/relationships" r:id="rId6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7" name="Picture 2" descr="cid:55245cd713">
          <a:hlinkClick xmlns:r="http://schemas.openxmlformats.org/officeDocument/2006/relationships" r:id="rId6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9" name="Picture 2" descr="cid:5a66da5c13">
          <a:hlinkClick xmlns:r="http://schemas.openxmlformats.org/officeDocument/2006/relationships" r:id="rId6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1" name="Picture 2" descr="cid:5f8f72ba13">
          <a:hlinkClick xmlns:r="http://schemas.openxmlformats.org/officeDocument/2006/relationships" r:id="rId6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3" name="Picture 2" descr="cid:744bebe313">
          <a:hlinkClick xmlns:r="http://schemas.openxmlformats.org/officeDocument/2006/relationships" r:id="rId6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5" name="Picture 2" descr="cid:75c2f99b13">
          <a:hlinkClick xmlns:r="http://schemas.openxmlformats.org/officeDocument/2006/relationships" r:id="rId6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7" name="Picture 2" descr="cid:7a4c69e413">
          <a:hlinkClick xmlns:r="http://schemas.openxmlformats.org/officeDocument/2006/relationships" r:id="rId6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9" name="Picture 2" descr="cid:7f43d44913">
          <a:hlinkClick xmlns:r="http://schemas.openxmlformats.org/officeDocument/2006/relationships" r:id="rId6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1" name="Picture 2" descr="cid:8378b66013">
          <a:hlinkClick xmlns:r="http://schemas.openxmlformats.org/officeDocument/2006/relationships" r:id="rId6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3" name="Picture 2" descr="cid:92f0c29913">
          <a:hlinkClick xmlns:r="http://schemas.openxmlformats.org/officeDocument/2006/relationships" r:id="rId6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5" name="Picture 2" descr="cid:981a024813">
          <a:hlinkClick xmlns:r="http://schemas.openxmlformats.org/officeDocument/2006/relationships" r:id="rId6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7" name="Picture 2" descr="cid:9d3b197613">
          <a:hlinkClick xmlns:r="http://schemas.openxmlformats.org/officeDocument/2006/relationships" r:id="rId6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9" name="Picture 2" descr="cid:a2dc87f013">
          <a:hlinkClick xmlns:r="http://schemas.openxmlformats.org/officeDocument/2006/relationships" r:id="rId6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4" cstate="print"/>
        <a:srcRect/>
        <a:stretch>
          <a:fillRect/>
        </a:stretch>
      </xdr:blipFill>
      <xdr:spPr bwMode="auto">
        <a:xfrm>
          <a:off x="2114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1" name="Picture 2" descr="cid:a3929bb113">
          <a:hlinkClick xmlns:r="http://schemas.openxmlformats.org/officeDocument/2006/relationships" r:id="rId6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6" cstate="print"/>
        <a:srcRect/>
        <a:stretch>
          <a:fillRect/>
        </a:stretch>
      </xdr:blipFill>
      <xdr:spPr bwMode="auto">
        <a:xfrm>
          <a:off x="212217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3" name="Picture 2" descr="cid:a7986da913">
          <a:hlinkClick xmlns:r="http://schemas.openxmlformats.org/officeDocument/2006/relationships" r:id="rId6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5" name="Picture 2" descr="cid:bc352fc613">
          <a:hlinkClick xmlns:r="http://schemas.openxmlformats.org/officeDocument/2006/relationships" r:id="rId6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7" name="Picture 2" descr="cid:c229ee5013">
          <a:hlinkClick xmlns:r="http://schemas.openxmlformats.org/officeDocument/2006/relationships" r:id="rId6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9" name="Picture 2" descr="cid:c66f335a13">
          <a:hlinkClick xmlns:r="http://schemas.openxmlformats.org/officeDocument/2006/relationships" r:id="rId6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1" name="Picture 2" descr="cid:cbad983213">
          <a:hlinkClick xmlns:r="http://schemas.openxmlformats.org/officeDocument/2006/relationships" r:id="rId6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3" name="Picture 2" descr="cid:db546e2813">
          <a:hlinkClick xmlns:r="http://schemas.openxmlformats.org/officeDocument/2006/relationships" r:id="rId6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5" name="Picture 2" descr="cid:e02c11b513">
          <a:hlinkClick xmlns:r="http://schemas.openxmlformats.org/officeDocument/2006/relationships" r:id="rId6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7" name="Picture 2" descr="cid:e552dc0913">
          <a:hlinkClick xmlns:r="http://schemas.openxmlformats.org/officeDocument/2006/relationships" r:id="rId7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9" name="Picture 2" descr="cid:ea7a712f13">
          <a:hlinkClick xmlns:r="http://schemas.openxmlformats.org/officeDocument/2006/relationships" r:id="rId7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1" name="Picture 2" descr="cid:ef98077f13">
          <a:hlinkClick xmlns:r="http://schemas.openxmlformats.org/officeDocument/2006/relationships" r:id="rId7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3" name="Picture 2" descr="cid:ff5408fb13">
          <a:hlinkClick xmlns:r="http://schemas.openxmlformats.org/officeDocument/2006/relationships" r:id="rId7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8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5" name="Picture 2" descr="cid:43e260c13">
          <a:hlinkClick xmlns:r="http://schemas.openxmlformats.org/officeDocument/2006/relationships" r:id="rId7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7" name="Picture 2" descr="cid:97be44213">
          <a:hlinkClick xmlns:r="http://schemas.openxmlformats.org/officeDocument/2006/relationships" r:id="rId7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9" name="Picture 2" descr="cid:f69728013">
          <a:hlinkClick xmlns:r="http://schemas.openxmlformats.org/officeDocument/2006/relationships" r:id="rId7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4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1" name="Picture 2" descr="cid:13a3d26013">
          <a:hlinkClick xmlns:r="http://schemas.openxmlformats.org/officeDocument/2006/relationships" r:id="rId7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6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M41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K19" sqref="K19"/>
    </sheetView>
  </sheetViews>
  <sheetFormatPr defaultRowHeight="11.25"/>
  <cols>
    <col min="1" max="1" width="9.7109375" style="1" customWidth="1"/>
    <col min="2" max="2" width="4.5703125" style="4" customWidth="1"/>
    <col min="3" max="4" width="9.140625" style="1"/>
    <col min="5" max="5" width="12.28515625" style="1" customWidth="1"/>
    <col min="6" max="6" width="13.7109375" style="26" customWidth="1"/>
    <col min="7" max="7" width="14.28515625" style="1" customWidth="1"/>
    <col min="8" max="8" width="11.85546875" style="26" customWidth="1"/>
    <col min="9" max="9" width="11.28515625" style="2" customWidth="1"/>
    <col min="10" max="10" width="12.85546875" style="2" customWidth="1"/>
    <col min="11" max="12" width="9.85546875" style="2" customWidth="1"/>
    <col min="13" max="16384" width="9.140625" style="1"/>
  </cols>
  <sheetData>
    <row r="1" spans="1:13">
      <c r="A1" s="5"/>
      <c r="B1" s="6"/>
      <c r="C1" s="7"/>
      <c r="D1" s="8"/>
      <c r="E1" s="9" t="s">
        <v>0</v>
      </c>
      <c r="F1" s="23" t="s">
        <v>1</v>
      </c>
      <c r="G1" s="10" t="s">
        <v>42</v>
      </c>
      <c r="H1" s="23" t="s">
        <v>2</v>
      </c>
      <c r="I1" s="17" t="s">
        <v>40</v>
      </c>
      <c r="J1" s="18" t="s">
        <v>41</v>
      </c>
      <c r="K1" s="19" t="s">
        <v>43</v>
      </c>
      <c r="L1" s="19" t="s">
        <v>44</v>
      </c>
    </row>
    <row r="2" spans="1:13">
      <c r="A2" s="11" t="s">
        <v>3</v>
      </c>
      <c r="B2" s="12"/>
      <c r="C2" s="63" t="s">
        <v>4</v>
      </c>
      <c r="D2" s="63"/>
      <c r="E2" s="13"/>
      <c r="F2" s="24"/>
      <c r="G2" s="14"/>
      <c r="H2" s="24"/>
      <c r="I2" s="20"/>
      <c r="J2" s="21"/>
      <c r="K2" s="22"/>
      <c r="L2" s="22"/>
    </row>
    <row r="3" spans="1:13">
      <c r="A3" s="65" t="s">
        <v>5</v>
      </c>
      <c r="B3" s="65"/>
      <c r="C3" s="65"/>
      <c r="D3" s="65"/>
      <c r="E3" s="15">
        <f>SUM(E4:E41)</f>
        <v>15338931.498199999</v>
      </c>
      <c r="F3" s="25">
        <f>RA!I7</f>
        <v>1209598.2342000001</v>
      </c>
      <c r="G3" s="16">
        <f>SUM(G4:G41)</f>
        <v>14129399.9099</v>
      </c>
      <c r="H3" s="27">
        <f>RA!J7</f>
        <v>7.8829000653443</v>
      </c>
      <c r="I3" s="20">
        <f>SUM(I4:I41)</f>
        <v>15338935.789103199</v>
      </c>
      <c r="J3" s="21">
        <f>SUM(J4:J41)</f>
        <v>14129399.176446304</v>
      </c>
      <c r="K3" s="22">
        <f>E3-I3</f>
        <v>-4.2909031994640827</v>
      </c>
      <c r="L3" s="22">
        <f>G3-J3</f>
        <v>0.73345369659364223</v>
      </c>
    </row>
    <row r="4" spans="1:13">
      <c r="A4" s="66">
        <f>RA!A8</f>
        <v>42523</v>
      </c>
      <c r="B4" s="12">
        <v>12</v>
      </c>
      <c r="C4" s="64" t="s">
        <v>6</v>
      </c>
      <c r="D4" s="64"/>
      <c r="E4" s="15">
        <f>VLOOKUP(C4,RA!B8:D35,3,0)</f>
        <v>420057.59490000003</v>
      </c>
      <c r="F4" s="25">
        <f>VLOOKUP(C4,RA!B8:I38,8,0)</f>
        <v>110316.14109999999</v>
      </c>
      <c r="G4" s="16">
        <f t="shared" ref="G4:G41" si="0">E4-F4</f>
        <v>309741.45380000002</v>
      </c>
      <c r="H4" s="27">
        <f>RA!J8</f>
        <v>26.262146534039498</v>
      </c>
      <c r="I4" s="20">
        <f>VLOOKUP(B4,RMS!B:D,3,FALSE)</f>
        <v>420058.190849573</v>
      </c>
      <c r="J4" s="21">
        <f>VLOOKUP(B4,RMS!B:E,4,FALSE)</f>
        <v>309741.46212478599</v>
      </c>
      <c r="K4" s="22">
        <f t="shared" ref="K4:K41" si="1">E4-I4</f>
        <v>-0.59594957297667861</v>
      </c>
      <c r="L4" s="22">
        <f t="shared" ref="L4:L41" si="2">G4-J4</f>
        <v>-8.3247859729453921E-3</v>
      </c>
    </row>
    <row r="5" spans="1:13">
      <c r="A5" s="66"/>
      <c r="B5" s="12">
        <v>13</v>
      </c>
      <c r="C5" s="64" t="s">
        <v>7</v>
      </c>
      <c r="D5" s="64"/>
      <c r="E5" s="15">
        <f>VLOOKUP(C5,RA!B8:D36,3,0)</f>
        <v>44018.156799999997</v>
      </c>
      <c r="F5" s="25">
        <f>VLOOKUP(C5,RA!B9:I39,8,0)</f>
        <v>9786.7381999999998</v>
      </c>
      <c r="G5" s="16">
        <f t="shared" si="0"/>
        <v>34231.418599999997</v>
      </c>
      <c r="H5" s="27">
        <f>RA!J9</f>
        <v>22.233412099617901</v>
      </c>
      <c r="I5" s="20">
        <f>VLOOKUP(B5,RMS!B:D,3,FALSE)</f>
        <v>44018.1751230769</v>
      </c>
      <c r="J5" s="21">
        <f>VLOOKUP(B5,RMS!B:E,4,FALSE)</f>
        <v>34231.410809401699</v>
      </c>
      <c r="K5" s="22">
        <f t="shared" si="1"/>
        <v>-1.8323076903470792E-2</v>
      </c>
      <c r="L5" s="22">
        <f t="shared" si="2"/>
        <v>7.7905982980155386E-3</v>
      </c>
      <c r="M5" s="32"/>
    </row>
    <row r="6" spans="1:13">
      <c r="A6" s="66"/>
      <c r="B6" s="12">
        <v>14</v>
      </c>
      <c r="C6" s="64" t="s">
        <v>8</v>
      </c>
      <c r="D6" s="64"/>
      <c r="E6" s="15">
        <f>VLOOKUP(C6,RA!B10:D37,3,0)</f>
        <v>90565.537599999996</v>
      </c>
      <c r="F6" s="25">
        <f>VLOOKUP(C6,RA!B10:I40,8,0)</f>
        <v>23972.156299999999</v>
      </c>
      <c r="G6" s="16">
        <f t="shared" si="0"/>
        <v>66593.381299999994</v>
      </c>
      <c r="H6" s="27">
        <f>RA!J10</f>
        <v>26.469402087444799</v>
      </c>
      <c r="I6" s="20">
        <f>VLOOKUP(B6,RMS!B:D,3,FALSE)</f>
        <v>90567.309087126501</v>
      </c>
      <c r="J6" s="21">
        <f>VLOOKUP(B6,RMS!B:E,4,FALSE)</f>
        <v>66593.381613748497</v>
      </c>
      <c r="K6" s="22">
        <f>E6-I6</f>
        <v>-1.7714871265052352</v>
      </c>
      <c r="L6" s="22">
        <f t="shared" si="2"/>
        <v>-3.1374850368592888E-4</v>
      </c>
      <c r="M6" s="32"/>
    </row>
    <row r="7" spans="1:13">
      <c r="A7" s="66"/>
      <c r="B7" s="12">
        <v>15</v>
      </c>
      <c r="C7" s="64" t="s">
        <v>9</v>
      </c>
      <c r="D7" s="64"/>
      <c r="E7" s="15">
        <f>VLOOKUP(C7,RA!B10:D38,3,0)</f>
        <v>56314.471899999997</v>
      </c>
      <c r="F7" s="25">
        <f>VLOOKUP(C7,RA!B11:I41,8,0)</f>
        <v>13961.4496</v>
      </c>
      <c r="G7" s="16">
        <f t="shared" si="0"/>
        <v>42353.022299999997</v>
      </c>
      <c r="H7" s="27">
        <f>RA!J11</f>
        <v>24.7919391391824</v>
      </c>
      <c r="I7" s="20">
        <f>VLOOKUP(B7,RMS!B:D,3,FALSE)</f>
        <v>56314.493179396399</v>
      </c>
      <c r="J7" s="21">
        <f>VLOOKUP(B7,RMS!B:E,4,FALSE)</f>
        <v>42353.022341124</v>
      </c>
      <c r="K7" s="22">
        <f t="shared" si="1"/>
        <v>-2.127939640195109E-2</v>
      </c>
      <c r="L7" s="22">
        <f t="shared" si="2"/>
        <v>-4.1124003473669291E-5</v>
      </c>
      <c r="M7" s="32"/>
    </row>
    <row r="8" spans="1:13">
      <c r="A8" s="66"/>
      <c r="B8" s="12">
        <v>16</v>
      </c>
      <c r="C8" s="64" t="s">
        <v>10</v>
      </c>
      <c r="D8" s="64"/>
      <c r="E8" s="15">
        <f>VLOOKUP(C8,RA!B12:D38,3,0)</f>
        <v>162229.7255</v>
      </c>
      <c r="F8" s="25">
        <f>VLOOKUP(C8,RA!B12:I42,8,0)</f>
        <v>27752.154999999999</v>
      </c>
      <c r="G8" s="16">
        <f t="shared" si="0"/>
        <v>134477.5705</v>
      </c>
      <c r="H8" s="27">
        <f>RA!J12</f>
        <v>17.1067015705454</v>
      </c>
      <c r="I8" s="20">
        <f>VLOOKUP(B8,RMS!B:D,3,FALSE)</f>
        <v>162229.74877606801</v>
      </c>
      <c r="J8" s="21">
        <f>VLOOKUP(B8,RMS!B:E,4,FALSE)</f>
        <v>134477.56911538501</v>
      </c>
      <c r="K8" s="22">
        <f t="shared" si="1"/>
        <v>-2.3276068008271977E-2</v>
      </c>
      <c r="L8" s="22">
        <f t="shared" si="2"/>
        <v>1.3846149959135801E-3</v>
      </c>
      <c r="M8" s="32"/>
    </row>
    <row r="9" spans="1:13">
      <c r="A9" s="66"/>
      <c r="B9" s="12">
        <v>17</v>
      </c>
      <c r="C9" s="64" t="s">
        <v>11</v>
      </c>
      <c r="D9" s="64"/>
      <c r="E9" s="15">
        <f>VLOOKUP(C9,RA!B12:D39,3,0)</f>
        <v>168769.0773</v>
      </c>
      <c r="F9" s="25">
        <f>VLOOKUP(C9,RA!B13:I43,8,0)</f>
        <v>52371.6446</v>
      </c>
      <c r="G9" s="16">
        <f t="shared" si="0"/>
        <v>116397.4327</v>
      </c>
      <c r="H9" s="27">
        <f>RA!J13</f>
        <v>31.031540515508901</v>
      </c>
      <c r="I9" s="20">
        <f>VLOOKUP(B9,RMS!B:D,3,FALSE)</f>
        <v>168769.24455812</v>
      </c>
      <c r="J9" s="21">
        <f>VLOOKUP(B9,RMS!B:E,4,FALSE)</f>
        <v>116397.43053504299</v>
      </c>
      <c r="K9" s="22">
        <f t="shared" si="1"/>
        <v>-0.16725811999640428</v>
      </c>
      <c r="L9" s="22">
        <f t="shared" si="2"/>
        <v>2.1649570117006078E-3</v>
      </c>
      <c r="M9" s="32"/>
    </row>
    <row r="10" spans="1:13">
      <c r="A10" s="66"/>
      <c r="B10" s="12">
        <v>18</v>
      </c>
      <c r="C10" s="64" t="s">
        <v>12</v>
      </c>
      <c r="D10" s="64"/>
      <c r="E10" s="15">
        <f>VLOOKUP(C10,RA!B14:D40,3,0)</f>
        <v>95779.473299999998</v>
      </c>
      <c r="F10" s="25">
        <f>VLOOKUP(C10,RA!B14:I43,8,0)</f>
        <v>22345.490099999999</v>
      </c>
      <c r="G10" s="16">
        <f t="shared" si="0"/>
        <v>73433.983200000002</v>
      </c>
      <c r="H10" s="27">
        <f>RA!J14</f>
        <v>23.330145103230599</v>
      </c>
      <c r="I10" s="20">
        <f>VLOOKUP(B10,RMS!B:D,3,FALSE)</f>
        <v>95779.489105128203</v>
      </c>
      <c r="J10" s="21">
        <f>VLOOKUP(B10,RMS!B:E,4,FALSE)</f>
        <v>73433.984130769197</v>
      </c>
      <c r="K10" s="22">
        <f t="shared" si="1"/>
        <v>-1.5805128205101937E-2</v>
      </c>
      <c r="L10" s="22">
        <f t="shared" si="2"/>
        <v>-9.3076919438317418E-4</v>
      </c>
      <c r="M10" s="32"/>
    </row>
    <row r="11" spans="1:13">
      <c r="A11" s="66"/>
      <c r="B11" s="12">
        <v>19</v>
      </c>
      <c r="C11" s="64" t="s">
        <v>13</v>
      </c>
      <c r="D11" s="64"/>
      <c r="E11" s="15">
        <f>VLOOKUP(C11,RA!B14:D41,3,0)</f>
        <v>79449.139800000004</v>
      </c>
      <c r="F11" s="25">
        <f>VLOOKUP(C11,RA!B15:I44,8,0)</f>
        <v>15424.6834</v>
      </c>
      <c r="G11" s="16">
        <f t="shared" si="0"/>
        <v>64024.456400000003</v>
      </c>
      <c r="H11" s="27">
        <f>RA!J15</f>
        <v>19.414537953247901</v>
      </c>
      <c r="I11" s="20">
        <f>VLOOKUP(B11,RMS!B:D,3,FALSE)</f>
        <v>79449.297662393205</v>
      </c>
      <c r="J11" s="21">
        <f>VLOOKUP(B11,RMS!B:E,4,FALSE)</f>
        <v>64024.455726495697</v>
      </c>
      <c r="K11" s="22">
        <f t="shared" si="1"/>
        <v>-0.15786239320004825</v>
      </c>
      <c r="L11" s="22">
        <f t="shared" si="2"/>
        <v>6.7350430617807433E-4</v>
      </c>
      <c r="M11" s="32"/>
    </row>
    <row r="12" spans="1:13">
      <c r="A12" s="66"/>
      <c r="B12" s="12">
        <v>21</v>
      </c>
      <c r="C12" s="64" t="s">
        <v>14</v>
      </c>
      <c r="D12" s="64"/>
      <c r="E12" s="15">
        <f>VLOOKUP(C12,RA!B16:D42,3,0)</f>
        <v>700114.46230000001</v>
      </c>
      <c r="F12" s="25">
        <f>VLOOKUP(C12,RA!B16:I45,8,0)</f>
        <v>-24986.1741</v>
      </c>
      <c r="G12" s="16">
        <f t="shared" si="0"/>
        <v>725100.63639999996</v>
      </c>
      <c r="H12" s="27">
        <f>RA!J16</f>
        <v>-3.5688698699232702</v>
      </c>
      <c r="I12" s="20">
        <f>VLOOKUP(B12,RMS!B:D,3,FALSE)</f>
        <v>700114.01950598299</v>
      </c>
      <c r="J12" s="21">
        <f>VLOOKUP(B12,RMS!B:E,4,FALSE)</f>
        <v>725100.63646666706</v>
      </c>
      <c r="K12" s="22">
        <f t="shared" si="1"/>
        <v>0.44279401702806354</v>
      </c>
      <c r="L12" s="22">
        <f t="shared" si="2"/>
        <v>-6.6667096689343452E-5</v>
      </c>
      <c r="M12" s="32"/>
    </row>
    <row r="13" spans="1:13">
      <c r="A13" s="66"/>
      <c r="B13" s="12">
        <v>22</v>
      </c>
      <c r="C13" s="64" t="s">
        <v>15</v>
      </c>
      <c r="D13" s="64"/>
      <c r="E13" s="15">
        <f>VLOOKUP(C13,RA!B16:D43,3,0)</f>
        <v>443866.00150000001</v>
      </c>
      <c r="F13" s="25">
        <f>VLOOKUP(C13,RA!B17:I46,8,0)</f>
        <v>59656.515899999999</v>
      </c>
      <c r="G13" s="16">
        <f t="shared" si="0"/>
        <v>384209.48560000001</v>
      </c>
      <c r="H13" s="27">
        <f>RA!J17</f>
        <v>13.4402084634545</v>
      </c>
      <c r="I13" s="20">
        <f>VLOOKUP(B13,RMS!B:D,3,FALSE)</f>
        <v>443865.96313333302</v>
      </c>
      <c r="J13" s="21">
        <f>VLOOKUP(B13,RMS!B:E,4,FALSE)</f>
        <v>384209.48430000001</v>
      </c>
      <c r="K13" s="22">
        <f t="shared" si="1"/>
        <v>3.8366666994988918E-2</v>
      </c>
      <c r="L13" s="22">
        <f t="shared" si="2"/>
        <v>1.3000000035390258E-3</v>
      </c>
      <c r="M13" s="32"/>
    </row>
    <row r="14" spans="1:13">
      <c r="A14" s="66"/>
      <c r="B14" s="12">
        <v>23</v>
      </c>
      <c r="C14" s="64" t="s">
        <v>16</v>
      </c>
      <c r="D14" s="64"/>
      <c r="E14" s="15">
        <f>VLOOKUP(C14,RA!B18:D43,3,0)</f>
        <v>1184999.5005999999</v>
      </c>
      <c r="F14" s="25">
        <f>VLOOKUP(C14,RA!B18:I47,8,0)</f>
        <v>171386.27720000001</v>
      </c>
      <c r="G14" s="16">
        <f t="shared" si="0"/>
        <v>1013613.2233999999</v>
      </c>
      <c r="H14" s="27">
        <f>RA!J18</f>
        <v>14.4629830741044</v>
      </c>
      <c r="I14" s="20">
        <f>VLOOKUP(B14,RMS!B:D,3,FALSE)</f>
        <v>1184999.6603957301</v>
      </c>
      <c r="J14" s="21">
        <f>VLOOKUP(B14,RMS!B:E,4,FALSE)</f>
        <v>1013613.2452547</v>
      </c>
      <c r="K14" s="22">
        <f t="shared" si="1"/>
        <v>-0.15979573014192283</v>
      </c>
      <c r="L14" s="22">
        <f t="shared" si="2"/>
        <v>-2.1854700054973364E-2</v>
      </c>
      <c r="M14" s="32"/>
    </row>
    <row r="15" spans="1:13">
      <c r="A15" s="66"/>
      <c r="B15" s="12">
        <v>24</v>
      </c>
      <c r="C15" s="64" t="s">
        <v>17</v>
      </c>
      <c r="D15" s="64"/>
      <c r="E15" s="15">
        <f>VLOOKUP(C15,RA!B18:D44,3,0)</f>
        <v>365587.94650000002</v>
      </c>
      <c r="F15" s="25">
        <f>VLOOKUP(C15,RA!B19:I48,8,0)</f>
        <v>30404.0239</v>
      </c>
      <c r="G15" s="16">
        <f t="shared" si="0"/>
        <v>335183.92260000005</v>
      </c>
      <c r="H15" s="27">
        <f>RA!J19</f>
        <v>8.3164732839461895</v>
      </c>
      <c r="I15" s="20">
        <f>VLOOKUP(B15,RMS!B:D,3,FALSE)</f>
        <v>365587.92627093999</v>
      </c>
      <c r="J15" s="21">
        <f>VLOOKUP(B15,RMS!B:E,4,FALSE)</f>
        <v>335183.92342906003</v>
      </c>
      <c r="K15" s="22">
        <f t="shared" si="1"/>
        <v>2.0229060028214008E-2</v>
      </c>
      <c r="L15" s="22">
        <f t="shared" si="2"/>
        <v>-8.2905997987836599E-4</v>
      </c>
      <c r="M15" s="32"/>
    </row>
    <row r="16" spans="1:13">
      <c r="A16" s="66"/>
      <c r="B16" s="12">
        <v>25</v>
      </c>
      <c r="C16" s="64" t="s">
        <v>18</v>
      </c>
      <c r="D16" s="64"/>
      <c r="E16" s="15">
        <f>VLOOKUP(C16,RA!B20:D45,3,0)</f>
        <v>940374.76159999997</v>
      </c>
      <c r="F16" s="25">
        <f>VLOOKUP(C16,RA!B20:I49,8,0)</f>
        <v>109483.524</v>
      </c>
      <c r="G16" s="16">
        <f t="shared" si="0"/>
        <v>830891.23759999999</v>
      </c>
      <c r="H16" s="27">
        <f>RA!J20</f>
        <v>11.6425417259944</v>
      </c>
      <c r="I16" s="20">
        <f>VLOOKUP(B16,RMS!B:D,3,FALSE)</f>
        <v>940374.84920000006</v>
      </c>
      <c r="J16" s="21">
        <f>VLOOKUP(B16,RMS!B:E,4,FALSE)</f>
        <v>830891.23759999999</v>
      </c>
      <c r="K16" s="22">
        <f t="shared" si="1"/>
        <v>-8.760000008624047E-2</v>
      </c>
      <c r="L16" s="22">
        <f t="shared" si="2"/>
        <v>0</v>
      </c>
      <c r="M16" s="32"/>
    </row>
    <row r="17" spans="1:13">
      <c r="A17" s="66"/>
      <c r="B17" s="12">
        <v>26</v>
      </c>
      <c r="C17" s="64" t="s">
        <v>19</v>
      </c>
      <c r="D17" s="64"/>
      <c r="E17" s="15">
        <f>VLOOKUP(C17,RA!B20:D46,3,0)</f>
        <v>252271.111</v>
      </c>
      <c r="F17" s="25">
        <f>VLOOKUP(C17,RA!B21:I50,8,0)</f>
        <v>26158.735700000001</v>
      </c>
      <c r="G17" s="16">
        <f t="shared" si="0"/>
        <v>226112.37530000001</v>
      </c>
      <c r="H17" s="27">
        <f>RA!J21</f>
        <v>10.3692950002507</v>
      </c>
      <c r="I17" s="20">
        <f>VLOOKUP(B17,RMS!B:D,3,FALSE)</f>
        <v>252271.247761932</v>
      </c>
      <c r="J17" s="21">
        <f>VLOOKUP(B17,RMS!B:E,4,FALSE)</f>
        <v>226112.375246449</v>
      </c>
      <c r="K17" s="22">
        <f t="shared" si="1"/>
        <v>-0.13676193199353293</v>
      </c>
      <c r="L17" s="22">
        <f t="shared" si="2"/>
        <v>5.3551018936559558E-5</v>
      </c>
      <c r="M17" s="32"/>
    </row>
    <row r="18" spans="1:13">
      <c r="A18" s="66"/>
      <c r="B18" s="12">
        <v>27</v>
      </c>
      <c r="C18" s="64" t="s">
        <v>20</v>
      </c>
      <c r="D18" s="64"/>
      <c r="E18" s="15">
        <f>VLOOKUP(C18,RA!B22:D47,3,0)</f>
        <v>1161665.8407999999</v>
      </c>
      <c r="F18" s="25">
        <f>VLOOKUP(C18,RA!B22:I51,8,0)</f>
        <v>76438.607499999998</v>
      </c>
      <c r="G18" s="16">
        <f t="shared" si="0"/>
        <v>1085227.2333</v>
      </c>
      <c r="H18" s="27">
        <f>RA!J22</f>
        <v>6.5800856679541599</v>
      </c>
      <c r="I18" s="20">
        <f>VLOOKUP(B18,RMS!B:D,3,FALSE)</f>
        <v>1161666.6683777799</v>
      </c>
      <c r="J18" s="21">
        <f>VLOOKUP(B18,RMS!B:E,4,FALSE)</f>
        <v>1085227.23287778</v>
      </c>
      <c r="K18" s="22">
        <f t="shared" si="1"/>
        <v>-0.82757778000086546</v>
      </c>
      <c r="L18" s="22">
        <f t="shared" si="2"/>
        <v>4.2221997864544392E-4</v>
      </c>
      <c r="M18" s="32"/>
    </row>
    <row r="19" spans="1:13">
      <c r="A19" s="66"/>
      <c r="B19" s="12">
        <v>29</v>
      </c>
      <c r="C19" s="64" t="s">
        <v>21</v>
      </c>
      <c r="D19" s="64"/>
      <c r="E19" s="15">
        <f>VLOOKUP(C19,RA!B22:D48,3,0)</f>
        <v>2641324.4358000001</v>
      </c>
      <c r="F19" s="25">
        <f>VLOOKUP(C19,RA!B23:I52,8,0)</f>
        <v>103253.5858</v>
      </c>
      <c r="G19" s="16">
        <f t="shared" si="0"/>
        <v>2538070.85</v>
      </c>
      <c r="H19" s="27">
        <f>RA!J23</f>
        <v>3.90915952620287</v>
      </c>
      <c r="I19" s="20">
        <f>VLOOKUP(B19,RMS!B:D,3,FALSE)</f>
        <v>2641325.4905658099</v>
      </c>
      <c r="J19" s="21">
        <f>VLOOKUP(B19,RMS!B:E,4,FALSE)</f>
        <v>2538070.8685359</v>
      </c>
      <c r="K19" s="22">
        <f t="shared" si="1"/>
        <v>-1.0547658097930253</v>
      </c>
      <c r="L19" s="22">
        <f t="shared" si="2"/>
        <v>-1.8535899929702282E-2</v>
      </c>
      <c r="M19" s="32"/>
    </row>
    <row r="20" spans="1:13">
      <c r="A20" s="66"/>
      <c r="B20" s="12">
        <v>31</v>
      </c>
      <c r="C20" s="64" t="s">
        <v>22</v>
      </c>
      <c r="D20" s="64"/>
      <c r="E20" s="15">
        <f>VLOOKUP(C20,RA!B24:D49,3,0)</f>
        <v>232177.75099999999</v>
      </c>
      <c r="F20" s="25">
        <f>VLOOKUP(C20,RA!B24:I53,8,0)</f>
        <v>30257.6342</v>
      </c>
      <c r="G20" s="16">
        <f t="shared" si="0"/>
        <v>201920.11679999999</v>
      </c>
      <c r="H20" s="27">
        <f>RA!J24</f>
        <v>13.0320989283766</v>
      </c>
      <c r="I20" s="20">
        <f>VLOOKUP(B20,RMS!B:D,3,FALSE)</f>
        <v>232177.76784701599</v>
      </c>
      <c r="J20" s="21">
        <f>VLOOKUP(B20,RMS!B:E,4,FALSE)</f>
        <v>201920.107898936</v>
      </c>
      <c r="K20" s="22">
        <f t="shared" si="1"/>
        <v>-1.6847015998791903E-2</v>
      </c>
      <c r="L20" s="22">
        <f t="shared" si="2"/>
        <v>8.9010639931075275E-3</v>
      </c>
      <c r="M20" s="32"/>
    </row>
    <row r="21" spans="1:13">
      <c r="A21" s="66"/>
      <c r="B21" s="12">
        <v>32</v>
      </c>
      <c r="C21" s="64" t="s">
        <v>23</v>
      </c>
      <c r="D21" s="64"/>
      <c r="E21" s="15">
        <f>VLOOKUP(C21,RA!B24:D50,3,0)</f>
        <v>215506.96479999999</v>
      </c>
      <c r="F21" s="25">
        <f>VLOOKUP(C21,RA!B25:I54,8,0)</f>
        <v>15294.269</v>
      </c>
      <c r="G21" s="16">
        <f t="shared" si="0"/>
        <v>200212.69579999999</v>
      </c>
      <c r="H21" s="27">
        <f>RA!J25</f>
        <v>7.09687921881957</v>
      </c>
      <c r="I21" s="20">
        <f>VLOOKUP(B21,RMS!B:D,3,FALSE)</f>
        <v>215506.941643431</v>
      </c>
      <c r="J21" s="21">
        <f>VLOOKUP(B21,RMS!B:E,4,FALSE)</f>
        <v>200212.691410347</v>
      </c>
      <c r="K21" s="22">
        <f t="shared" si="1"/>
        <v>2.3156568990088999E-2</v>
      </c>
      <c r="L21" s="22">
        <f t="shared" si="2"/>
        <v>4.3896529823541641E-3</v>
      </c>
      <c r="M21" s="32"/>
    </row>
    <row r="22" spans="1:13">
      <c r="A22" s="66"/>
      <c r="B22" s="12">
        <v>33</v>
      </c>
      <c r="C22" s="64" t="s">
        <v>24</v>
      </c>
      <c r="D22" s="64"/>
      <c r="E22" s="15">
        <f>VLOOKUP(C22,RA!B26:D51,3,0)</f>
        <v>565264.04029999999</v>
      </c>
      <c r="F22" s="25">
        <f>VLOOKUP(C22,RA!B26:I55,8,0)</f>
        <v>105101.0047</v>
      </c>
      <c r="G22" s="16">
        <f t="shared" si="0"/>
        <v>460163.0356</v>
      </c>
      <c r="H22" s="27">
        <f>RA!J26</f>
        <v>18.593258584823499</v>
      </c>
      <c r="I22" s="20">
        <f>VLOOKUP(B22,RMS!B:D,3,FALSE)</f>
        <v>565264.01140567299</v>
      </c>
      <c r="J22" s="21">
        <f>VLOOKUP(B22,RMS!B:E,4,FALSE)</f>
        <v>460163.01918861503</v>
      </c>
      <c r="K22" s="22">
        <f t="shared" si="1"/>
        <v>2.8894326998852193E-2</v>
      </c>
      <c r="L22" s="22">
        <f t="shared" si="2"/>
        <v>1.6411384975071996E-2</v>
      </c>
      <c r="M22" s="32"/>
    </row>
    <row r="23" spans="1:13">
      <c r="A23" s="66"/>
      <c r="B23" s="12">
        <v>34</v>
      </c>
      <c r="C23" s="64" t="s">
        <v>25</v>
      </c>
      <c r="D23" s="64"/>
      <c r="E23" s="15">
        <f>VLOOKUP(C23,RA!B26:D52,3,0)</f>
        <v>160231.12599999999</v>
      </c>
      <c r="F23" s="25">
        <f>VLOOKUP(C23,RA!B27:I56,8,0)</f>
        <v>43347.1927</v>
      </c>
      <c r="G23" s="16">
        <f t="shared" si="0"/>
        <v>116883.93329999999</v>
      </c>
      <c r="H23" s="27">
        <f>RA!J27</f>
        <v>27.052916485152799</v>
      </c>
      <c r="I23" s="20">
        <f>VLOOKUP(B23,RMS!B:D,3,FALSE)</f>
        <v>160230.939451176</v>
      </c>
      <c r="J23" s="21">
        <f>VLOOKUP(B23,RMS!B:E,4,FALSE)</f>
        <v>116883.933928404</v>
      </c>
      <c r="K23" s="22">
        <f t="shared" si="1"/>
        <v>0.18654882398550399</v>
      </c>
      <c r="L23" s="22">
        <f t="shared" si="2"/>
        <v>-6.2840401369612664E-4</v>
      </c>
      <c r="M23" s="32"/>
    </row>
    <row r="24" spans="1:13">
      <c r="A24" s="66"/>
      <c r="B24" s="12">
        <v>35</v>
      </c>
      <c r="C24" s="64" t="s">
        <v>26</v>
      </c>
      <c r="D24" s="64"/>
      <c r="E24" s="15">
        <f>VLOOKUP(C24,RA!B28:D53,3,0)</f>
        <v>783967.61880000005</v>
      </c>
      <c r="F24" s="25">
        <f>VLOOKUP(C24,RA!B28:I57,8,0)</f>
        <v>21912.7562</v>
      </c>
      <c r="G24" s="16">
        <f t="shared" si="0"/>
        <v>762054.86260000011</v>
      </c>
      <c r="H24" s="27">
        <f>RA!J28</f>
        <v>2.79510985843284</v>
      </c>
      <c r="I24" s="20">
        <f>VLOOKUP(B24,RMS!B:D,3,FALSE)</f>
        <v>783967.61898407096</v>
      </c>
      <c r="J24" s="21">
        <f>VLOOKUP(B24,RMS!B:E,4,FALSE)</f>
        <v>762054.85165486694</v>
      </c>
      <c r="K24" s="22">
        <f t="shared" si="1"/>
        <v>-1.8407090101391077E-4</v>
      </c>
      <c r="L24" s="22">
        <f t="shared" si="2"/>
        <v>1.0945133166387677E-2</v>
      </c>
      <c r="M24" s="32"/>
    </row>
    <row r="25" spans="1:13">
      <c r="A25" s="66"/>
      <c r="B25" s="12">
        <v>36</v>
      </c>
      <c r="C25" s="64" t="s">
        <v>27</v>
      </c>
      <c r="D25" s="64"/>
      <c r="E25" s="15">
        <f>VLOOKUP(C25,RA!B28:D54,3,0)</f>
        <v>620205.7513</v>
      </c>
      <c r="F25" s="25">
        <f>VLOOKUP(C25,RA!B29:I58,8,0)</f>
        <v>95096.852400000003</v>
      </c>
      <c r="G25" s="16">
        <f t="shared" si="0"/>
        <v>525108.89890000003</v>
      </c>
      <c r="H25" s="27">
        <f>RA!J29</f>
        <v>15.3331135999093</v>
      </c>
      <c r="I25" s="20">
        <f>VLOOKUP(B25,RMS!B:D,3,FALSE)</f>
        <v>620205.74980885</v>
      </c>
      <c r="J25" s="21">
        <f>VLOOKUP(B25,RMS!B:E,4,FALSE)</f>
        <v>525108.93757469801</v>
      </c>
      <c r="K25" s="22">
        <f t="shared" si="1"/>
        <v>1.4911500038579106E-3</v>
      </c>
      <c r="L25" s="22">
        <f t="shared" si="2"/>
        <v>-3.8674697978422046E-2</v>
      </c>
      <c r="M25" s="32"/>
    </row>
    <row r="26" spans="1:13">
      <c r="A26" s="66"/>
      <c r="B26" s="12">
        <v>37</v>
      </c>
      <c r="C26" s="64" t="s">
        <v>67</v>
      </c>
      <c r="D26" s="64"/>
      <c r="E26" s="15">
        <f>VLOOKUP(C26,RA!B30:D55,3,0)</f>
        <v>859714.82460000005</v>
      </c>
      <c r="F26" s="25">
        <f>VLOOKUP(C26,RA!B30:I59,8,0)</f>
        <v>67068.3076</v>
      </c>
      <c r="G26" s="16">
        <f t="shared" si="0"/>
        <v>792646.51699999999</v>
      </c>
      <c r="H26" s="27">
        <f>RA!J30</f>
        <v>7.8012273001346601</v>
      </c>
      <c r="I26" s="20">
        <f>VLOOKUP(B26,RMS!B:D,3,FALSE)</f>
        <v>859714.82979734498</v>
      </c>
      <c r="J26" s="21">
        <f>VLOOKUP(B26,RMS!B:E,4,FALSE)</f>
        <v>792646.47967535094</v>
      </c>
      <c r="K26" s="22">
        <f t="shared" si="1"/>
        <v>-5.1973449299111962E-3</v>
      </c>
      <c r="L26" s="22">
        <f t="shared" si="2"/>
        <v>3.732464904896915E-2</v>
      </c>
      <c r="M26" s="32"/>
    </row>
    <row r="27" spans="1:13">
      <c r="A27" s="66"/>
      <c r="B27" s="12">
        <v>38</v>
      </c>
      <c r="C27" s="64" t="s">
        <v>29</v>
      </c>
      <c r="D27" s="64"/>
      <c r="E27" s="15">
        <f>VLOOKUP(C27,RA!B30:D56,3,0)</f>
        <v>1797425.2074</v>
      </c>
      <c r="F27" s="25">
        <f>VLOOKUP(C27,RA!B31:I60,8,0)</f>
        <v>-40120.2336</v>
      </c>
      <c r="G27" s="16">
        <f t="shared" si="0"/>
        <v>1837545.4409999999</v>
      </c>
      <c r="H27" s="27">
        <f>RA!J31</f>
        <v>-2.23209474501776</v>
      </c>
      <c r="I27" s="20">
        <f>VLOOKUP(B27,RMS!B:D,3,FALSE)</f>
        <v>1797425.2570902701</v>
      </c>
      <c r="J27" s="21">
        <f>VLOOKUP(B27,RMS!B:E,4,FALSE)</f>
        <v>1837544.7222708</v>
      </c>
      <c r="K27" s="22">
        <f t="shared" si="1"/>
        <v>-4.9690270097926259E-2</v>
      </c>
      <c r="L27" s="22">
        <f t="shared" si="2"/>
        <v>0.71872919984161854</v>
      </c>
      <c r="M27" s="32"/>
    </row>
    <row r="28" spans="1:13">
      <c r="A28" s="66"/>
      <c r="B28" s="12">
        <v>39</v>
      </c>
      <c r="C28" s="64" t="s">
        <v>30</v>
      </c>
      <c r="D28" s="64"/>
      <c r="E28" s="15">
        <f>VLOOKUP(C28,RA!B32:D57,3,0)</f>
        <v>107049.9376</v>
      </c>
      <c r="F28" s="25">
        <f>VLOOKUP(C28,RA!B32:I61,8,0)</f>
        <v>29038.0661</v>
      </c>
      <c r="G28" s="16">
        <f t="shared" si="0"/>
        <v>78011.871500000008</v>
      </c>
      <c r="H28" s="27">
        <f>RA!J32</f>
        <v>27.125719781830099</v>
      </c>
      <c r="I28" s="20">
        <f>VLOOKUP(B28,RMS!B:D,3,FALSE)</f>
        <v>107049.865860404</v>
      </c>
      <c r="J28" s="21">
        <f>VLOOKUP(B28,RMS!B:E,4,FALSE)</f>
        <v>78011.858464372301</v>
      </c>
      <c r="K28" s="22">
        <f t="shared" si="1"/>
        <v>7.173959600913804E-2</v>
      </c>
      <c r="L28" s="22">
        <f t="shared" si="2"/>
        <v>1.3035627707722597E-2</v>
      </c>
      <c r="M28" s="32"/>
    </row>
    <row r="29" spans="1:13">
      <c r="A29" s="66"/>
      <c r="B29" s="12">
        <v>40</v>
      </c>
      <c r="C29" s="64" t="s">
        <v>69</v>
      </c>
      <c r="D29" s="64"/>
      <c r="E29" s="15">
        <f>VLOOKUP(C29,RA!B32:D58,3,0)</f>
        <v>0</v>
      </c>
      <c r="F29" s="25">
        <f>VLOOKUP(C29,RA!B33:I62,8,0)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2"/>
    </row>
    <row r="30" spans="1:13" ht="12" thickBot="1">
      <c r="A30" s="66"/>
      <c r="B30" s="12">
        <v>42</v>
      </c>
      <c r="C30" s="64" t="s">
        <v>31</v>
      </c>
      <c r="D30" s="64"/>
      <c r="E30" s="15">
        <f>VLOOKUP(C30,RA!B34:D60,3,0)</f>
        <v>160197.1538</v>
      </c>
      <c r="F30" s="25">
        <f>VLOOKUP(C30,RA!B34:I64,8,0)</f>
        <v>14363.9792</v>
      </c>
      <c r="G30" s="16">
        <f t="shared" si="0"/>
        <v>145833.1746</v>
      </c>
      <c r="H30" s="27">
        <f>RA!J34</f>
        <v>8.96643845366496</v>
      </c>
      <c r="I30" s="20">
        <f>VLOOKUP(B30,RMS!B:D,3,FALSE)</f>
        <v>160197.15210000001</v>
      </c>
      <c r="J30" s="21">
        <f>VLOOKUP(B30,RMS!B:E,4,FALSE)</f>
        <v>145833.17319999999</v>
      </c>
      <c r="K30" s="22">
        <f t="shared" si="1"/>
        <v>1.6999999934341758E-3</v>
      </c>
      <c r="L30" s="22">
        <f t="shared" si="2"/>
        <v>1.4000000082887709E-3</v>
      </c>
      <c r="M30" s="32"/>
    </row>
    <row r="31" spans="1:13" s="35" customFormat="1" ht="12" thickBot="1">
      <c r="A31" s="66"/>
      <c r="B31" s="12">
        <v>70</v>
      </c>
      <c r="C31" s="67" t="s">
        <v>64</v>
      </c>
      <c r="D31" s="68"/>
      <c r="E31" s="15">
        <f>VLOOKUP(C31,RA!B34:D61,3,0)</f>
        <v>64858.17</v>
      </c>
      <c r="F31" s="25">
        <f>VLOOKUP(C31,RA!B34:I65,8,0)</f>
        <v>948.83</v>
      </c>
      <c r="G31" s="16">
        <f t="shared" si="0"/>
        <v>63909.34</v>
      </c>
      <c r="H31" s="27">
        <f>RA!J34</f>
        <v>8.96643845366496</v>
      </c>
      <c r="I31" s="20">
        <f>VLOOKUP(B31,RMS!B:D,3,FALSE)</f>
        <v>64858.17</v>
      </c>
      <c r="J31" s="21">
        <f>VLOOKUP(B31,RMS!B:E,4,FALSE)</f>
        <v>63909.34</v>
      </c>
      <c r="K31" s="22">
        <f t="shared" si="1"/>
        <v>0</v>
      </c>
      <c r="L31" s="22">
        <f t="shared" si="2"/>
        <v>0</v>
      </c>
    </row>
    <row r="32" spans="1:13">
      <c r="A32" s="66"/>
      <c r="B32" s="12">
        <v>71</v>
      </c>
      <c r="C32" s="64" t="s">
        <v>35</v>
      </c>
      <c r="D32" s="64"/>
      <c r="E32" s="15">
        <f>VLOOKUP(C32,RA!B34:D61,3,0)</f>
        <v>107541.88</v>
      </c>
      <c r="F32" s="25">
        <f>VLOOKUP(C32,RA!B34:I65,8,0)</f>
        <v>-5788.62</v>
      </c>
      <c r="G32" s="16">
        <f t="shared" si="0"/>
        <v>113330.5</v>
      </c>
      <c r="H32" s="27">
        <f>RA!J34</f>
        <v>8.96643845366496</v>
      </c>
      <c r="I32" s="20">
        <f>VLOOKUP(B32,RMS!B:D,3,FALSE)</f>
        <v>107541.88</v>
      </c>
      <c r="J32" s="21">
        <f>VLOOKUP(B32,RMS!B:E,4,FALSE)</f>
        <v>113330.5</v>
      </c>
      <c r="K32" s="22">
        <f t="shared" si="1"/>
        <v>0</v>
      </c>
      <c r="L32" s="22">
        <f t="shared" si="2"/>
        <v>0</v>
      </c>
      <c r="M32" s="32"/>
    </row>
    <row r="33" spans="1:13">
      <c r="A33" s="66"/>
      <c r="B33" s="12">
        <v>72</v>
      </c>
      <c r="C33" s="64" t="s">
        <v>36</v>
      </c>
      <c r="D33" s="64"/>
      <c r="E33" s="15">
        <f>VLOOKUP(C33,RA!B34:D62,3,0)</f>
        <v>277526.48</v>
      </c>
      <c r="F33" s="25">
        <f>VLOOKUP(C33,RA!B34:I66,8,0)</f>
        <v>-9539.34</v>
      </c>
      <c r="G33" s="16">
        <f t="shared" si="0"/>
        <v>287065.82</v>
      </c>
      <c r="H33" s="27">
        <f>RA!J35</f>
        <v>1.17901952082867</v>
      </c>
      <c r="I33" s="20">
        <f>VLOOKUP(B33,RMS!B:D,3,FALSE)</f>
        <v>277526.48</v>
      </c>
      <c r="J33" s="21">
        <f>VLOOKUP(B33,RMS!B:E,4,FALSE)</f>
        <v>287065.82</v>
      </c>
      <c r="K33" s="22">
        <f t="shared" si="1"/>
        <v>0</v>
      </c>
      <c r="L33" s="22">
        <f t="shared" si="2"/>
        <v>0</v>
      </c>
      <c r="M33" s="32"/>
    </row>
    <row r="34" spans="1:13">
      <c r="A34" s="66"/>
      <c r="B34" s="12">
        <v>73</v>
      </c>
      <c r="C34" s="64" t="s">
        <v>37</v>
      </c>
      <c r="D34" s="64"/>
      <c r="E34" s="15">
        <f>VLOOKUP(C34,RA!B34:D63,3,0)</f>
        <v>102846.24</v>
      </c>
      <c r="F34" s="25">
        <f>VLOOKUP(C34,RA!B34:I67,8,0)</f>
        <v>-9091.48</v>
      </c>
      <c r="G34" s="16">
        <f t="shared" si="0"/>
        <v>111937.72</v>
      </c>
      <c r="H34" s="27">
        <f>RA!J34</f>
        <v>8.96643845366496</v>
      </c>
      <c r="I34" s="20">
        <f>VLOOKUP(B34,RMS!B:D,3,FALSE)</f>
        <v>102846.24</v>
      </c>
      <c r="J34" s="21">
        <f>VLOOKUP(B34,RMS!B:E,4,FALSE)</f>
        <v>111937.72</v>
      </c>
      <c r="K34" s="22">
        <f t="shared" si="1"/>
        <v>0</v>
      </c>
      <c r="L34" s="22">
        <f t="shared" si="2"/>
        <v>0</v>
      </c>
      <c r="M34" s="32"/>
    </row>
    <row r="35" spans="1:13" s="35" customFormat="1">
      <c r="A35" s="66"/>
      <c r="B35" s="12">
        <v>74</v>
      </c>
      <c r="C35" s="64" t="s">
        <v>65</v>
      </c>
      <c r="D35" s="64"/>
      <c r="E35" s="15">
        <f>VLOOKUP(C35,RA!B35:D64,3,0)</f>
        <v>0.08</v>
      </c>
      <c r="F35" s="25">
        <f>VLOOKUP(C35,RA!B35:I68,8,0)</f>
        <v>-444.4</v>
      </c>
      <c r="G35" s="16">
        <f t="shared" si="0"/>
        <v>444.47999999999996</v>
      </c>
      <c r="H35" s="27">
        <f>RA!J35</f>
        <v>1.17901952082867</v>
      </c>
      <c r="I35" s="20">
        <f>VLOOKUP(B35,RMS!B:D,3,FALSE)</f>
        <v>0.08</v>
      </c>
      <c r="J35" s="21">
        <f>VLOOKUP(B35,RMS!B:E,4,FALSE)</f>
        <v>444.48</v>
      </c>
      <c r="K35" s="22">
        <f t="shared" si="1"/>
        <v>0</v>
      </c>
      <c r="L35" s="22">
        <f t="shared" si="2"/>
        <v>0</v>
      </c>
    </row>
    <row r="36" spans="1:13" ht="11.25" customHeight="1">
      <c r="A36" s="66"/>
      <c r="B36" s="12">
        <v>75</v>
      </c>
      <c r="C36" s="64" t="s">
        <v>32</v>
      </c>
      <c r="D36" s="64"/>
      <c r="E36" s="15">
        <f>VLOOKUP(C36,RA!B8:D64,3,0)</f>
        <v>47258.119500000001</v>
      </c>
      <c r="F36" s="25">
        <f>VLOOKUP(C36,RA!B8:I68,8,0)</f>
        <v>2867.6925000000001</v>
      </c>
      <c r="G36" s="16">
        <f t="shared" si="0"/>
        <v>44390.427000000003</v>
      </c>
      <c r="H36" s="27">
        <f>RA!J35</f>
        <v>1.17901952082867</v>
      </c>
      <c r="I36" s="20">
        <f>VLOOKUP(B36,RMS!B:D,3,FALSE)</f>
        <v>47258.1196581197</v>
      </c>
      <c r="J36" s="21">
        <f>VLOOKUP(B36,RMS!B:E,4,FALSE)</f>
        <v>44390.427350427402</v>
      </c>
      <c r="K36" s="22">
        <f t="shared" si="1"/>
        <v>-1.5811969933565706E-4</v>
      </c>
      <c r="L36" s="22">
        <f t="shared" si="2"/>
        <v>-3.5042739909840748E-4</v>
      </c>
      <c r="M36" s="32"/>
    </row>
    <row r="37" spans="1:13">
      <c r="A37" s="66"/>
      <c r="B37" s="12">
        <v>76</v>
      </c>
      <c r="C37" s="64" t="s">
        <v>33</v>
      </c>
      <c r="D37" s="64"/>
      <c r="E37" s="15">
        <f>VLOOKUP(C37,RA!B8:D65,3,0)</f>
        <v>316621.22220000002</v>
      </c>
      <c r="F37" s="25">
        <f>VLOOKUP(C37,RA!B8:I69,8,0)</f>
        <v>21044.338199999998</v>
      </c>
      <c r="G37" s="16">
        <f t="shared" si="0"/>
        <v>295576.88400000002</v>
      </c>
      <c r="H37" s="27">
        <f>RA!J36</f>
        <v>1.4629305760554101</v>
      </c>
      <c r="I37" s="20">
        <f>VLOOKUP(B37,RMS!B:D,3,FALSE)</f>
        <v>316621.21794786298</v>
      </c>
      <c r="J37" s="21">
        <f>VLOOKUP(B37,RMS!B:E,4,FALSE)</f>
        <v>295576.88503675198</v>
      </c>
      <c r="K37" s="22">
        <f t="shared" si="1"/>
        <v>4.2521370342001319E-3</v>
      </c>
      <c r="L37" s="22">
        <f t="shared" si="2"/>
        <v>-1.0367519571445882E-3</v>
      </c>
      <c r="M37" s="32"/>
    </row>
    <row r="38" spans="1:13">
      <c r="A38" s="66"/>
      <c r="B38" s="12">
        <v>77</v>
      </c>
      <c r="C38" s="64" t="s">
        <v>38</v>
      </c>
      <c r="D38" s="64"/>
      <c r="E38" s="15">
        <f>VLOOKUP(C38,RA!B9:D66,3,0)</f>
        <v>53440.2</v>
      </c>
      <c r="F38" s="25">
        <f>VLOOKUP(C38,RA!B9:I70,8,0)</f>
        <v>-7248.69</v>
      </c>
      <c r="G38" s="16">
        <f t="shared" si="0"/>
        <v>60688.89</v>
      </c>
      <c r="H38" s="27">
        <f>RA!J37</f>
        <v>-5.3826658042429596</v>
      </c>
      <c r="I38" s="20">
        <f>VLOOKUP(B38,RMS!B:D,3,FALSE)</f>
        <v>53440.2</v>
      </c>
      <c r="J38" s="21">
        <f>VLOOKUP(B38,RMS!B:E,4,FALSE)</f>
        <v>60688.89</v>
      </c>
      <c r="K38" s="22">
        <f t="shared" si="1"/>
        <v>0</v>
      </c>
      <c r="L38" s="22">
        <f t="shared" si="2"/>
        <v>0</v>
      </c>
      <c r="M38" s="32"/>
    </row>
    <row r="39" spans="1:13">
      <c r="A39" s="66"/>
      <c r="B39" s="12">
        <v>78</v>
      </c>
      <c r="C39" s="64" t="s">
        <v>39</v>
      </c>
      <c r="D39" s="64"/>
      <c r="E39" s="15">
        <f>VLOOKUP(C39,RA!B10:D67,3,0)</f>
        <v>50249.599999999999</v>
      </c>
      <c r="F39" s="25">
        <f>VLOOKUP(C39,RA!B10:I71,8,0)</f>
        <v>7017.36</v>
      </c>
      <c r="G39" s="16">
        <f t="shared" si="0"/>
        <v>43232.24</v>
      </c>
      <c r="H39" s="27">
        <f>RA!J38</f>
        <v>-3.4372720037381699</v>
      </c>
      <c r="I39" s="20">
        <f>VLOOKUP(B39,RMS!B:D,3,FALSE)</f>
        <v>50249.599999999999</v>
      </c>
      <c r="J39" s="21">
        <f>VLOOKUP(B39,RMS!B:E,4,FALSE)</f>
        <v>43232.24</v>
      </c>
      <c r="K39" s="22">
        <f t="shared" si="1"/>
        <v>0</v>
      </c>
      <c r="L39" s="22">
        <f t="shared" si="2"/>
        <v>0</v>
      </c>
      <c r="M39" s="32"/>
    </row>
    <row r="40" spans="1:13" s="36" customFormat="1">
      <c r="A40" s="66"/>
      <c r="B40" s="12">
        <v>9101</v>
      </c>
      <c r="C40" s="69" t="s">
        <v>71</v>
      </c>
      <c r="D40" s="70"/>
      <c r="E40" s="15">
        <f>VLOOKUP(C40,RA!B11:D68,3,0)</f>
        <v>0</v>
      </c>
      <c r="F40" s="25">
        <f>VLOOKUP(C40,RA!B11:I72,8,0)</f>
        <v>0</v>
      </c>
      <c r="G40" s="16">
        <f t="shared" si="0"/>
        <v>0</v>
      </c>
      <c r="H40" s="27">
        <f>RA!J39</f>
        <v>-8.8398759157359592</v>
      </c>
      <c r="I40" s="20">
        <f>VLOOKUP(B40,RMS!B:D,3,FALSE)</f>
        <v>0</v>
      </c>
      <c r="J40" s="21">
        <f>VLOOKUP(B40,RMS!B:E,4,FALSE)</f>
        <v>0</v>
      </c>
      <c r="K40" s="22">
        <f t="shared" si="1"/>
        <v>0</v>
      </c>
      <c r="L40" s="22">
        <f t="shared" si="2"/>
        <v>0</v>
      </c>
    </row>
    <row r="41" spans="1:13">
      <c r="A41" s="66"/>
      <c r="B41" s="12">
        <v>99</v>
      </c>
      <c r="C41" s="64" t="s">
        <v>34</v>
      </c>
      <c r="D41" s="64"/>
      <c r="E41" s="15">
        <f>VLOOKUP(C41,RA!B8:D68,3,0)</f>
        <v>9461.8937000000005</v>
      </c>
      <c r="F41" s="25">
        <f>VLOOKUP(C41,RA!B8:I72,8,0)</f>
        <v>680.51490000000001</v>
      </c>
      <c r="G41" s="16">
        <f t="shared" si="0"/>
        <v>8781.3788000000004</v>
      </c>
      <c r="H41" s="27">
        <f>RA!J39</f>
        <v>-8.8398759157359592</v>
      </c>
      <c r="I41" s="20">
        <f>VLOOKUP(B41,RMS!B:D,3,FALSE)</f>
        <v>9461.8939565842193</v>
      </c>
      <c r="J41" s="21">
        <f>VLOOKUP(B41,RMS!B:E,4,FALSE)</f>
        <v>8781.3786854246991</v>
      </c>
      <c r="K41" s="22">
        <f t="shared" si="1"/>
        <v>-2.5658421873231418E-4</v>
      </c>
      <c r="L41" s="22">
        <f t="shared" si="2"/>
        <v>1.1457530126790516E-4</v>
      </c>
      <c r="M41" s="32"/>
    </row>
  </sheetData>
  <mergeCells count="41"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37:D37"/>
    <mergeCell ref="C38:D38"/>
    <mergeCell ref="C41:D41"/>
    <mergeCell ref="C39:D39"/>
    <mergeCell ref="C10:D10"/>
    <mergeCell ref="C23:D23"/>
    <mergeCell ref="C24:D24"/>
    <mergeCell ref="C25:D25"/>
    <mergeCell ref="C26:D26"/>
    <mergeCell ref="C28:D28"/>
    <mergeCell ref="C40:D40"/>
    <mergeCell ref="C2:D2"/>
    <mergeCell ref="C4:D4"/>
    <mergeCell ref="C5:D5"/>
    <mergeCell ref="C6:D6"/>
    <mergeCell ref="C7:D7"/>
    <mergeCell ref="A3:D3"/>
    <mergeCell ref="A4:A41"/>
    <mergeCell ref="C30:D30"/>
    <mergeCell ref="C32:D32"/>
    <mergeCell ref="C33:D33"/>
    <mergeCell ref="C34:D34"/>
    <mergeCell ref="C36:D36"/>
    <mergeCell ref="C31:D31"/>
    <mergeCell ref="C35:D35"/>
    <mergeCell ref="C29:D29"/>
    <mergeCell ref="C27:D27"/>
  </mergeCells>
  <phoneticPr fontId="44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W46"/>
  <sheetViews>
    <sheetView workbookViewId="0">
      <selection sqref="A1:XFD1048576"/>
    </sheetView>
  </sheetViews>
  <sheetFormatPr defaultRowHeight="11.25"/>
  <cols>
    <col min="1" max="1" width="8" style="41" customWidth="1"/>
    <col min="2" max="3" width="9.140625" style="41"/>
    <col min="4" max="5" width="13.140625" style="41" bestFit="1" customWidth="1"/>
    <col min="6" max="7" width="14" style="41" bestFit="1" customWidth="1"/>
    <col min="8" max="8" width="9.140625" style="41"/>
    <col min="9" max="9" width="14" style="41" bestFit="1" customWidth="1"/>
    <col min="10" max="10" width="11.85546875" style="41" bestFit="1" customWidth="1"/>
    <col min="11" max="11" width="14" style="41" bestFit="1" customWidth="1"/>
    <col min="12" max="12" width="12" style="41" bestFit="1" customWidth="1"/>
    <col min="13" max="13" width="14" style="41" bestFit="1" customWidth="1"/>
    <col min="14" max="15" width="15.85546875" style="41" bestFit="1" customWidth="1"/>
    <col min="16" max="16" width="10.5703125" style="41" bestFit="1" customWidth="1"/>
    <col min="17" max="18" width="12" style="41" bestFit="1" customWidth="1"/>
    <col min="19" max="20" width="9.140625" style="41"/>
    <col min="21" max="21" width="12" style="41" bestFit="1" customWidth="1"/>
    <col min="22" max="22" width="41.140625" style="41" bestFit="1" customWidth="1"/>
    <col min="23" max="16384" width="9.140625" style="41"/>
  </cols>
  <sheetData>
    <row r="1" spans="1:23" ht="12.75">
      <c r="A1" s="71"/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42" t="s">
        <v>45</v>
      </c>
      <c r="W1" s="73"/>
    </row>
    <row r="2" spans="1:23" ht="12.75">
      <c r="A2" s="71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42"/>
      <c r="W2" s="73"/>
    </row>
    <row r="3" spans="1:23" ht="23.25" thickBot="1">
      <c r="A3" s="71"/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43" t="s">
        <v>46</v>
      </c>
      <c r="W3" s="73"/>
    </row>
    <row r="4" spans="1:23" ht="12.75" thickTop="1" thickBot="1">
      <c r="A4" s="72"/>
      <c r="B4" s="72"/>
      <c r="C4" s="72"/>
      <c r="D4" s="72"/>
      <c r="E4" s="72"/>
      <c r="F4" s="72"/>
      <c r="G4" s="72"/>
      <c r="H4" s="72"/>
      <c r="I4" s="72"/>
      <c r="J4" s="72"/>
      <c r="K4" s="72"/>
      <c r="L4" s="72"/>
      <c r="M4" s="72"/>
      <c r="N4" s="72"/>
      <c r="O4" s="72"/>
      <c r="P4" s="72"/>
      <c r="Q4" s="72"/>
      <c r="R4" s="72"/>
      <c r="S4" s="72"/>
      <c r="T4" s="72"/>
      <c r="U4" s="72"/>
      <c r="W4" s="73"/>
    </row>
    <row r="5" spans="1:23" ht="22.5" thickTop="1" thickBot="1">
      <c r="A5" s="44"/>
      <c r="B5" s="45"/>
      <c r="C5" s="46"/>
      <c r="D5" s="47" t="s">
        <v>0</v>
      </c>
      <c r="E5" s="47" t="s">
        <v>74</v>
      </c>
      <c r="F5" s="47" t="s">
        <v>75</v>
      </c>
      <c r="G5" s="47" t="s">
        <v>47</v>
      </c>
      <c r="H5" s="47" t="s">
        <v>48</v>
      </c>
      <c r="I5" s="47" t="s">
        <v>1</v>
      </c>
      <c r="J5" s="47" t="s">
        <v>2</v>
      </c>
      <c r="K5" s="47" t="s">
        <v>49</v>
      </c>
      <c r="L5" s="47" t="s">
        <v>50</v>
      </c>
      <c r="M5" s="47" t="s">
        <v>51</v>
      </c>
      <c r="N5" s="47" t="s">
        <v>52</v>
      </c>
      <c r="O5" s="47" t="s">
        <v>53</v>
      </c>
      <c r="P5" s="47" t="s">
        <v>76</v>
      </c>
      <c r="Q5" s="47" t="s">
        <v>77</v>
      </c>
      <c r="R5" s="47" t="s">
        <v>54</v>
      </c>
      <c r="S5" s="47" t="s">
        <v>55</v>
      </c>
      <c r="T5" s="47" t="s">
        <v>56</v>
      </c>
      <c r="U5" s="48" t="s">
        <v>57</v>
      </c>
    </row>
    <row r="6" spans="1:23" ht="12" thickBot="1">
      <c r="A6" s="49" t="s">
        <v>3</v>
      </c>
      <c r="B6" s="74" t="s">
        <v>4</v>
      </c>
      <c r="C6" s="75"/>
      <c r="D6" s="49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50"/>
    </row>
    <row r="7" spans="1:23" ht="12" thickBot="1">
      <c r="A7" s="76" t="s">
        <v>5</v>
      </c>
      <c r="B7" s="77"/>
      <c r="C7" s="78"/>
      <c r="D7" s="51">
        <v>15344584.1527</v>
      </c>
      <c r="E7" s="51">
        <v>15376871.842499999</v>
      </c>
      <c r="F7" s="52">
        <v>99.790024329195703</v>
      </c>
      <c r="G7" s="51">
        <v>15698534.1291</v>
      </c>
      <c r="H7" s="52">
        <v>-2.2546689613770798</v>
      </c>
      <c r="I7" s="51">
        <v>1209598.2342000001</v>
      </c>
      <c r="J7" s="52">
        <v>7.8829000653443</v>
      </c>
      <c r="K7" s="51">
        <v>1719405.2394999999</v>
      </c>
      <c r="L7" s="52">
        <v>10.952648351496601</v>
      </c>
      <c r="M7" s="52">
        <v>-0.29650194938817998</v>
      </c>
      <c r="N7" s="51">
        <v>43693979.424800001</v>
      </c>
      <c r="O7" s="51">
        <v>3491186715.2125001</v>
      </c>
      <c r="P7" s="51">
        <v>776577</v>
      </c>
      <c r="Q7" s="51">
        <v>1067332</v>
      </c>
      <c r="R7" s="52">
        <v>-27.241289495677101</v>
      </c>
      <c r="S7" s="51">
        <v>19.759256522791699</v>
      </c>
      <c r="T7" s="51">
        <v>26.560990649676</v>
      </c>
      <c r="U7" s="53">
        <v>-34.423026590290704</v>
      </c>
    </row>
    <row r="8" spans="1:23" ht="12" thickBot="1">
      <c r="A8" s="79">
        <v>42523</v>
      </c>
      <c r="B8" s="67" t="s">
        <v>6</v>
      </c>
      <c r="C8" s="68"/>
      <c r="D8" s="54">
        <v>420057.59490000003</v>
      </c>
      <c r="E8" s="54">
        <v>482628.97590000002</v>
      </c>
      <c r="F8" s="55">
        <v>87.035303696111995</v>
      </c>
      <c r="G8" s="54">
        <v>461189.72749999998</v>
      </c>
      <c r="H8" s="55">
        <v>-8.9187009482989801</v>
      </c>
      <c r="I8" s="54">
        <v>110316.14109999999</v>
      </c>
      <c r="J8" s="55">
        <v>26.262146534039498</v>
      </c>
      <c r="K8" s="54">
        <v>122845.704</v>
      </c>
      <c r="L8" s="55">
        <v>26.636695631951198</v>
      </c>
      <c r="M8" s="55">
        <v>-0.101994310684239</v>
      </c>
      <c r="N8" s="54">
        <v>935863.74410000001</v>
      </c>
      <c r="O8" s="54">
        <v>126392576.5139</v>
      </c>
      <c r="P8" s="54">
        <v>19331</v>
      </c>
      <c r="Q8" s="54">
        <v>26449</v>
      </c>
      <c r="R8" s="55">
        <v>-26.912170592460999</v>
      </c>
      <c r="S8" s="54">
        <v>21.729739532357399</v>
      </c>
      <c r="T8" s="54">
        <v>19.5019149759915</v>
      </c>
      <c r="U8" s="56">
        <v>10.252421815956</v>
      </c>
    </row>
    <row r="9" spans="1:23" ht="12" thickBot="1">
      <c r="A9" s="80"/>
      <c r="B9" s="67" t="s">
        <v>7</v>
      </c>
      <c r="C9" s="68"/>
      <c r="D9" s="54">
        <v>44018.156799999997</v>
      </c>
      <c r="E9" s="54">
        <v>66905.772100000002</v>
      </c>
      <c r="F9" s="55">
        <v>65.791269450128695</v>
      </c>
      <c r="G9" s="54">
        <v>64636.563800000004</v>
      </c>
      <c r="H9" s="55">
        <v>-31.898983776114701</v>
      </c>
      <c r="I9" s="54">
        <v>9786.7381999999998</v>
      </c>
      <c r="J9" s="55">
        <v>22.233412099617901</v>
      </c>
      <c r="K9" s="54">
        <v>14881.952600000001</v>
      </c>
      <c r="L9" s="55">
        <v>23.024046646489602</v>
      </c>
      <c r="M9" s="55">
        <v>-0.34237539501368902</v>
      </c>
      <c r="N9" s="54">
        <v>424205.13789999997</v>
      </c>
      <c r="O9" s="54">
        <v>18026106.3402</v>
      </c>
      <c r="P9" s="54">
        <v>2591</v>
      </c>
      <c r="Q9" s="54">
        <v>14650</v>
      </c>
      <c r="R9" s="55">
        <v>-82.313993174061395</v>
      </c>
      <c r="S9" s="54">
        <v>16.988867927441099</v>
      </c>
      <c r="T9" s="54">
        <v>25.9513297679181</v>
      </c>
      <c r="U9" s="56">
        <v>-52.7549091484806</v>
      </c>
    </row>
    <row r="10" spans="1:23" ht="12" thickBot="1">
      <c r="A10" s="80"/>
      <c r="B10" s="67" t="s">
        <v>8</v>
      </c>
      <c r="C10" s="68"/>
      <c r="D10" s="54">
        <v>90565.537599999996</v>
      </c>
      <c r="E10" s="54">
        <v>120614.40760000001</v>
      </c>
      <c r="F10" s="55">
        <v>75.0868319980042</v>
      </c>
      <c r="G10" s="54">
        <v>124241.34149999999</v>
      </c>
      <c r="H10" s="55">
        <v>-27.105151548931101</v>
      </c>
      <c r="I10" s="54">
        <v>23972.156299999999</v>
      </c>
      <c r="J10" s="55">
        <v>26.469402087444799</v>
      </c>
      <c r="K10" s="54">
        <v>33632.5743</v>
      </c>
      <c r="L10" s="55">
        <v>27.0703566896048</v>
      </c>
      <c r="M10" s="55">
        <v>-0.28723397483135898</v>
      </c>
      <c r="N10" s="54">
        <v>1753214.2171</v>
      </c>
      <c r="O10" s="54">
        <v>32580884.59</v>
      </c>
      <c r="P10" s="54">
        <v>76899</v>
      </c>
      <c r="Q10" s="54">
        <v>125630</v>
      </c>
      <c r="R10" s="55">
        <v>-38.789301918331603</v>
      </c>
      <c r="S10" s="54">
        <v>1.1777206153526101</v>
      </c>
      <c r="T10" s="54">
        <v>13.2344876184032</v>
      </c>
      <c r="U10" s="56">
        <v>-1023.73745062116</v>
      </c>
    </row>
    <row r="11" spans="1:23" ht="12" thickBot="1">
      <c r="A11" s="80"/>
      <c r="B11" s="67" t="s">
        <v>9</v>
      </c>
      <c r="C11" s="68"/>
      <c r="D11" s="54">
        <v>56314.471899999997</v>
      </c>
      <c r="E11" s="54">
        <v>64362.773300000001</v>
      </c>
      <c r="F11" s="55">
        <v>87.495409244585801</v>
      </c>
      <c r="G11" s="54">
        <v>76427.351599999995</v>
      </c>
      <c r="H11" s="55">
        <v>-26.3163373830685</v>
      </c>
      <c r="I11" s="54">
        <v>13961.4496</v>
      </c>
      <c r="J11" s="55">
        <v>24.7919391391824</v>
      </c>
      <c r="K11" s="54">
        <v>19171.616900000001</v>
      </c>
      <c r="L11" s="55">
        <v>25.084758922877601</v>
      </c>
      <c r="M11" s="55">
        <v>-0.27176462617506197</v>
      </c>
      <c r="N11" s="54">
        <v>136055.18900000001</v>
      </c>
      <c r="O11" s="54">
        <v>10296325.910700001</v>
      </c>
      <c r="P11" s="54">
        <v>2378</v>
      </c>
      <c r="Q11" s="54">
        <v>3826</v>
      </c>
      <c r="R11" s="55">
        <v>-37.846314688970203</v>
      </c>
      <c r="S11" s="54">
        <v>23.681443187552599</v>
      </c>
      <c r="T11" s="54">
        <v>20.8417974647151</v>
      </c>
      <c r="U11" s="56">
        <v>11.9910163428301</v>
      </c>
    </row>
    <row r="12" spans="1:23" ht="12" thickBot="1">
      <c r="A12" s="80"/>
      <c r="B12" s="67" t="s">
        <v>10</v>
      </c>
      <c r="C12" s="68"/>
      <c r="D12" s="54">
        <v>162229.7255</v>
      </c>
      <c r="E12" s="54">
        <v>190857.5508</v>
      </c>
      <c r="F12" s="55">
        <v>85.000422996101904</v>
      </c>
      <c r="G12" s="54">
        <v>243734.3547</v>
      </c>
      <c r="H12" s="55">
        <v>-33.439942965906397</v>
      </c>
      <c r="I12" s="54">
        <v>27752.154999999999</v>
      </c>
      <c r="J12" s="55">
        <v>17.1067015705454</v>
      </c>
      <c r="K12" s="54">
        <v>42768.869200000001</v>
      </c>
      <c r="L12" s="55">
        <v>17.547329038880001</v>
      </c>
      <c r="M12" s="55">
        <v>-0.35111319239649202</v>
      </c>
      <c r="N12" s="54">
        <v>1066938.2401000001</v>
      </c>
      <c r="O12" s="54">
        <v>35974829.842500001</v>
      </c>
      <c r="P12" s="54">
        <v>1911</v>
      </c>
      <c r="Q12" s="54">
        <v>6114</v>
      </c>
      <c r="R12" s="55">
        <v>-68.743866535819393</v>
      </c>
      <c r="S12" s="54">
        <v>84.892582679225498</v>
      </c>
      <c r="T12" s="54">
        <v>147.97326048413501</v>
      </c>
      <c r="U12" s="56">
        <v>-74.306465669993102</v>
      </c>
    </row>
    <row r="13" spans="1:23" ht="12" thickBot="1">
      <c r="A13" s="80"/>
      <c r="B13" s="67" t="s">
        <v>11</v>
      </c>
      <c r="C13" s="68"/>
      <c r="D13" s="54">
        <v>168769.0773</v>
      </c>
      <c r="E13" s="54">
        <v>216481.6116</v>
      </c>
      <c r="F13" s="55">
        <v>77.960005957383601</v>
      </c>
      <c r="G13" s="54">
        <v>238915.97949999999</v>
      </c>
      <c r="H13" s="55">
        <v>-29.3604899709105</v>
      </c>
      <c r="I13" s="54">
        <v>52371.6446</v>
      </c>
      <c r="J13" s="55">
        <v>31.031540515508901</v>
      </c>
      <c r="K13" s="54">
        <v>75277.584799999997</v>
      </c>
      <c r="L13" s="55">
        <v>31.507974040723401</v>
      </c>
      <c r="M13" s="55">
        <v>-0.30428633252325099</v>
      </c>
      <c r="N13" s="54">
        <v>919767.022</v>
      </c>
      <c r="O13" s="54">
        <v>55491714.0462</v>
      </c>
      <c r="P13" s="54">
        <v>7651</v>
      </c>
      <c r="Q13" s="54">
        <v>16401</v>
      </c>
      <c r="R13" s="55">
        <v>-53.350405463081501</v>
      </c>
      <c r="S13" s="54">
        <v>22.058433838713899</v>
      </c>
      <c r="T13" s="54">
        <v>45.789765544783897</v>
      </c>
      <c r="U13" s="56">
        <v>-107.583937643025</v>
      </c>
    </row>
    <row r="14" spans="1:23" ht="12" thickBot="1">
      <c r="A14" s="80"/>
      <c r="B14" s="67" t="s">
        <v>12</v>
      </c>
      <c r="C14" s="68"/>
      <c r="D14" s="54">
        <v>95779.473299999998</v>
      </c>
      <c r="E14" s="54">
        <v>132828.76930000001</v>
      </c>
      <c r="F14" s="55">
        <v>72.107476267944307</v>
      </c>
      <c r="G14" s="54">
        <v>161408.0895</v>
      </c>
      <c r="H14" s="55">
        <v>-40.660053906405999</v>
      </c>
      <c r="I14" s="54">
        <v>22345.490099999999</v>
      </c>
      <c r="J14" s="55">
        <v>23.330145103230599</v>
      </c>
      <c r="K14" s="54">
        <v>35848.761100000003</v>
      </c>
      <c r="L14" s="55">
        <v>22.210015130623301</v>
      </c>
      <c r="M14" s="55">
        <v>-0.37667329597061</v>
      </c>
      <c r="N14" s="54">
        <v>239257.92180000001</v>
      </c>
      <c r="O14" s="54">
        <v>24794670.630399998</v>
      </c>
      <c r="P14" s="54">
        <v>2128</v>
      </c>
      <c r="Q14" s="54">
        <v>3411</v>
      </c>
      <c r="R14" s="55">
        <v>-37.613603048959298</v>
      </c>
      <c r="S14" s="54">
        <v>45.009150986842101</v>
      </c>
      <c r="T14" s="54">
        <v>42.063456024626198</v>
      </c>
      <c r="U14" s="56">
        <v>6.5446579142917702</v>
      </c>
    </row>
    <row r="15" spans="1:23" ht="12" thickBot="1">
      <c r="A15" s="80"/>
      <c r="B15" s="67" t="s">
        <v>13</v>
      </c>
      <c r="C15" s="68"/>
      <c r="D15" s="54">
        <v>79449.139800000004</v>
      </c>
      <c r="E15" s="54">
        <v>86413.119500000001</v>
      </c>
      <c r="F15" s="55">
        <v>91.941062028202793</v>
      </c>
      <c r="G15" s="54">
        <v>106922.3269</v>
      </c>
      <c r="H15" s="55">
        <v>-25.694527884428201</v>
      </c>
      <c r="I15" s="54">
        <v>15424.6834</v>
      </c>
      <c r="J15" s="55">
        <v>19.414537953247901</v>
      </c>
      <c r="K15" s="54">
        <v>24907.508300000001</v>
      </c>
      <c r="L15" s="55">
        <v>23.2949553401461</v>
      </c>
      <c r="M15" s="55">
        <v>-0.38072153929584401</v>
      </c>
      <c r="N15" s="54">
        <v>218938.21770000001</v>
      </c>
      <c r="O15" s="54">
        <v>20693359.4855</v>
      </c>
      <c r="P15" s="54">
        <v>3989</v>
      </c>
      <c r="Q15" s="54">
        <v>6601</v>
      </c>
      <c r="R15" s="55">
        <v>-39.569762157248903</v>
      </c>
      <c r="S15" s="54">
        <v>19.917056856355</v>
      </c>
      <c r="T15" s="54">
        <v>21.131507029238001</v>
      </c>
      <c r="U15" s="56">
        <v>-6.0975383142289701</v>
      </c>
    </row>
    <row r="16" spans="1:23" ht="12" thickBot="1">
      <c r="A16" s="80"/>
      <c r="B16" s="67" t="s">
        <v>14</v>
      </c>
      <c r="C16" s="68"/>
      <c r="D16" s="54">
        <v>700114.46230000001</v>
      </c>
      <c r="E16" s="54">
        <v>763809.37139999995</v>
      </c>
      <c r="F16" s="55">
        <v>91.660889289267004</v>
      </c>
      <c r="G16" s="54">
        <v>721624.08770000003</v>
      </c>
      <c r="H16" s="55">
        <v>-2.9807244196291398</v>
      </c>
      <c r="I16" s="54">
        <v>-24986.1741</v>
      </c>
      <c r="J16" s="55">
        <v>-3.5688698699232702</v>
      </c>
      <c r="K16" s="54">
        <v>46781.0861</v>
      </c>
      <c r="L16" s="55">
        <v>6.4827500768583404</v>
      </c>
      <c r="M16" s="55">
        <v>-1.5341084652585699</v>
      </c>
      <c r="N16" s="54">
        <v>2038695.4957000001</v>
      </c>
      <c r="O16" s="54">
        <v>174432849.39840001</v>
      </c>
      <c r="P16" s="54">
        <v>32593</v>
      </c>
      <c r="Q16" s="54">
        <v>65640</v>
      </c>
      <c r="R16" s="55">
        <v>-50.345825716026802</v>
      </c>
      <c r="S16" s="54">
        <v>21.480516132298298</v>
      </c>
      <c r="T16" s="54">
        <v>20.3927640676417</v>
      </c>
      <c r="U16" s="56">
        <v>5.0639009694050596</v>
      </c>
    </row>
    <row r="17" spans="1:21" ht="12" thickBot="1">
      <c r="A17" s="80"/>
      <c r="B17" s="67" t="s">
        <v>15</v>
      </c>
      <c r="C17" s="68"/>
      <c r="D17" s="54">
        <v>443866.00150000001</v>
      </c>
      <c r="E17" s="54">
        <v>667607.13729999994</v>
      </c>
      <c r="F17" s="55">
        <v>66.486107877025603</v>
      </c>
      <c r="G17" s="54">
        <v>1006789.5317000001</v>
      </c>
      <c r="H17" s="55">
        <v>-55.9127317553137</v>
      </c>
      <c r="I17" s="54">
        <v>59656.515899999999</v>
      </c>
      <c r="J17" s="55">
        <v>13.4402084634545</v>
      </c>
      <c r="K17" s="54">
        <v>72383.666700000002</v>
      </c>
      <c r="L17" s="55">
        <v>7.1895529721865099</v>
      </c>
      <c r="M17" s="55">
        <v>-0.175829042382568</v>
      </c>
      <c r="N17" s="54">
        <v>1059659.9412</v>
      </c>
      <c r="O17" s="54">
        <v>199433810.5781</v>
      </c>
      <c r="P17" s="54">
        <v>9598</v>
      </c>
      <c r="Q17" s="54">
        <v>11951</v>
      </c>
      <c r="R17" s="55">
        <v>-19.688728976654701</v>
      </c>
      <c r="S17" s="54">
        <v>46.245676338820601</v>
      </c>
      <c r="T17" s="54">
        <v>51.5265617688896</v>
      </c>
      <c r="U17" s="56">
        <v>-11.419198178395</v>
      </c>
    </row>
    <row r="18" spans="1:21" ht="12" customHeight="1" thickBot="1">
      <c r="A18" s="80"/>
      <c r="B18" s="67" t="s">
        <v>16</v>
      </c>
      <c r="C18" s="68"/>
      <c r="D18" s="54">
        <v>1184999.5005999999</v>
      </c>
      <c r="E18" s="54">
        <v>1450626.1910999999</v>
      </c>
      <c r="F18" s="55">
        <v>81.688825685783499</v>
      </c>
      <c r="G18" s="54">
        <v>1176592.4875</v>
      </c>
      <c r="H18" s="55">
        <v>0.71452207874138596</v>
      </c>
      <c r="I18" s="54">
        <v>171386.27720000001</v>
      </c>
      <c r="J18" s="55">
        <v>14.4629830741044</v>
      </c>
      <c r="K18" s="54">
        <v>193673.83869999999</v>
      </c>
      <c r="L18" s="55">
        <v>16.460570737750899</v>
      </c>
      <c r="M18" s="55">
        <v>-0.115077811487608</v>
      </c>
      <c r="N18" s="54">
        <v>3338026.6639</v>
      </c>
      <c r="O18" s="54">
        <v>382132535.63690001</v>
      </c>
      <c r="P18" s="54">
        <v>52344</v>
      </c>
      <c r="Q18" s="54">
        <v>97317</v>
      </c>
      <c r="R18" s="55">
        <v>-46.212891889392402</v>
      </c>
      <c r="S18" s="54">
        <v>22.6386883042947</v>
      </c>
      <c r="T18" s="54">
        <v>22.123854653349401</v>
      </c>
      <c r="U18" s="56">
        <v>2.2741319816115002</v>
      </c>
    </row>
    <row r="19" spans="1:21" ht="12" customHeight="1" thickBot="1">
      <c r="A19" s="80"/>
      <c r="B19" s="67" t="s">
        <v>17</v>
      </c>
      <c r="C19" s="68"/>
      <c r="D19" s="54">
        <v>365587.94650000002</v>
      </c>
      <c r="E19" s="54">
        <v>438055.12599999999</v>
      </c>
      <c r="F19" s="55">
        <v>83.457063917567297</v>
      </c>
      <c r="G19" s="54">
        <v>420164.21409999998</v>
      </c>
      <c r="H19" s="55">
        <v>-12.989270806154501</v>
      </c>
      <c r="I19" s="54">
        <v>30404.0239</v>
      </c>
      <c r="J19" s="55">
        <v>8.3164732839461895</v>
      </c>
      <c r="K19" s="54">
        <v>40352.631200000003</v>
      </c>
      <c r="L19" s="55">
        <v>9.6040142986560895</v>
      </c>
      <c r="M19" s="55">
        <v>-0.24654172489252699</v>
      </c>
      <c r="N19" s="54">
        <v>2706456.6486999998</v>
      </c>
      <c r="O19" s="54">
        <v>113374733.80859999</v>
      </c>
      <c r="P19" s="54">
        <v>7244</v>
      </c>
      <c r="Q19" s="54">
        <v>14203</v>
      </c>
      <c r="R19" s="55">
        <v>-48.996690839963399</v>
      </c>
      <c r="S19" s="54">
        <v>50.467690019326298</v>
      </c>
      <c r="T19" s="54">
        <v>164.815088516511</v>
      </c>
      <c r="U19" s="56">
        <v>-226.57545541195901</v>
      </c>
    </row>
    <row r="20" spans="1:21" ht="12" thickBot="1">
      <c r="A20" s="80"/>
      <c r="B20" s="67" t="s">
        <v>18</v>
      </c>
      <c r="C20" s="68"/>
      <c r="D20" s="54">
        <v>940374.76159999997</v>
      </c>
      <c r="E20" s="54">
        <v>916091.51260000002</v>
      </c>
      <c r="F20" s="55">
        <v>102.650744894588</v>
      </c>
      <c r="G20" s="54">
        <v>831658.30969999998</v>
      </c>
      <c r="H20" s="55">
        <v>13.072249820868899</v>
      </c>
      <c r="I20" s="54">
        <v>109483.524</v>
      </c>
      <c r="J20" s="55">
        <v>11.6425417259944</v>
      </c>
      <c r="K20" s="54">
        <v>62958.257100000003</v>
      </c>
      <c r="L20" s="55">
        <v>7.5702071831291597</v>
      </c>
      <c r="M20" s="55">
        <v>0.73898594152791397</v>
      </c>
      <c r="N20" s="54">
        <v>1966273.3422000001</v>
      </c>
      <c r="O20" s="54">
        <v>198689161.07030001</v>
      </c>
      <c r="P20" s="54">
        <v>35629</v>
      </c>
      <c r="Q20" s="54">
        <v>38631</v>
      </c>
      <c r="R20" s="55">
        <v>-7.7709611451942804</v>
      </c>
      <c r="S20" s="54">
        <v>26.3935210530747</v>
      </c>
      <c r="T20" s="54">
        <v>26.556355791980501</v>
      </c>
      <c r="U20" s="56">
        <v>-0.61694966192023304</v>
      </c>
    </row>
    <row r="21" spans="1:21" ht="12" customHeight="1" thickBot="1">
      <c r="A21" s="80"/>
      <c r="B21" s="67" t="s">
        <v>19</v>
      </c>
      <c r="C21" s="68"/>
      <c r="D21" s="54">
        <v>252271.111</v>
      </c>
      <c r="E21" s="54">
        <v>319904.26799999998</v>
      </c>
      <c r="F21" s="55">
        <v>78.858313637753696</v>
      </c>
      <c r="G21" s="54">
        <v>261752.63959999999</v>
      </c>
      <c r="H21" s="55">
        <v>-3.62232396757843</v>
      </c>
      <c r="I21" s="54">
        <v>26158.735700000001</v>
      </c>
      <c r="J21" s="55">
        <v>10.3692950002507</v>
      </c>
      <c r="K21" s="54">
        <v>29737.1836</v>
      </c>
      <c r="L21" s="55">
        <v>11.3607960727514</v>
      </c>
      <c r="M21" s="55">
        <v>-0.12033580409410401</v>
      </c>
      <c r="N21" s="54">
        <v>553864.0368</v>
      </c>
      <c r="O21" s="54">
        <v>67916556.012400001</v>
      </c>
      <c r="P21" s="54">
        <v>22829</v>
      </c>
      <c r="Q21" s="54">
        <v>26843</v>
      </c>
      <c r="R21" s="55">
        <v>-14.9536191930857</v>
      </c>
      <c r="S21" s="54">
        <v>11.050466993736</v>
      </c>
      <c r="T21" s="54">
        <v>11.2354403680662</v>
      </c>
      <c r="U21" s="56">
        <v>-1.67389644650292</v>
      </c>
    </row>
    <row r="22" spans="1:21" ht="12" customHeight="1" thickBot="1">
      <c r="A22" s="80"/>
      <c r="B22" s="67" t="s">
        <v>20</v>
      </c>
      <c r="C22" s="68"/>
      <c r="D22" s="54">
        <v>1161665.8407999999</v>
      </c>
      <c r="E22" s="54">
        <v>1216402.7413000001</v>
      </c>
      <c r="F22" s="55">
        <v>95.500100530725405</v>
      </c>
      <c r="G22" s="54">
        <v>1098932.7098000001</v>
      </c>
      <c r="H22" s="55">
        <v>5.7085507092983896</v>
      </c>
      <c r="I22" s="54">
        <v>76438.607499999998</v>
      </c>
      <c r="J22" s="55">
        <v>6.5800856679541599</v>
      </c>
      <c r="K22" s="54">
        <v>159487.07209999999</v>
      </c>
      <c r="L22" s="55">
        <v>14.512906084033601</v>
      </c>
      <c r="M22" s="55">
        <v>-0.52072223476475699</v>
      </c>
      <c r="N22" s="54">
        <v>2771489.58</v>
      </c>
      <c r="O22" s="54">
        <v>220940246.24559999</v>
      </c>
      <c r="P22" s="54">
        <v>59916</v>
      </c>
      <c r="Q22" s="54">
        <v>92308</v>
      </c>
      <c r="R22" s="55">
        <v>-35.091216362612101</v>
      </c>
      <c r="S22" s="54">
        <v>19.3882408839041</v>
      </c>
      <c r="T22" s="54">
        <v>17.4396990423365</v>
      </c>
      <c r="U22" s="56">
        <v>10.050121892106599</v>
      </c>
    </row>
    <row r="23" spans="1:21" ht="12" thickBot="1">
      <c r="A23" s="80"/>
      <c r="B23" s="67" t="s">
        <v>21</v>
      </c>
      <c r="C23" s="68"/>
      <c r="D23" s="54">
        <v>2641324.4358000001</v>
      </c>
      <c r="E23" s="54">
        <v>2313010.5945000001</v>
      </c>
      <c r="F23" s="55">
        <v>114.194221249167</v>
      </c>
      <c r="G23" s="54">
        <v>2783541.7735000001</v>
      </c>
      <c r="H23" s="55">
        <v>-5.1092223243762298</v>
      </c>
      <c r="I23" s="54">
        <v>103253.5858</v>
      </c>
      <c r="J23" s="55">
        <v>3.90915952620287</v>
      </c>
      <c r="K23" s="54">
        <v>302272.39669999998</v>
      </c>
      <c r="L23" s="55">
        <v>10.8592728723423</v>
      </c>
      <c r="M23" s="55">
        <v>-0.65840881626224901</v>
      </c>
      <c r="N23" s="54">
        <v>9550715.1537999995</v>
      </c>
      <c r="O23" s="54">
        <v>501457784.45020002</v>
      </c>
      <c r="P23" s="54">
        <v>63629</v>
      </c>
      <c r="Q23" s="54">
        <v>108945</v>
      </c>
      <c r="R23" s="55">
        <v>-41.595300380926197</v>
      </c>
      <c r="S23" s="54">
        <v>41.511330302220699</v>
      </c>
      <c r="T23" s="54">
        <v>63.420907044839097</v>
      </c>
      <c r="U23" s="56">
        <v>-52.779750933316599</v>
      </c>
    </row>
    <row r="24" spans="1:21" ht="12" thickBot="1">
      <c r="A24" s="80"/>
      <c r="B24" s="67" t="s">
        <v>22</v>
      </c>
      <c r="C24" s="68"/>
      <c r="D24" s="54">
        <v>232177.75099999999</v>
      </c>
      <c r="E24" s="54">
        <v>227408.5338</v>
      </c>
      <c r="F24" s="55">
        <v>102.097202387398</v>
      </c>
      <c r="G24" s="54">
        <v>192088.88800000001</v>
      </c>
      <c r="H24" s="55">
        <v>20.869954226607899</v>
      </c>
      <c r="I24" s="54">
        <v>30257.6342</v>
      </c>
      <c r="J24" s="55">
        <v>13.0320989283766</v>
      </c>
      <c r="K24" s="54">
        <v>32739.134699999999</v>
      </c>
      <c r="L24" s="55">
        <v>17.043742113807198</v>
      </c>
      <c r="M24" s="55">
        <v>-7.5796154135986005E-2</v>
      </c>
      <c r="N24" s="54">
        <v>506140.45319999999</v>
      </c>
      <c r="O24" s="54">
        <v>47512084.952600002</v>
      </c>
      <c r="P24" s="54">
        <v>23879</v>
      </c>
      <c r="Q24" s="54">
        <v>25899</v>
      </c>
      <c r="R24" s="55">
        <v>-7.7995289393412799</v>
      </c>
      <c r="S24" s="54">
        <v>9.7230935550064892</v>
      </c>
      <c r="T24" s="54">
        <v>10.5781189312329</v>
      </c>
      <c r="U24" s="56">
        <v>-8.7937586056252304</v>
      </c>
    </row>
    <row r="25" spans="1:21" ht="12" thickBot="1">
      <c r="A25" s="80"/>
      <c r="B25" s="67" t="s">
        <v>23</v>
      </c>
      <c r="C25" s="68"/>
      <c r="D25" s="54">
        <v>215506.96479999999</v>
      </c>
      <c r="E25" s="54">
        <v>229867.32199999999</v>
      </c>
      <c r="F25" s="55">
        <v>93.752762648011398</v>
      </c>
      <c r="G25" s="54">
        <v>174125.83970000001</v>
      </c>
      <c r="H25" s="55">
        <v>23.765068510966099</v>
      </c>
      <c r="I25" s="54">
        <v>15294.269</v>
      </c>
      <c r="J25" s="55">
        <v>7.09687921881957</v>
      </c>
      <c r="K25" s="54">
        <v>13627.82</v>
      </c>
      <c r="L25" s="55">
        <v>7.8264202621961596</v>
      </c>
      <c r="M25" s="55">
        <v>0.12228287429684299</v>
      </c>
      <c r="N25" s="54">
        <v>470356.16800000001</v>
      </c>
      <c r="O25" s="54">
        <v>60466448.548199996</v>
      </c>
      <c r="P25" s="54">
        <v>15543</v>
      </c>
      <c r="Q25" s="54">
        <v>17181</v>
      </c>
      <c r="R25" s="55">
        <v>-9.5337873232058694</v>
      </c>
      <c r="S25" s="54">
        <v>13.8652103712282</v>
      </c>
      <c r="T25" s="54">
        <v>14.833199650777001</v>
      </c>
      <c r="U25" s="56">
        <v>-6.98142511820447</v>
      </c>
    </row>
    <row r="26" spans="1:21" ht="12" thickBot="1">
      <c r="A26" s="80"/>
      <c r="B26" s="67" t="s">
        <v>24</v>
      </c>
      <c r="C26" s="68"/>
      <c r="D26" s="54">
        <v>565264.04029999999</v>
      </c>
      <c r="E26" s="54">
        <v>612038.07960000006</v>
      </c>
      <c r="F26" s="55">
        <v>92.357658639382507</v>
      </c>
      <c r="G26" s="54">
        <v>483179.97220000002</v>
      </c>
      <c r="H26" s="55">
        <v>16.988301010544198</v>
      </c>
      <c r="I26" s="54">
        <v>105101.0047</v>
      </c>
      <c r="J26" s="55">
        <v>18.593258584823499</v>
      </c>
      <c r="K26" s="54">
        <v>112143.7271</v>
      </c>
      <c r="L26" s="55">
        <v>23.2095147879145</v>
      </c>
      <c r="M26" s="55">
        <v>-6.2800859059374006E-2</v>
      </c>
      <c r="N26" s="54">
        <v>1168624.3477</v>
      </c>
      <c r="O26" s="54">
        <v>112655942.09999999</v>
      </c>
      <c r="P26" s="54">
        <v>38464</v>
      </c>
      <c r="Q26" s="54">
        <v>42488</v>
      </c>
      <c r="R26" s="55">
        <v>-9.4709094332517392</v>
      </c>
      <c r="S26" s="54">
        <v>14.6959245086314</v>
      </c>
      <c r="T26" s="54">
        <v>14.200722731124101</v>
      </c>
      <c r="U26" s="56">
        <v>3.3696537922232599</v>
      </c>
    </row>
    <row r="27" spans="1:21" ht="12" thickBot="1">
      <c r="A27" s="80"/>
      <c r="B27" s="67" t="s">
        <v>25</v>
      </c>
      <c r="C27" s="68"/>
      <c r="D27" s="54">
        <v>160231.12599999999</v>
      </c>
      <c r="E27" s="54">
        <v>204735.09959999999</v>
      </c>
      <c r="F27" s="55">
        <v>78.262655652621703</v>
      </c>
      <c r="G27" s="54">
        <v>177527.755</v>
      </c>
      <c r="H27" s="55">
        <v>-9.7430562336576507</v>
      </c>
      <c r="I27" s="54">
        <v>43347.1927</v>
      </c>
      <c r="J27" s="55">
        <v>27.052916485152799</v>
      </c>
      <c r="K27" s="54">
        <v>51373.176800000001</v>
      </c>
      <c r="L27" s="55">
        <v>28.938109874706601</v>
      </c>
      <c r="M27" s="55">
        <v>-0.156229079062909</v>
      </c>
      <c r="N27" s="54">
        <v>392079.9302</v>
      </c>
      <c r="O27" s="54">
        <v>38820314.136200003</v>
      </c>
      <c r="P27" s="54">
        <v>21719</v>
      </c>
      <c r="Q27" s="54">
        <v>28483</v>
      </c>
      <c r="R27" s="55">
        <v>-23.7474985078819</v>
      </c>
      <c r="S27" s="54">
        <v>7.3774633270408403</v>
      </c>
      <c r="T27" s="54">
        <v>8.1399011410314905</v>
      </c>
      <c r="U27" s="56">
        <v>-10.3346879569847</v>
      </c>
    </row>
    <row r="28" spans="1:21" ht="12" thickBot="1">
      <c r="A28" s="80"/>
      <c r="B28" s="67" t="s">
        <v>26</v>
      </c>
      <c r="C28" s="68"/>
      <c r="D28" s="54">
        <v>783967.61880000005</v>
      </c>
      <c r="E28" s="54">
        <v>790844.73840000003</v>
      </c>
      <c r="F28" s="55">
        <v>99.130408376502203</v>
      </c>
      <c r="G28" s="54">
        <v>661501.62159999995</v>
      </c>
      <c r="H28" s="55">
        <v>18.513332877973401</v>
      </c>
      <c r="I28" s="54">
        <v>21912.7562</v>
      </c>
      <c r="J28" s="55">
        <v>2.79510985843284</v>
      </c>
      <c r="K28" s="54">
        <v>24082.9823</v>
      </c>
      <c r="L28" s="55">
        <v>3.6406535545218399</v>
      </c>
      <c r="M28" s="55">
        <v>-9.0114507952780004E-2</v>
      </c>
      <c r="N28" s="54">
        <v>1634524.2503</v>
      </c>
      <c r="O28" s="54">
        <v>163184535.88330001</v>
      </c>
      <c r="P28" s="54">
        <v>35681</v>
      </c>
      <c r="Q28" s="54">
        <v>38404</v>
      </c>
      <c r="R28" s="55">
        <v>-7.09040724924487</v>
      </c>
      <c r="S28" s="54">
        <v>21.971570830413999</v>
      </c>
      <c r="T28" s="54">
        <v>22.147605236433701</v>
      </c>
      <c r="U28" s="56">
        <v>-0.80119171896477304</v>
      </c>
    </row>
    <row r="29" spans="1:21" ht="12" thickBot="1">
      <c r="A29" s="80"/>
      <c r="B29" s="67" t="s">
        <v>27</v>
      </c>
      <c r="C29" s="68"/>
      <c r="D29" s="54">
        <v>620205.7513</v>
      </c>
      <c r="E29" s="54">
        <v>661758.20409999997</v>
      </c>
      <c r="F29" s="55">
        <v>93.720900996382497</v>
      </c>
      <c r="G29" s="54">
        <v>575734.21440000006</v>
      </c>
      <c r="H29" s="55">
        <v>7.72431719145714</v>
      </c>
      <c r="I29" s="54">
        <v>95096.852400000003</v>
      </c>
      <c r="J29" s="55">
        <v>15.3331135999093</v>
      </c>
      <c r="K29" s="54">
        <v>81194.940900000001</v>
      </c>
      <c r="L29" s="55">
        <v>14.1028514319958</v>
      </c>
      <c r="M29" s="55">
        <v>0.171216474153502</v>
      </c>
      <c r="N29" s="54">
        <v>1312175.1858999999</v>
      </c>
      <c r="O29" s="54">
        <v>123337661.29369999</v>
      </c>
      <c r="P29" s="54">
        <v>102850</v>
      </c>
      <c r="Q29" s="54">
        <v>104406</v>
      </c>
      <c r="R29" s="55">
        <v>-1.49033580445568</v>
      </c>
      <c r="S29" s="54">
        <v>6.03019690131259</v>
      </c>
      <c r="T29" s="54">
        <v>6.6276788173093504</v>
      </c>
      <c r="U29" s="56">
        <v>-9.9081659483906002</v>
      </c>
    </row>
    <row r="30" spans="1:21" ht="12" thickBot="1">
      <c r="A30" s="80"/>
      <c r="B30" s="67" t="s">
        <v>28</v>
      </c>
      <c r="C30" s="68"/>
      <c r="D30" s="54">
        <v>859714.82460000005</v>
      </c>
      <c r="E30" s="54">
        <v>1260490.7859</v>
      </c>
      <c r="F30" s="55">
        <v>68.204768667639001</v>
      </c>
      <c r="G30" s="54">
        <v>990928.50170000002</v>
      </c>
      <c r="H30" s="55">
        <v>-13.241487844470599</v>
      </c>
      <c r="I30" s="54">
        <v>67068.3076</v>
      </c>
      <c r="J30" s="55">
        <v>7.8012273001346601</v>
      </c>
      <c r="K30" s="54">
        <v>125470.9568</v>
      </c>
      <c r="L30" s="55">
        <v>12.6619586160603</v>
      </c>
      <c r="M30" s="55">
        <v>-0.46546747302719199</v>
      </c>
      <c r="N30" s="54">
        <v>1965498.7291999999</v>
      </c>
      <c r="O30" s="54">
        <v>184068773.86579999</v>
      </c>
      <c r="P30" s="54">
        <v>61435</v>
      </c>
      <c r="Q30" s="54">
        <v>74830</v>
      </c>
      <c r="R30" s="55">
        <v>-17.900574635841199</v>
      </c>
      <c r="S30" s="54">
        <v>13.993893132579201</v>
      </c>
      <c r="T30" s="54">
        <v>14.777280563944901</v>
      </c>
      <c r="U30" s="56">
        <v>-5.59806641328416</v>
      </c>
    </row>
    <row r="31" spans="1:21" ht="12" thickBot="1">
      <c r="A31" s="80"/>
      <c r="B31" s="67" t="s">
        <v>29</v>
      </c>
      <c r="C31" s="68"/>
      <c r="D31" s="54">
        <v>1797425.2074</v>
      </c>
      <c r="E31" s="54">
        <v>826126.54429999995</v>
      </c>
      <c r="F31" s="55">
        <v>217.57262489646899</v>
      </c>
      <c r="G31" s="54">
        <v>641305.68169999996</v>
      </c>
      <c r="H31" s="55">
        <v>180.275890061555</v>
      </c>
      <c r="I31" s="54">
        <v>-40120.2336</v>
      </c>
      <c r="J31" s="55">
        <v>-2.23209474501776</v>
      </c>
      <c r="K31" s="54">
        <v>40752.868900000001</v>
      </c>
      <c r="L31" s="55">
        <v>6.3546714247050797</v>
      </c>
      <c r="M31" s="55">
        <v>-1.98447630026852</v>
      </c>
      <c r="N31" s="54">
        <v>3734919.9608</v>
      </c>
      <c r="O31" s="54">
        <v>203846985.97710001</v>
      </c>
      <c r="P31" s="54">
        <v>41906</v>
      </c>
      <c r="Q31" s="54">
        <v>40246</v>
      </c>
      <c r="R31" s="55">
        <v>4.1246335039507098</v>
      </c>
      <c r="S31" s="54">
        <v>42.8918342814871</v>
      </c>
      <c r="T31" s="54">
        <v>48.141299840978</v>
      </c>
      <c r="U31" s="56">
        <v>-12.238846035448301</v>
      </c>
    </row>
    <row r="32" spans="1:21" ht="12" thickBot="1">
      <c r="A32" s="80"/>
      <c r="B32" s="67" t="s">
        <v>30</v>
      </c>
      <c r="C32" s="68"/>
      <c r="D32" s="54">
        <v>107049.9376</v>
      </c>
      <c r="E32" s="54">
        <v>116764.64969999999</v>
      </c>
      <c r="F32" s="55">
        <v>91.680091427534194</v>
      </c>
      <c r="G32" s="54">
        <v>99339.041100000002</v>
      </c>
      <c r="H32" s="55">
        <v>7.7622014613950103</v>
      </c>
      <c r="I32" s="54">
        <v>29038.0661</v>
      </c>
      <c r="J32" s="55">
        <v>27.125719781830099</v>
      </c>
      <c r="K32" s="54">
        <v>28891.540499999999</v>
      </c>
      <c r="L32" s="55">
        <v>29.083772281349301</v>
      </c>
      <c r="M32" s="55">
        <v>5.0715744977320003E-3</v>
      </c>
      <c r="N32" s="54">
        <v>235268.28520000001</v>
      </c>
      <c r="O32" s="54">
        <v>19099437.418200001</v>
      </c>
      <c r="P32" s="54">
        <v>19711</v>
      </c>
      <c r="Q32" s="54">
        <v>21786</v>
      </c>
      <c r="R32" s="55">
        <v>-9.5244652529147196</v>
      </c>
      <c r="S32" s="54">
        <v>5.4309744609608899</v>
      </c>
      <c r="T32" s="54">
        <v>5.8853551638667003</v>
      </c>
      <c r="U32" s="56">
        <v>-8.3664673102775993</v>
      </c>
    </row>
    <row r="33" spans="1:21" ht="12" thickBot="1">
      <c r="A33" s="80"/>
      <c r="B33" s="67" t="s">
        <v>70</v>
      </c>
      <c r="C33" s="68"/>
      <c r="D33" s="57"/>
      <c r="E33" s="57"/>
      <c r="F33" s="57"/>
      <c r="G33" s="57"/>
      <c r="H33" s="57"/>
      <c r="I33" s="57"/>
      <c r="J33" s="57"/>
      <c r="K33" s="57"/>
      <c r="L33" s="57"/>
      <c r="M33" s="57"/>
      <c r="N33" s="57"/>
      <c r="O33" s="54">
        <v>327.93490000000003</v>
      </c>
      <c r="P33" s="57"/>
      <c r="Q33" s="57"/>
      <c r="R33" s="57"/>
      <c r="S33" s="57"/>
      <c r="T33" s="57"/>
      <c r="U33" s="58"/>
    </row>
    <row r="34" spans="1:21" ht="12" thickBot="1">
      <c r="A34" s="80"/>
      <c r="B34" s="67" t="s">
        <v>31</v>
      </c>
      <c r="C34" s="68"/>
      <c r="D34" s="54">
        <v>160197.1538</v>
      </c>
      <c r="E34" s="54">
        <v>137415.9442</v>
      </c>
      <c r="F34" s="55">
        <v>116.578286990368</v>
      </c>
      <c r="G34" s="54">
        <v>110840.3397</v>
      </c>
      <c r="H34" s="55">
        <v>44.529648892802904</v>
      </c>
      <c r="I34" s="54">
        <v>14363.9792</v>
      </c>
      <c r="J34" s="55">
        <v>8.96643845366496</v>
      </c>
      <c r="K34" s="54">
        <v>15828.255800000001</v>
      </c>
      <c r="L34" s="55">
        <v>14.280230323040101</v>
      </c>
      <c r="M34" s="55">
        <v>-9.2510294153826E-2</v>
      </c>
      <c r="N34" s="54">
        <v>321671.864</v>
      </c>
      <c r="O34" s="54">
        <v>31964844.759100001</v>
      </c>
      <c r="P34" s="54">
        <v>11606</v>
      </c>
      <c r="Q34" s="54">
        <v>10678</v>
      </c>
      <c r="R34" s="55">
        <v>8.6907660610601205</v>
      </c>
      <c r="S34" s="54">
        <v>13.802960003446501</v>
      </c>
      <c r="T34" s="54">
        <v>15.122186757819801</v>
      </c>
      <c r="U34" s="56">
        <v>-9.5575641314900803</v>
      </c>
    </row>
    <row r="35" spans="1:21" ht="12" customHeight="1" thickBot="1">
      <c r="A35" s="80"/>
      <c r="B35" s="67" t="s">
        <v>73</v>
      </c>
      <c r="C35" s="68"/>
      <c r="D35" s="54">
        <v>5652.6544999999996</v>
      </c>
      <c r="E35" s="57"/>
      <c r="F35" s="57"/>
      <c r="G35" s="57"/>
      <c r="H35" s="57"/>
      <c r="I35" s="54">
        <v>66.645899999999997</v>
      </c>
      <c r="J35" s="55">
        <v>1.17901952082867</v>
      </c>
      <c r="K35" s="57"/>
      <c r="L35" s="57"/>
      <c r="M35" s="57"/>
      <c r="N35" s="54">
        <v>11884.5818</v>
      </c>
      <c r="O35" s="54">
        <v>234164.6317</v>
      </c>
      <c r="P35" s="54">
        <v>990</v>
      </c>
      <c r="Q35" s="54">
        <v>1037</v>
      </c>
      <c r="R35" s="55">
        <v>-4.5323047251687596</v>
      </c>
      <c r="S35" s="54">
        <v>5.7097520202020204</v>
      </c>
      <c r="T35" s="54">
        <v>6.0095730954677</v>
      </c>
      <c r="U35" s="56">
        <v>-5.2510349697300303</v>
      </c>
    </row>
    <row r="36" spans="1:21" ht="12" customHeight="1" thickBot="1">
      <c r="A36" s="80"/>
      <c r="B36" s="67" t="s">
        <v>64</v>
      </c>
      <c r="C36" s="68"/>
      <c r="D36" s="54">
        <v>64858.17</v>
      </c>
      <c r="E36" s="57"/>
      <c r="F36" s="57"/>
      <c r="G36" s="54">
        <v>69813.75</v>
      </c>
      <c r="H36" s="55">
        <v>-7.0982865123274497</v>
      </c>
      <c r="I36" s="54">
        <v>948.83</v>
      </c>
      <c r="J36" s="55">
        <v>1.4629305760554101</v>
      </c>
      <c r="K36" s="54">
        <v>2136.46</v>
      </c>
      <c r="L36" s="55">
        <v>3.0602281069273598</v>
      </c>
      <c r="M36" s="55">
        <v>-0.55588684084888096</v>
      </c>
      <c r="N36" s="54">
        <v>137441.1</v>
      </c>
      <c r="O36" s="54">
        <v>25835384.920000002</v>
      </c>
      <c r="P36" s="54">
        <v>50</v>
      </c>
      <c r="Q36" s="54">
        <v>96</v>
      </c>
      <c r="R36" s="55">
        <v>-47.9166666666667</v>
      </c>
      <c r="S36" s="54">
        <v>1297.1633999999999</v>
      </c>
      <c r="T36" s="54">
        <v>756.07218750000004</v>
      </c>
      <c r="U36" s="56">
        <v>41.713419643199899</v>
      </c>
    </row>
    <row r="37" spans="1:21" ht="12" thickBot="1">
      <c r="A37" s="80"/>
      <c r="B37" s="67" t="s">
        <v>35</v>
      </c>
      <c r="C37" s="68"/>
      <c r="D37" s="54">
        <v>107541.88</v>
      </c>
      <c r="E37" s="57"/>
      <c r="F37" s="57"/>
      <c r="G37" s="54">
        <v>149917.97</v>
      </c>
      <c r="H37" s="55">
        <v>-28.266184500763998</v>
      </c>
      <c r="I37" s="54">
        <v>-5788.62</v>
      </c>
      <c r="J37" s="55">
        <v>-5.3826658042429596</v>
      </c>
      <c r="K37" s="54">
        <v>-18884.25</v>
      </c>
      <c r="L37" s="55">
        <v>-12.596388545015699</v>
      </c>
      <c r="M37" s="55">
        <v>-0.69346836649588905</v>
      </c>
      <c r="N37" s="54">
        <v>216887.2</v>
      </c>
      <c r="O37" s="54">
        <v>69683380.569999993</v>
      </c>
      <c r="P37" s="54">
        <v>69</v>
      </c>
      <c r="Q37" s="54">
        <v>59</v>
      </c>
      <c r="R37" s="55">
        <v>16.9491525423729</v>
      </c>
      <c r="S37" s="54">
        <v>1558.57797101449</v>
      </c>
      <c r="T37" s="54">
        <v>1853.31050847458</v>
      </c>
      <c r="U37" s="56">
        <v>-18.910349237660501</v>
      </c>
    </row>
    <row r="38" spans="1:21" ht="12" thickBot="1">
      <c r="A38" s="80"/>
      <c r="B38" s="67" t="s">
        <v>36</v>
      </c>
      <c r="C38" s="68"/>
      <c r="D38" s="54">
        <v>277526.48</v>
      </c>
      <c r="E38" s="57"/>
      <c r="F38" s="57"/>
      <c r="G38" s="54">
        <v>518281.96</v>
      </c>
      <c r="H38" s="55">
        <v>-46.452606608186798</v>
      </c>
      <c r="I38" s="54">
        <v>-9539.34</v>
      </c>
      <c r="J38" s="55">
        <v>-3.4372720037381699</v>
      </c>
      <c r="K38" s="54">
        <v>-67570.789999999994</v>
      </c>
      <c r="L38" s="55">
        <v>-13.0374574488373</v>
      </c>
      <c r="M38" s="55">
        <v>-0.85882450094190099</v>
      </c>
      <c r="N38" s="54">
        <v>453672.74</v>
      </c>
      <c r="O38" s="54">
        <v>41668661.479999997</v>
      </c>
      <c r="P38" s="54">
        <v>115</v>
      </c>
      <c r="Q38" s="54">
        <v>74</v>
      </c>
      <c r="R38" s="55">
        <v>55.405405405405403</v>
      </c>
      <c r="S38" s="54">
        <v>2413.2737391304299</v>
      </c>
      <c r="T38" s="54">
        <v>2380.3548648648698</v>
      </c>
      <c r="U38" s="56">
        <v>1.36407543544692</v>
      </c>
    </row>
    <row r="39" spans="1:21" ht="12" thickBot="1">
      <c r="A39" s="80"/>
      <c r="B39" s="67" t="s">
        <v>37</v>
      </c>
      <c r="C39" s="68"/>
      <c r="D39" s="54">
        <v>102846.24</v>
      </c>
      <c r="E39" s="57"/>
      <c r="F39" s="57"/>
      <c r="G39" s="54">
        <v>225567.97</v>
      </c>
      <c r="H39" s="55">
        <v>-54.405654313420499</v>
      </c>
      <c r="I39" s="54">
        <v>-9091.48</v>
      </c>
      <c r="J39" s="55">
        <v>-8.8398759157359592</v>
      </c>
      <c r="K39" s="54">
        <v>-33658.07</v>
      </c>
      <c r="L39" s="55">
        <v>-14.921475775128901</v>
      </c>
      <c r="M39" s="55">
        <v>-0.72988706720260499</v>
      </c>
      <c r="N39" s="54">
        <v>221211.31</v>
      </c>
      <c r="O39" s="54">
        <v>42941239.710000001</v>
      </c>
      <c r="P39" s="54">
        <v>64</v>
      </c>
      <c r="Q39" s="54">
        <v>87</v>
      </c>
      <c r="R39" s="55">
        <v>-26.4367816091954</v>
      </c>
      <c r="S39" s="54">
        <v>1606.9725000000001</v>
      </c>
      <c r="T39" s="54">
        <v>1360.5180459770099</v>
      </c>
      <c r="U39" s="56">
        <v>15.3365694822399</v>
      </c>
    </row>
    <row r="40" spans="1:21" ht="12" thickBot="1">
      <c r="A40" s="80"/>
      <c r="B40" s="67" t="s">
        <v>66</v>
      </c>
      <c r="C40" s="68"/>
      <c r="D40" s="54">
        <v>0.08</v>
      </c>
      <c r="E40" s="57"/>
      <c r="F40" s="57"/>
      <c r="G40" s="54">
        <v>10.3</v>
      </c>
      <c r="H40" s="55">
        <v>-99.223300970873794</v>
      </c>
      <c r="I40" s="54">
        <v>-444.4</v>
      </c>
      <c r="J40" s="55">
        <v>-555500</v>
      </c>
      <c r="K40" s="54">
        <v>10.3</v>
      </c>
      <c r="L40" s="55">
        <v>100</v>
      </c>
      <c r="M40" s="55">
        <v>-44.145631067961197</v>
      </c>
      <c r="N40" s="54">
        <v>0.56999999999999995</v>
      </c>
      <c r="O40" s="54">
        <v>1253.83</v>
      </c>
      <c r="P40" s="54">
        <v>8</v>
      </c>
      <c r="Q40" s="54">
        <v>18</v>
      </c>
      <c r="R40" s="55">
        <v>-55.5555555555556</v>
      </c>
      <c r="S40" s="54">
        <v>0.01</v>
      </c>
      <c r="T40" s="54">
        <v>2.7222222222221999E-2</v>
      </c>
      <c r="U40" s="56">
        <v>-172.222222222222</v>
      </c>
    </row>
    <row r="41" spans="1:21" ht="12" customHeight="1" thickBot="1">
      <c r="A41" s="80"/>
      <c r="B41" s="67" t="s">
        <v>32</v>
      </c>
      <c r="C41" s="68"/>
      <c r="D41" s="54">
        <v>47258.119500000001</v>
      </c>
      <c r="E41" s="57"/>
      <c r="F41" s="57"/>
      <c r="G41" s="54">
        <v>141941.02590000001</v>
      </c>
      <c r="H41" s="55">
        <v>-66.705806724763207</v>
      </c>
      <c r="I41" s="54">
        <v>2867.6925000000001</v>
      </c>
      <c r="J41" s="55">
        <v>6.0681477179810299</v>
      </c>
      <c r="K41" s="54">
        <v>6237.3163999999997</v>
      </c>
      <c r="L41" s="55">
        <v>4.39430133779243</v>
      </c>
      <c r="M41" s="55">
        <v>-0.54023616631024196</v>
      </c>
      <c r="N41" s="54">
        <v>165214.52960000001</v>
      </c>
      <c r="O41" s="54">
        <v>13337326.9091</v>
      </c>
      <c r="P41" s="54">
        <v>93</v>
      </c>
      <c r="Q41" s="54">
        <v>174</v>
      </c>
      <c r="R41" s="55">
        <v>-46.551724137930997</v>
      </c>
      <c r="S41" s="54">
        <v>508.15182258064499</v>
      </c>
      <c r="T41" s="54">
        <v>677.91040287356304</v>
      </c>
      <c r="U41" s="56">
        <v>-33.407059219191702</v>
      </c>
    </row>
    <row r="42" spans="1:21" ht="12" thickBot="1">
      <c r="A42" s="80"/>
      <c r="B42" s="67" t="s">
        <v>33</v>
      </c>
      <c r="C42" s="68"/>
      <c r="D42" s="54">
        <v>316621.22220000002</v>
      </c>
      <c r="E42" s="54">
        <v>862822.01859999995</v>
      </c>
      <c r="F42" s="55">
        <v>36.696006288034198</v>
      </c>
      <c r="G42" s="54">
        <v>550272.90289999999</v>
      </c>
      <c r="H42" s="55">
        <v>-42.461055136211399</v>
      </c>
      <c r="I42" s="54">
        <v>21044.338199999998</v>
      </c>
      <c r="J42" s="55">
        <v>6.6465343206548999</v>
      </c>
      <c r="K42" s="54">
        <v>32484.431</v>
      </c>
      <c r="L42" s="55">
        <v>5.9033310251701296</v>
      </c>
      <c r="M42" s="55">
        <v>-0.35217156181679798</v>
      </c>
      <c r="N42" s="54">
        <v>819171.98659999995</v>
      </c>
      <c r="O42" s="54">
        <v>77910250.529100001</v>
      </c>
      <c r="P42" s="54">
        <v>1633</v>
      </c>
      <c r="Q42" s="54">
        <v>2346</v>
      </c>
      <c r="R42" s="55">
        <v>-30.3921568627451</v>
      </c>
      <c r="S42" s="54">
        <v>193.889297121862</v>
      </c>
      <c r="T42" s="54">
        <v>214.216012105712</v>
      </c>
      <c r="U42" s="56">
        <v>-10.4836704684502</v>
      </c>
    </row>
    <row r="43" spans="1:21" ht="12" thickBot="1">
      <c r="A43" s="80"/>
      <c r="B43" s="67" t="s">
        <v>38</v>
      </c>
      <c r="C43" s="68"/>
      <c r="D43" s="54">
        <v>53440.2</v>
      </c>
      <c r="E43" s="57"/>
      <c r="F43" s="57"/>
      <c r="G43" s="54">
        <v>104864.13</v>
      </c>
      <c r="H43" s="55">
        <v>-49.038627412443098</v>
      </c>
      <c r="I43" s="54">
        <v>-7248.69</v>
      </c>
      <c r="J43" s="55">
        <v>-13.5641146552595</v>
      </c>
      <c r="K43" s="54">
        <v>-11683.35</v>
      </c>
      <c r="L43" s="55">
        <v>-11.141416993589701</v>
      </c>
      <c r="M43" s="55">
        <v>-0.37957092785887597</v>
      </c>
      <c r="N43" s="54">
        <v>128802.65</v>
      </c>
      <c r="O43" s="54">
        <v>33606086.710000001</v>
      </c>
      <c r="P43" s="54">
        <v>45</v>
      </c>
      <c r="Q43" s="54">
        <v>61</v>
      </c>
      <c r="R43" s="55">
        <v>-26.229508196721302</v>
      </c>
      <c r="S43" s="54">
        <v>1187.56</v>
      </c>
      <c r="T43" s="54">
        <v>1235.45</v>
      </c>
      <c r="U43" s="56">
        <v>-4.0326383509043797</v>
      </c>
    </row>
    <row r="44" spans="1:21" ht="12" thickBot="1">
      <c r="A44" s="80"/>
      <c r="B44" s="67" t="s">
        <v>39</v>
      </c>
      <c r="C44" s="68"/>
      <c r="D44" s="54">
        <v>50249.599999999999</v>
      </c>
      <c r="E44" s="57"/>
      <c r="F44" s="57"/>
      <c r="G44" s="54">
        <v>48968.41</v>
      </c>
      <c r="H44" s="55">
        <v>2.6163602208035601</v>
      </c>
      <c r="I44" s="54">
        <v>7017.36</v>
      </c>
      <c r="J44" s="55">
        <v>13.9650066866204</v>
      </c>
      <c r="K44" s="54">
        <v>6857.5</v>
      </c>
      <c r="L44" s="55">
        <v>14.003926204669501</v>
      </c>
      <c r="M44" s="55">
        <v>2.3311702515493998E-2</v>
      </c>
      <c r="N44" s="54">
        <v>97761.62</v>
      </c>
      <c r="O44" s="54">
        <v>13631002.52</v>
      </c>
      <c r="P44" s="54">
        <v>43</v>
      </c>
      <c r="Q44" s="54">
        <v>46</v>
      </c>
      <c r="R44" s="55">
        <v>-6.5217391304347796</v>
      </c>
      <c r="S44" s="54">
        <v>1168.5953488372099</v>
      </c>
      <c r="T44" s="54">
        <v>1032.8699999999999</v>
      </c>
      <c r="U44" s="56">
        <v>11.614400910654</v>
      </c>
    </row>
    <row r="45" spans="1:21" ht="12" thickBot="1">
      <c r="A45" s="80"/>
      <c r="B45" s="67" t="s">
        <v>72</v>
      </c>
      <c r="C45" s="68"/>
      <c r="D45" s="57"/>
      <c r="E45" s="57"/>
      <c r="F45" s="57"/>
      <c r="G45" s="57"/>
      <c r="H45" s="57"/>
      <c r="I45" s="57"/>
      <c r="J45" s="57"/>
      <c r="K45" s="57"/>
      <c r="L45" s="57"/>
      <c r="M45" s="57"/>
      <c r="N45" s="57"/>
      <c r="O45" s="54">
        <v>219.40190000000001</v>
      </c>
      <c r="P45" s="57"/>
      <c r="Q45" s="57"/>
      <c r="R45" s="57"/>
      <c r="S45" s="57"/>
      <c r="T45" s="57"/>
      <c r="U45" s="58"/>
    </row>
    <row r="46" spans="1:21" ht="12" thickBot="1">
      <c r="A46" s="81"/>
      <c r="B46" s="67" t="s">
        <v>34</v>
      </c>
      <c r="C46" s="68"/>
      <c r="D46" s="59">
        <v>9461.8937000000005</v>
      </c>
      <c r="E46" s="60"/>
      <c r="F46" s="60"/>
      <c r="G46" s="59">
        <v>3792.3665999999998</v>
      </c>
      <c r="H46" s="61">
        <v>149.498392375885</v>
      </c>
      <c r="I46" s="59">
        <v>680.51490000000001</v>
      </c>
      <c r="J46" s="61">
        <v>7.1921638688458298</v>
      </c>
      <c r="K46" s="59">
        <v>389.5849</v>
      </c>
      <c r="L46" s="61">
        <v>10.2728702441373</v>
      </c>
      <c r="M46" s="61">
        <v>0.74676918946293902</v>
      </c>
      <c r="N46" s="59">
        <v>21251.4103</v>
      </c>
      <c r="O46" s="59">
        <v>4752242.5717000002</v>
      </c>
      <c r="P46" s="59">
        <v>13</v>
      </c>
      <c r="Q46" s="59">
        <v>13</v>
      </c>
      <c r="R46" s="61">
        <v>0</v>
      </c>
      <c r="S46" s="59">
        <v>727.83797692307701</v>
      </c>
      <c r="T46" s="59">
        <v>906.88589230769196</v>
      </c>
      <c r="U46" s="62">
        <v>-24.599968820194999</v>
      </c>
    </row>
  </sheetData>
  <mergeCells count="44">
    <mergeCell ref="A1:U4"/>
    <mergeCell ref="W1:W4"/>
    <mergeCell ref="B6:C6"/>
    <mergeCell ref="A7:C7"/>
    <mergeCell ref="A8:A46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28:C28"/>
    <mergeCell ref="B36:C36"/>
    <mergeCell ref="B29:C29"/>
    <mergeCell ref="B30:C30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18:C18"/>
    <mergeCell ref="B43:C43"/>
    <mergeCell ref="B44:C44"/>
    <mergeCell ref="B45:C45"/>
    <mergeCell ref="B46:C46"/>
    <mergeCell ref="B37:C37"/>
    <mergeCell ref="B38:C38"/>
    <mergeCell ref="B39:C39"/>
    <mergeCell ref="B40:C40"/>
    <mergeCell ref="B41:C41"/>
    <mergeCell ref="B42:C42"/>
    <mergeCell ref="B31:C31"/>
    <mergeCell ref="B32:C32"/>
    <mergeCell ref="B33:C33"/>
    <mergeCell ref="B34:C34"/>
    <mergeCell ref="B35:C35"/>
  </mergeCells>
  <phoneticPr fontId="44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H63"/>
  <sheetViews>
    <sheetView topLeftCell="A19" workbookViewId="0">
      <selection activeCell="B34" sqref="B34:E40"/>
    </sheetView>
  </sheetViews>
  <sheetFormatPr defaultRowHeight="12.75"/>
  <cols>
    <col min="1" max="1" width="3.140625" style="28" customWidth="1"/>
    <col min="2" max="2" width="5.28515625" style="29" customWidth="1"/>
    <col min="3" max="3" width="9.140625" style="28"/>
    <col min="4" max="7" width="9.85546875" style="28" customWidth="1"/>
    <col min="8" max="8" width="11.140625" style="28" customWidth="1"/>
    <col min="9" max="16384" width="9.140625" style="3"/>
  </cols>
  <sheetData>
    <row r="1" spans="1:8">
      <c r="A1" s="38" t="s">
        <v>68</v>
      </c>
      <c r="B1" s="38" t="s">
        <v>58</v>
      </c>
      <c r="C1" s="38" t="s">
        <v>59</v>
      </c>
      <c r="D1" s="38" t="s">
        <v>60</v>
      </c>
      <c r="E1" s="38" t="s">
        <v>61</v>
      </c>
      <c r="F1" s="38" t="s">
        <v>62</v>
      </c>
      <c r="G1" s="38" t="s">
        <v>61</v>
      </c>
      <c r="H1" s="38" t="s">
        <v>63</v>
      </c>
    </row>
    <row r="2" spans="1:8">
      <c r="A2" s="37">
        <v>1</v>
      </c>
      <c r="B2" s="37">
        <v>12</v>
      </c>
      <c r="C2" s="37">
        <v>58277</v>
      </c>
      <c r="D2" s="37">
        <v>420058.190849573</v>
      </c>
      <c r="E2" s="37">
        <v>309741.46212478599</v>
      </c>
      <c r="F2" s="37">
        <v>110316.72872478599</v>
      </c>
      <c r="G2" s="37">
        <v>309741.46212478599</v>
      </c>
      <c r="H2" s="37">
        <v>0.26262249166399898</v>
      </c>
    </row>
    <row r="3" spans="1:8">
      <c r="A3" s="37">
        <v>2</v>
      </c>
      <c r="B3" s="37">
        <v>13</v>
      </c>
      <c r="C3" s="37">
        <v>4539</v>
      </c>
      <c r="D3" s="37">
        <v>44018.1751230769</v>
      </c>
      <c r="E3" s="37">
        <v>34231.410809401699</v>
      </c>
      <c r="F3" s="37">
        <v>9786.7643136752104</v>
      </c>
      <c r="G3" s="37">
        <v>34231.410809401699</v>
      </c>
      <c r="H3" s="37">
        <v>0.22233462169458301</v>
      </c>
    </row>
    <row r="4" spans="1:8">
      <c r="A4" s="37">
        <v>3</v>
      </c>
      <c r="B4" s="37">
        <v>14</v>
      </c>
      <c r="C4" s="37">
        <v>89510</v>
      </c>
      <c r="D4" s="37">
        <v>90567.309087126501</v>
      </c>
      <c r="E4" s="37">
        <v>66593.381613748497</v>
      </c>
      <c r="F4" s="37">
        <v>23973.927473378</v>
      </c>
      <c r="G4" s="37">
        <v>66593.381613748497</v>
      </c>
      <c r="H4" s="37">
        <v>0.26470839991850598</v>
      </c>
    </row>
    <row r="5" spans="1:8">
      <c r="A5" s="37">
        <v>4</v>
      </c>
      <c r="B5" s="37">
        <v>15</v>
      </c>
      <c r="C5" s="37">
        <v>2957</v>
      </c>
      <c r="D5" s="37">
        <v>56314.493179396399</v>
      </c>
      <c r="E5" s="37">
        <v>42353.022341124</v>
      </c>
      <c r="F5" s="37">
        <v>13961.4708382724</v>
      </c>
      <c r="G5" s="37">
        <v>42353.022341124</v>
      </c>
      <c r="H5" s="37">
        <v>0.247919674848117</v>
      </c>
    </row>
    <row r="6" spans="1:8">
      <c r="A6" s="37">
        <v>5</v>
      </c>
      <c r="B6" s="37">
        <v>16</v>
      </c>
      <c r="C6" s="37">
        <v>2927</v>
      </c>
      <c r="D6" s="37">
        <v>162229.74877606801</v>
      </c>
      <c r="E6" s="37">
        <v>134477.56911538501</v>
      </c>
      <c r="F6" s="37">
        <v>27752.1796606838</v>
      </c>
      <c r="G6" s="37">
        <v>134477.56911538501</v>
      </c>
      <c r="H6" s="37">
        <v>0.171067143172311</v>
      </c>
    </row>
    <row r="7" spans="1:8">
      <c r="A7" s="37">
        <v>6</v>
      </c>
      <c r="B7" s="37">
        <v>17</v>
      </c>
      <c r="C7" s="37">
        <v>15589</v>
      </c>
      <c r="D7" s="37">
        <v>168769.24455812</v>
      </c>
      <c r="E7" s="37">
        <v>116397.43053504299</v>
      </c>
      <c r="F7" s="37">
        <v>52371.814023076899</v>
      </c>
      <c r="G7" s="37">
        <v>116397.43053504299</v>
      </c>
      <c r="H7" s="37">
        <v>0.31031610149230399</v>
      </c>
    </row>
    <row r="8" spans="1:8">
      <c r="A8" s="37">
        <v>7</v>
      </c>
      <c r="B8" s="37">
        <v>18</v>
      </c>
      <c r="C8" s="37">
        <v>29538</v>
      </c>
      <c r="D8" s="37">
        <v>95779.489105128203</v>
      </c>
      <c r="E8" s="37">
        <v>73433.984130769197</v>
      </c>
      <c r="F8" s="37">
        <v>22345.504974358999</v>
      </c>
      <c r="G8" s="37">
        <v>73433.984130769197</v>
      </c>
      <c r="H8" s="37">
        <v>0.233301567831839</v>
      </c>
    </row>
    <row r="9" spans="1:8">
      <c r="A9" s="37">
        <v>8</v>
      </c>
      <c r="B9" s="37">
        <v>19</v>
      </c>
      <c r="C9" s="37">
        <v>11471</v>
      </c>
      <c r="D9" s="37">
        <v>79449.297662393205</v>
      </c>
      <c r="E9" s="37">
        <v>64024.455726495697</v>
      </c>
      <c r="F9" s="37">
        <v>15424.841935897401</v>
      </c>
      <c r="G9" s="37">
        <v>64024.455726495697</v>
      </c>
      <c r="H9" s="37">
        <v>0.19414698920867501</v>
      </c>
    </row>
    <row r="10" spans="1:8">
      <c r="A10" s="37">
        <v>9</v>
      </c>
      <c r="B10" s="37">
        <v>21</v>
      </c>
      <c r="C10" s="37">
        <v>168474</v>
      </c>
      <c r="D10" s="37">
        <v>700114.01950598299</v>
      </c>
      <c r="E10" s="37">
        <v>725100.63646666706</v>
      </c>
      <c r="F10" s="37">
        <v>-24986.616960683801</v>
      </c>
      <c r="G10" s="37">
        <v>725100.63646666706</v>
      </c>
      <c r="H10" s="37">
        <v>-3.5689353825988097E-2</v>
      </c>
    </row>
    <row r="11" spans="1:8">
      <c r="A11" s="37">
        <v>10</v>
      </c>
      <c r="B11" s="37">
        <v>22</v>
      </c>
      <c r="C11" s="37">
        <v>35884</v>
      </c>
      <c r="D11" s="37">
        <v>443865.96313333302</v>
      </c>
      <c r="E11" s="37">
        <v>384209.48430000001</v>
      </c>
      <c r="F11" s="37">
        <v>59656.478833333298</v>
      </c>
      <c r="G11" s="37">
        <v>384209.48430000001</v>
      </c>
      <c r="H11" s="37">
        <v>0.13440201274323199</v>
      </c>
    </row>
    <row r="12" spans="1:8">
      <c r="A12" s="37">
        <v>11</v>
      </c>
      <c r="B12" s="37">
        <v>23</v>
      </c>
      <c r="C12" s="37">
        <v>125968.97199999999</v>
      </c>
      <c r="D12" s="37">
        <v>1184999.6603957301</v>
      </c>
      <c r="E12" s="37">
        <v>1013613.2452547</v>
      </c>
      <c r="F12" s="37">
        <v>171386.41514102599</v>
      </c>
      <c r="G12" s="37">
        <v>1013613.2452547</v>
      </c>
      <c r="H12" s="37">
        <v>0.14462992764385399</v>
      </c>
    </row>
    <row r="13" spans="1:8">
      <c r="A13" s="37">
        <v>12</v>
      </c>
      <c r="B13" s="37">
        <v>24</v>
      </c>
      <c r="C13" s="37">
        <v>11686</v>
      </c>
      <c r="D13" s="37">
        <v>365587.92627093999</v>
      </c>
      <c r="E13" s="37">
        <v>335183.92342906003</v>
      </c>
      <c r="F13" s="37">
        <v>30404.002841880301</v>
      </c>
      <c r="G13" s="37">
        <v>335183.92342906003</v>
      </c>
      <c r="H13" s="37">
        <v>8.3164679840514497E-2</v>
      </c>
    </row>
    <row r="14" spans="1:8">
      <c r="A14" s="37">
        <v>13</v>
      </c>
      <c r="B14" s="37">
        <v>25</v>
      </c>
      <c r="C14" s="37">
        <v>73122</v>
      </c>
      <c r="D14" s="37">
        <v>940374.84920000006</v>
      </c>
      <c r="E14" s="37">
        <v>830891.23759999999</v>
      </c>
      <c r="F14" s="37">
        <v>109483.6116</v>
      </c>
      <c r="G14" s="37">
        <v>830891.23759999999</v>
      </c>
      <c r="H14" s="37">
        <v>0.11642549956875201</v>
      </c>
    </row>
    <row r="15" spans="1:8">
      <c r="A15" s="37">
        <v>14</v>
      </c>
      <c r="B15" s="37">
        <v>26</v>
      </c>
      <c r="C15" s="37">
        <v>47000</v>
      </c>
      <c r="D15" s="37">
        <v>252271.247761932</v>
      </c>
      <c r="E15" s="37">
        <v>226112.375246449</v>
      </c>
      <c r="F15" s="37">
        <v>26158.872515482901</v>
      </c>
      <c r="G15" s="37">
        <v>226112.375246449</v>
      </c>
      <c r="H15" s="37">
        <v>0.103693436123046</v>
      </c>
    </row>
    <row r="16" spans="1:8">
      <c r="A16" s="37">
        <v>15</v>
      </c>
      <c r="B16" s="37">
        <v>27</v>
      </c>
      <c r="C16" s="37">
        <v>130997.93799999999</v>
      </c>
      <c r="D16" s="37">
        <v>1161666.6683777799</v>
      </c>
      <c r="E16" s="37">
        <v>1085227.23287778</v>
      </c>
      <c r="F16" s="37">
        <v>76439.435500000007</v>
      </c>
      <c r="G16" s="37">
        <v>1085227.23287778</v>
      </c>
      <c r="H16" s="37">
        <v>6.5801522571655294E-2</v>
      </c>
    </row>
    <row r="17" spans="1:8">
      <c r="A17" s="37">
        <v>16</v>
      </c>
      <c r="B17" s="37">
        <v>29</v>
      </c>
      <c r="C17" s="37">
        <v>153452.92000000001</v>
      </c>
      <c r="D17" s="37">
        <v>2641325.4905658099</v>
      </c>
      <c r="E17" s="37">
        <v>2538070.8685359</v>
      </c>
      <c r="F17" s="37">
        <v>103254.622029915</v>
      </c>
      <c r="G17" s="37">
        <v>2538070.8685359</v>
      </c>
      <c r="H17" s="37">
        <v>3.9091971965861699E-2</v>
      </c>
    </row>
    <row r="18" spans="1:8">
      <c r="A18" s="37">
        <v>17</v>
      </c>
      <c r="B18" s="37">
        <v>31</v>
      </c>
      <c r="C18" s="37">
        <v>28121.205999999998</v>
      </c>
      <c r="D18" s="37">
        <v>232177.76784701599</v>
      </c>
      <c r="E18" s="37">
        <v>201920.107898936</v>
      </c>
      <c r="F18" s="37">
        <v>30257.65994808</v>
      </c>
      <c r="G18" s="37">
        <v>201920.107898936</v>
      </c>
      <c r="H18" s="37">
        <v>0.13032109072569401</v>
      </c>
    </row>
    <row r="19" spans="1:8">
      <c r="A19" s="37">
        <v>18</v>
      </c>
      <c r="B19" s="37">
        <v>32</v>
      </c>
      <c r="C19" s="37">
        <v>13173.233</v>
      </c>
      <c r="D19" s="37">
        <v>215506.941643431</v>
      </c>
      <c r="E19" s="37">
        <v>200212.691410347</v>
      </c>
      <c r="F19" s="37">
        <v>15294.2502330838</v>
      </c>
      <c r="G19" s="37">
        <v>200212.691410347</v>
      </c>
      <c r="H19" s="37">
        <v>7.0968712731254199E-2</v>
      </c>
    </row>
    <row r="20" spans="1:8">
      <c r="A20" s="37">
        <v>19</v>
      </c>
      <c r="B20" s="37">
        <v>33</v>
      </c>
      <c r="C20" s="37">
        <v>47765.963000000003</v>
      </c>
      <c r="D20" s="37">
        <v>565264.01140567299</v>
      </c>
      <c r="E20" s="37">
        <v>460163.01918861503</v>
      </c>
      <c r="F20" s="37">
        <v>105100.992217058</v>
      </c>
      <c r="G20" s="37">
        <v>460163.01918861503</v>
      </c>
      <c r="H20" s="37">
        <v>0.185932573269077</v>
      </c>
    </row>
    <row r="21" spans="1:8">
      <c r="A21" s="37">
        <v>20</v>
      </c>
      <c r="B21" s="37">
        <v>34</v>
      </c>
      <c r="C21" s="37">
        <v>27759.397000000001</v>
      </c>
      <c r="D21" s="37">
        <v>160230.939451176</v>
      </c>
      <c r="E21" s="37">
        <v>116883.933928404</v>
      </c>
      <c r="F21" s="37">
        <v>43347.005522772102</v>
      </c>
      <c r="G21" s="37">
        <v>116883.933928404</v>
      </c>
      <c r="H21" s="37">
        <v>0.27052831164345997</v>
      </c>
    </row>
    <row r="22" spans="1:8">
      <c r="A22" s="37">
        <v>21</v>
      </c>
      <c r="B22" s="37">
        <v>35</v>
      </c>
      <c r="C22" s="37">
        <v>24618.26</v>
      </c>
      <c r="D22" s="37">
        <v>783967.61898407096</v>
      </c>
      <c r="E22" s="37">
        <v>762054.85165486694</v>
      </c>
      <c r="F22" s="37">
        <v>21912.7673292035</v>
      </c>
      <c r="G22" s="37">
        <v>762054.85165486694</v>
      </c>
      <c r="H22" s="37">
        <v>2.7951112773764698E-2</v>
      </c>
    </row>
    <row r="23" spans="1:8">
      <c r="A23" s="37">
        <v>22</v>
      </c>
      <c r="B23" s="37">
        <v>36</v>
      </c>
      <c r="C23" s="37">
        <v>140440.785</v>
      </c>
      <c r="D23" s="37">
        <v>620205.74980885</v>
      </c>
      <c r="E23" s="37">
        <v>525108.93757469801</v>
      </c>
      <c r="F23" s="37">
        <v>95096.812234151294</v>
      </c>
      <c r="G23" s="37">
        <v>525108.93757469801</v>
      </c>
      <c r="H23" s="37">
        <v>0.15333107160560899</v>
      </c>
    </row>
    <row r="24" spans="1:8">
      <c r="A24" s="37">
        <v>23</v>
      </c>
      <c r="B24" s="37">
        <v>37</v>
      </c>
      <c r="C24" s="37">
        <v>109045.005</v>
      </c>
      <c r="D24" s="37">
        <v>859714.82979734498</v>
      </c>
      <c r="E24" s="37">
        <v>792646.47967535094</v>
      </c>
      <c r="F24" s="37">
        <v>67068.350121993804</v>
      </c>
      <c r="G24" s="37">
        <v>792646.47967535094</v>
      </c>
      <c r="H24" s="37">
        <v>7.8012321990308497E-2</v>
      </c>
    </row>
    <row r="25" spans="1:8">
      <c r="A25" s="37">
        <v>24</v>
      </c>
      <c r="B25" s="37">
        <v>38</v>
      </c>
      <c r="C25" s="37">
        <v>485039.80800000002</v>
      </c>
      <c r="D25" s="37">
        <v>1797425.2570902701</v>
      </c>
      <c r="E25" s="37">
        <v>1837544.7222708</v>
      </c>
      <c r="F25" s="37">
        <v>-40119.465180530999</v>
      </c>
      <c r="G25" s="37">
        <v>1837544.7222708</v>
      </c>
      <c r="H25" s="37">
        <v>-2.2320519321887E-2</v>
      </c>
    </row>
    <row r="26" spans="1:8">
      <c r="A26" s="37">
        <v>25</v>
      </c>
      <c r="B26" s="37">
        <v>39</v>
      </c>
      <c r="C26" s="37">
        <v>59651.682999999997</v>
      </c>
      <c r="D26" s="37">
        <v>107049.865860404</v>
      </c>
      <c r="E26" s="37">
        <v>78011.858464372301</v>
      </c>
      <c r="F26" s="37">
        <v>29038.0073960316</v>
      </c>
      <c r="G26" s="37">
        <v>78011.858464372301</v>
      </c>
      <c r="H26" s="37">
        <v>0.27125683122198402</v>
      </c>
    </row>
    <row r="27" spans="1:8">
      <c r="A27" s="37">
        <v>26</v>
      </c>
      <c r="B27" s="37">
        <v>42</v>
      </c>
      <c r="C27" s="37">
        <v>9261.5010000000002</v>
      </c>
      <c r="D27" s="37">
        <v>160197.15210000001</v>
      </c>
      <c r="E27" s="37">
        <v>145833.17319999999</v>
      </c>
      <c r="F27" s="37">
        <v>14363.9789</v>
      </c>
      <c r="G27" s="37">
        <v>145833.17319999999</v>
      </c>
      <c r="H27" s="37">
        <v>8.9664383615468801E-2</v>
      </c>
    </row>
    <row r="28" spans="1:8">
      <c r="A28" s="37">
        <v>27</v>
      </c>
      <c r="B28" s="37">
        <v>43</v>
      </c>
      <c r="C28" s="37">
        <v>1591.72</v>
      </c>
      <c r="D28" s="37">
        <v>5652.6405999999997</v>
      </c>
      <c r="E28" s="37">
        <v>5586.0087000000003</v>
      </c>
      <c r="F28" s="37">
        <v>66.631900000000002</v>
      </c>
      <c r="G28" s="37">
        <v>5586.0087000000003</v>
      </c>
      <c r="H28" s="37">
        <v>1.17877474821237E-2</v>
      </c>
    </row>
    <row r="29" spans="1:8">
      <c r="A29" s="37">
        <v>28</v>
      </c>
      <c r="B29" s="37">
        <v>75</v>
      </c>
      <c r="C29" s="37">
        <v>101</v>
      </c>
      <c r="D29" s="37">
        <v>47258.1196581197</v>
      </c>
      <c r="E29" s="37">
        <v>44390.427350427402</v>
      </c>
      <c r="F29" s="37">
        <v>2867.6923076923099</v>
      </c>
      <c r="G29" s="37">
        <v>44390.427350427402</v>
      </c>
      <c r="H29" s="37">
        <v>6.0681472907473097E-2</v>
      </c>
    </row>
    <row r="30" spans="1:8">
      <c r="A30" s="37">
        <v>29</v>
      </c>
      <c r="B30" s="37">
        <v>76</v>
      </c>
      <c r="C30" s="37">
        <v>1764</v>
      </c>
      <c r="D30" s="37">
        <v>316621.21794786298</v>
      </c>
      <c r="E30" s="37">
        <v>295576.88503675198</v>
      </c>
      <c r="F30" s="37">
        <v>21044.332911111102</v>
      </c>
      <c r="G30" s="37">
        <v>295576.88503675198</v>
      </c>
      <c r="H30" s="37">
        <v>6.64653273950086E-2</v>
      </c>
    </row>
    <row r="31" spans="1:8">
      <c r="A31" s="30">
        <v>30</v>
      </c>
      <c r="B31" s="39">
        <v>99</v>
      </c>
      <c r="C31" s="40">
        <v>11</v>
      </c>
      <c r="D31" s="40">
        <v>9461.8939565842193</v>
      </c>
      <c r="E31" s="40">
        <v>8781.3786854246991</v>
      </c>
      <c r="F31" s="40">
        <v>680.51527115951899</v>
      </c>
      <c r="G31" s="40">
        <v>8781.3786854246991</v>
      </c>
      <c r="H31" s="40">
        <v>7.1921675964881304E-2</v>
      </c>
    </row>
    <row r="32" spans="1:8">
      <c r="A32" s="30"/>
      <c r="B32" s="39">
        <v>40</v>
      </c>
      <c r="C32" s="40">
        <v>0</v>
      </c>
      <c r="D32" s="40">
        <v>0</v>
      </c>
      <c r="E32" s="40">
        <v>0</v>
      </c>
      <c r="F32" s="40">
        <v>0</v>
      </c>
      <c r="G32" s="40">
        <v>0</v>
      </c>
      <c r="H32" s="40">
        <v>0</v>
      </c>
    </row>
    <row r="33" spans="1:8">
      <c r="A33" s="30"/>
      <c r="B33" s="39">
        <v>9101</v>
      </c>
      <c r="C33" s="40">
        <v>0</v>
      </c>
      <c r="D33" s="40">
        <v>0</v>
      </c>
      <c r="E33" s="40">
        <v>0</v>
      </c>
      <c r="F33" s="40">
        <v>0</v>
      </c>
      <c r="G33" s="40">
        <v>0</v>
      </c>
      <c r="H33" s="40">
        <v>0</v>
      </c>
    </row>
    <row r="34" spans="1:8">
      <c r="A34" s="30"/>
      <c r="B34" s="33">
        <v>70</v>
      </c>
      <c r="C34" s="34">
        <v>53</v>
      </c>
      <c r="D34" s="34">
        <v>64858.17</v>
      </c>
      <c r="E34" s="34">
        <v>63909.34</v>
      </c>
      <c r="F34" s="30"/>
      <c r="G34" s="30"/>
      <c r="H34" s="30"/>
    </row>
    <row r="35" spans="1:8">
      <c r="A35" s="30"/>
      <c r="B35" s="33">
        <v>71</v>
      </c>
      <c r="C35" s="34">
        <v>69</v>
      </c>
      <c r="D35" s="34">
        <v>107541.88</v>
      </c>
      <c r="E35" s="34">
        <v>113330.5</v>
      </c>
      <c r="F35" s="30"/>
      <c r="G35" s="30"/>
      <c r="H35" s="30"/>
    </row>
    <row r="36" spans="1:8">
      <c r="A36" s="30"/>
      <c r="B36" s="33">
        <v>72</v>
      </c>
      <c r="C36" s="34">
        <v>113</v>
      </c>
      <c r="D36" s="34">
        <v>277526.48</v>
      </c>
      <c r="E36" s="34">
        <v>287065.82</v>
      </c>
      <c r="F36" s="30"/>
      <c r="G36" s="30"/>
      <c r="H36" s="30"/>
    </row>
    <row r="37" spans="1:8">
      <c r="A37" s="30"/>
      <c r="B37" s="33">
        <v>73</v>
      </c>
      <c r="C37" s="34">
        <v>62</v>
      </c>
      <c r="D37" s="34">
        <v>102846.24</v>
      </c>
      <c r="E37" s="34">
        <v>111937.72</v>
      </c>
      <c r="F37" s="30"/>
      <c r="G37" s="30"/>
      <c r="H37" s="30"/>
    </row>
    <row r="38" spans="1:8">
      <c r="A38" s="30"/>
      <c r="B38" s="33">
        <v>74</v>
      </c>
      <c r="C38" s="34">
        <v>8</v>
      </c>
      <c r="D38" s="34">
        <v>0.08</v>
      </c>
      <c r="E38" s="34">
        <v>444.48</v>
      </c>
      <c r="F38" s="30"/>
      <c r="G38" s="30"/>
      <c r="H38" s="30"/>
    </row>
    <row r="39" spans="1:8">
      <c r="A39" s="30"/>
      <c r="B39" s="33">
        <v>77</v>
      </c>
      <c r="C39" s="34">
        <v>43</v>
      </c>
      <c r="D39" s="34">
        <v>53440.2</v>
      </c>
      <c r="E39" s="34">
        <v>60688.89</v>
      </c>
      <c r="F39" s="34"/>
      <c r="G39" s="30"/>
      <c r="H39" s="30"/>
    </row>
    <row r="40" spans="1:8">
      <c r="A40" s="30"/>
      <c r="B40" s="33">
        <v>78</v>
      </c>
      <c r="C40" s="34">
        <v>37</v>
      </c>
      <c r="D40" s="34">
        <v>50249.599999999999</v>
      </c>
      <c r="E40" s="34">
        <v>43232.24</v>
      </c>
      <c r="F40" s="30"/>
      <c r="G40" s="30"/>
      <c r="H40" s="30"/>
    </row>
    <row r="41" spans="1:8">
      <c r="A41" s="30"/>
      <c r="B41" s="31"/>
      <c r="C41" s="30"/>
      <c r="D41" s="30"/>
      <c r="E41" s="30"/>
      <c r="F41" s="30"/>
      <c r="G41" s="30"/>
      <c r="H41" s="30"/>
    </row>
    <row r="42" spans="1:8">
      <c r="A42" s="30"/>
      <c r="B42" s="31"/>
      <c r="C42" s="30"/>
      <c r="D42" s="30"/>
      <c r="E42" s="30"/>
      <c r="F42" s="30"/>
      <c r="G42" s="30"/>
      <c r="H42" s="30"/>
    </row>
    <row r="43" spans="1:8">
      <c r="A43" s="30"/>
      <c r="B43" s="31"/>
      <c r="C43" s="31"/>
      <c r="D43" s="31"/>
      <c r="E43" s="31"/>
      <c r="F43" s="31"/>
      <c r="G43" s="31"/>
      <c r="H43" s="31"/>
    </row>
    <row r="44" spans="1:8">
      <c r="A44" s="30"/>
      <c r="B44" s="31"/>
      <c r="C44" s="31"/>
      <c r="D44" s="31"/>
      <c r="E44" s="31"/>
      <c r="F44" s="31"/>
      <c r="G44" s="31"/>
      <c r="H44" s="31"/>
    </row>
    <row r="45" spans="1:8">
      <c r="A45" s="30"/>
      <c r="B45" s="31"/>
      <c r="C45" s="30"/>
      <c r="D45" s="30"/>
      <c r="E45" s="30"/>
      <c r="F45" s="30"/>
      <c r="G45" s="30"/>
      <c r="H45" s="30"/>
    </row>
    <row r="46" spans="1:8">
      <c r="A46" s="30"/>
      <c r="B46" s="31"/>
      <c r="C46" s="30"/>
      <c r="D46" s="30"/>
      <c r="E46" s="30"/>
      <c r="F46" s="30"/>
      <c r="G46" s="30"/>
      <c r="H46" s="30"/>
    </row>
    <row r="47" spans="1:8">
      <c r="A47" s="30"/>
      <c r="B47" s="31"/>
      <c r="C47" s="30"/>
      <c r="D47" s="30"/>
      <c r="E47" s="30"/>
      <c r="F47" s="30"/>
      <c r="G47" s="30"/>
      <c r="H47" s="30"/>
    </row>
    <row r="48" spans="1:8">
      <c r="A48" s="30"/>
      <c r="B48" s="31"/>
      <c r="C48" s="30"/>
      <c r="D48" s="30"/>
      <c r="E48" s="30"/>
      <c r="F48" s="30"/>
      <c r="G48" s="30"/>
      <c r="H48" s="30"/>
    </row>
    <row r="49" spans="1:8">
      <c r="A49" s="30"/>
      <c r="B49" s="31"/>
      <c r="C49" s="30"/>
      <c r="D49" s="30"/>
      <c r="E49" s="30"/>
      <c r="F49" s="30"/>
      <c r="G49" s="30"/>
      <c r="H49" s="30"/>
    </row>
    <row r="50" spans="1:8">
      <c r="A50" s="30"/>
      <c r="B50" s="31"/>
      <c r="C50" s="30"/>
      <c r="D50" s="30"/>
      <c r="E50" s="30"/>
      <c r="F50" s="30"/>
      <c r="G50" s="30"/>
      <c r="H50" s="30"/>
    </row>
    <row r="51" spans="1:8">
      <c r="A51" s="30"/>
      <c r="B51" s="31"/>
      <c r="C51" s="30"/>
      <c r="D51" s="30"/>
      <c r="E51" s="30"/>
      <c r="F51" s="30"/>
      <c r="G51" s="30"/>
      <c r="H51" s="30"/>
    </row>
    <row r="52" spans="1:8">
      <c r="A52" s="30"/>
      <c r="B52" s="31"/>
      <c r="C52" s="30"/>
      <c r="D52" s="30"/>
      <c r="E52" s="30"/>
      <c r="F52" s="30"/>
      <c r="G52" s="30"/>
      <c r="H52" s="30"/>
    </row>
    <row r="53" spans="1:8">
      <c r="A53" s="30"/>
      <c r="B53" s="31"/>
      <c r="C53" s="30"/>
      <c r="D53" s="30"/>
      <c r="E53" s="30"/>
      <c r="F53" s="30"/>
      <c r="G53" s="30"/>
      <c r="H53" s="30"/>
    </row>
    <row r="54" spans="1:8">
      <c r="A54" s="30"/>
      <c r="B54" s="31"/>
      <c r="C54" s="30"/>
      <c r="D54" s="30"/>
      <c r="E54" s="30"/>
      <c r="F54" s="30"/>
      <c r="G54" s="30"/>
      <c r="H54" s="30"/>
    </row>
    <row r="55" spans="1:8">
      <c r="A55" s="30"/>
      <c r="B55" s="31"/>
      <c r="C55" s="30"/>
      <c r="D55" s="30"/>
      <c r="E55" s="30"/>
      <c r="F55" s="30"/>
      <c r="G55" s="30"/>
      <c r="H55" s="30"/>
    </row>
    <row r="56" spans="1:8">
      <c r="A56" s="30"/>
      <c r="B56" s="31"/>
      <c r="C56" s="30"/>
      <c r="D56" s="30"/>
      <c r="E56" s="30"/>
      <c r="F56" s="30"/>
      <c r="G56" s="30"/>
      <c r="H56" s="30"/>
    </row>
    <row r="57" spans="1:8">
      <c r="A57" s="30"/>
      <c r="B57" s="31"/>
      <c r="C57" s="30"/>
      <c r="D57" s="30"/>
      <c r="E57" s="30"/>
      <c r="F57" s="30"/>
      <c r="G57" s="30"/>
      <c r="H57" s="30"/>
    </row>
    <row r="58" spans="1:8">
      <c r="A58" s="30"/>
      <c r="B58" s="31"/>
      <c r="C58" s="30"/>
      <c r="D58" s="30"/>
      <c r="E58" s="30"/>
      <c r="F58" s="30"/>
      <c r="G58" s="30"/>
      <c r="H58" s="30"/>
    </row>
    <row r="59" spans="1:8">
      <c r="A59" s="30"/>
      <c r="B59" s="31"/>
      <c r="C59" s="30"/>
      <c r="D59" s="30"/>
      <c r="E59" s="30"/>
      <c r="F59" s="30"/>
      <c r="G59" s="30"/>
      <c r="H59" s="30"/>
    </row>
    <row r="60" spans="1:8">
      <c r="A60" s="30"/>
      <c r="B60" s="31"/>
      <c r="C60" s="30"/>
      <c r="D60" s="30"/>
      <c r="E60" s="30"/>
      <c r="F60" s="30"/>
      <c r="G60" s="30"/>
      <c r="H60" s="30"/>
    </row>
    <row r="61" spans="1:8">
      <c r="A61" s="30"/>
      <c r="B61" s="31"/>
      <c r="C61" s="30"/>
      <c r="D61" s="30"/>
      <c r="E61" s="30"/>
      <c r="F61" s="30"/>
      <c r="G61" s="30"/>
      <c r="H61" s="30"/>
    </row>
    <row r="62" spans="1:8">
      <c r="A62" s="30"/>
      <c r="B62" s="31"/>
      <c r="C62" s="30"/>
      <c r="D62" s="30"/>
      <c r="E62" s="30"/>
      <c r="F62" s="30"/>
      <c r="G62" s="30"/>
      <c r="H62" s="30"/>
    </row>
    <row r="63" spans="1:8">
      <c r="A63" s="30"/>
      <c r="B63" s="31"/>
      <c r="C63" s="30"/>
      <c r="D63" s="30"/>
      <c r="E63" s="30"/>
      <c r="F63" s="30"/>
      <c r="G63" s="30"/>
      <c r="H63" s="30"/>
    </row>
  </sheetData>
  <phoneticPr fontId="4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yangjin</cp:lastModifiedBy>
  <dcterms:created xsi:type="dcterms:W3CDTF">2013-06-21T00:28:37Z</dcterms:created>
  <dcterms:modified xsi:type="dcterms:W3CDTF">2016-06-03T00:23:07Z</dcterms:modified>
</cp:coreProperties>
</file>