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" yWindow="1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5" i="2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"/>
  <c r="J4" l="1"/>
  <c r="J5"/>
  <c r="J6"/>
  <c r="J7"/>
  <c r="J8"/>
  <c r="J9"/>
  <c r="J10"/>
  <c r="J11"/>
  <c r="J12"/>
  <c r="J13"/>
  <c r="J14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15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2"/>
  <c r="I33"/>
  <c r="I34"/>
  <c r="I35"/>
  <c r="I36"/>
  <c r="I37"/>
  <c r="I38"/>
  <c r="I39"/>
  <c r="I40"/>
  <c r="I41"/>
  <c r="I31"/>
  <c r="I42"/>
  <c r="H31"/>
  <c r="H34"/>
  <c r="H30"/>
  <c r="H41"/>
  <c r="G31" l="1"/>
  <c r="L31" s="1"/>
  <c r="K31"/>
  <c r="G41"/>
  <c r="L41" s="1"/>
  <c r="K41"/>
  <c r="H36" l="1"/>
  <c r="H32"/>
  <c r="K32" l="1"/>
  <c r="K36"/>
  <c r="G36"/>
  <c r="L36" s="1"/>
  <c r="G32"/>
  <c r="L32" s="1"/>
  <c r="H33" l="1"/>
  <c r="H42" l="1"/>
  <c r="K39" l="1"/>
  <c r="K40"/>
  <c r="K35"/>
  <c r="K34"/>
  <c r="K33"/>
  <c r="F3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<sst xmlns="http://schemas.openxmlformats.org/spreadsheetml/2006/main" count="115" uniqueCount="75">
  <si>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</si>
  <si>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</si>
  <si>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</si>
  <si>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</si>
  <si>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</si>
  <si>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</si>
  <si>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</si>
  <si>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</si>
  <si>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</si>
  <si>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</si>
  <si>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</si>
  <si>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</si>
  <si>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</si>
  <si>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</si>
  <si>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</si>
  <si>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</si>
  <si>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</si>
  <si>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</si>
  <si>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</si>
  <si>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</si>
  <si>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</si>
  <si>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</si>
  <si>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</si>
  <si>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</si>
  <si>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</si>
  <si>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</si>
  <si>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</si>
  <si>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</si>
  <si>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</si>
  <si>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</si>
  <si>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</si>
  <si>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</si>
  <si>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</si>
  <si>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</si>
  <si>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</si>
  <si>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</si>
  <si>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</si>
  <si>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</si>
  <si>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</si>
  <si>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</si>
  <si>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</si>
  <si>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</si>
  <si>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</si>
  <si>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</si>
  <si>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</si>
  <si>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</si>
  <si>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</si>
  <si>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</si>
  <si>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</si>
  <si>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</si>
  <si>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</si>
  <si>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</si>
  <si>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</si>
  <si>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</si>
  <si>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</si>
  <si>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</si>
  <si>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</si>
  <si>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</si>
  <si>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</si>
  <si>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</si>
  <si>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COST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</si>
  <si>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</si>
  <si>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</si>
  <si>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</si>
  <si>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</si>
  <si>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</si>
  <si>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</si>
  <si>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</si>
  <si>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</si>
  <si>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</si>
  <si>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</si>
  <si>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TRAN_DATE</t>
  </si>
  <si>
    <t>NOTAX_AMT</t>
  </si>
  <si>
    <t xml:space="preserve">   </t>
  </si>
  <si>
    <t>74-赠品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</si>
</sst>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3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9"/>
      <name val="宋体"/>
      <family val="2"/>
      <scheme val="minor"/>
    </font>
    <font>
      <sz val="9"/>
      <name val="宋体"/>
      <family val="2"/>
      <scheme val="minor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59" fillId="0" borderId="0" applyNumberFormat="0" applyFill="0" applyBorder="0" applyAlignment="0" applyProtection="0"/>
    <xf numFmtId="0" fontId="60" fillId="0" borderId="1" applyNumberFormat="0" applyFill="0" applyAlignment="0" applyProtection="0"/>
    <xf numFmtId="0" fontId="61" fillId="0" borderId="2" applyNumberFormat="0" applyFill="0" applyAlignment="0" applyProtection="0"/>
    <xf numFmtId="0" fontId="62" fillId="0" borderId="3" applyNumberFormat="0" applyFill="0" applyAlignment="0" applyProtection="0"/>
    <xf numFmtId="0" fontId="62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3" fillId="3" borderId="0" applyNumberFormat="0" applyBorder="0" applyAlignment="0" applyProtection="0"/>
    <xf numFmtId="0" fontId="72" fillId="4" borderId="0" applyNumberFormat="0" applyBorder="0" applyAlignment="0" applyProtection="0"/>
    <xf numFmtId="0" fontId="74" fillId="5" borderId="4" applyNumberFormat="0" applyAlignment="0" applyProtection="0"/>
    <xf numFmtId="0" fontId="73" fillId="6" borderId="5" applyNumberFormat="0" applyAlignment="0" applyProtection="0"/>
    <xf numFmtId="0" fontId="67" fillId="6" borderId="4" applyNumberFormat="0" applyAlignment="0" applyProtection="0"/>
    <xf numFmtId="0" fontId="71" fillId="0" borderId="6" applyNumberFormat="0" applyFill="0" applyAlignment="0" applyProtection="0"/>
    <xf numFmtId="0" fontId="68" fillId="7" borderId="7" applyNumberFormat="0" applyAlignment="0" applyProtection="0"/>
    <xf numFmtId="0" fontId="70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69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57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7" fillId="32" borderId="0" applyNumberFormat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4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5" fillId="0" borderId="0"/>
    <xf numFmtId="43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1" applyNumberFormat="0" applyFill="0" applyAlignment="0" applyProtection="0"/>
    <xf numFmtId="0" fontId="61" fillId="0" borderId="2" applyNumberFormat="0" applyFill="0" applyAlignment="0" applyProtection="0"/>
    <xf numFmtId="0" fontId="62" fillId="0" borderId="3" applyNumberFormat="0" applyFill="0" applyAlignment="0" applyProtection="0"/>
    <xf numFmtId="0" fontId="62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3" fillId="3" borderId="0" applyNumberFormat="0" applyBorder="0" applyAlignment="0" applyProtection="0"/>
    <xf numFmtId="0" fontId="72" fillId="4" borderId="0" applyNumberFormat="0" applyBorder="0" applyAlignment="0" applyProtection="0"/>
    <xf numFmtId="0" fontId="74" fillId="5" borderId="4" applyNumberFormat="0" applyAlignment="0" applyProtection="0"/>
    <xf numFmtId="0" fontId="73" fillId="6" borderId="5" applyNumberFormat="0" applyAlignment="0" applyProtection="0"/>
    <xf numFmtId="0" fontId="67" fillId="6" borderId="4" applyNumberFormat="0" applyAlignment="0" applyProtection="0"/>
    <xf numFmtId="0" fontId="71" fillId="0" borderId="6" applyNumberFormat="0" applyFill="0" applyAlignment="0" applyProtection="0"/>
    <xf numFmtId="0" fontId="68" fillId="7" borderId="7" applyNumberFormat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57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7" fillId="32" borderId="0" applyNumberFormat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58" fillId="38" borderId="21">
      <alignment vertical="center"/>
    </xf>
    <xf numFmtId="0" fontId="77" fillId="0" borderId="0"/>
    <xf numFmtId="180" fontId="79" fillId="0" borderId="0" applyFont="0" applyFill="0" applyBorder="0" applyAlignment="0" applyProtection="0"/>
    <xf numFmtId="181" fontId="79" fillId="0" borderId="0" applyFont="0" applyFill="0" applyBorder="0" applyAlignment="0" applyProtection="0"/>
    <xf numFmtId="178" fontId="79" fillId="0" borderId="0" applyFont="0" applyFill="0" applyBorder="0" applyAlignment="0" applyProtection="0"/>
    <xf numFmtId="179" fontId="79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" applyNumberFormat="0" applyFill="0" applyAlignment="0" applyProtection="0">
      <alignment vertical="center"/>
    </xf>
    <xf numFmtId="0" fontId="83" fillId="0" borderId="2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86" fillId="3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8" fillId="5" borderId="4" applyNumberFormat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6" borderId="4" applyNumberFormat="0" applyAlignment="0" applyProtection="0">
      <alignment vertical="center"/>
    </xf>
    <xf numFmtId="0" fontId="91" fillId="0" borderId="6" applyNumberFormat="0" applyFill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9" applyNumberFormat="0" applyFill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7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3" fillId="0" borderId="0" xfId="0" applyNumberFormat="1" applyFont="1" applyAlignment="1"/>
    <xf numFmtId="1" fontId="53" fillId="0" borderId="0" xfId="0" applyNumberFormat="1" applyFont="1" applyAlignment="1"/>
    <xf numFmtId="0" fontId="43" fillId="0" borderId="0" xfId="0" applyFont="1"/>
    <xf numFmtId="1" fontId="76" fillId="0" borderId="0" xfId="0" applyNumberFormat="1" applyFont="1" applyAlignment="1"/>
    <xf numFmtId="0" fontId="76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7" fillId="0" borderId="0" xfId="110"/>
    <xf numFmtId="0" fontId="78" fillId="0" borderId="0" xfId="110" applyNumberFormat="1" applyFont="1"/>
    <xf numFmtId="0" fontId="80" fillId="0" borderId="0" xfId="0" applyNumberFormat="1" applyFont="1" applyAlignment="1"/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99" fillId="0" borderId="0" xfId="110" applyNumberFormat="1" applyFont="1"/>
    <xf numFmtId="0" fontId="100" fillId="0" borderId="0" xfId="110" applyFont="1"/>
    <xf numFmtId="14" fontId="100" fillId="0" borderId="0" xfId="110" applyNumberFormat="1" applyFont="1"/>
    <xf numFmtId="49" fontId="44" fillId="33" borderId="18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0" fontId="44" fillId="33" borderId="18" xfId="0" applyFont="1" applyFill="1" applyBorder="1" applyAlignment="1">
      <alignment vertical="center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0" fontId="43" fillId="0" borderId="0" xfId="0" applyFont="1" applyAlignment="1">
      <alignment wrapText="1"/>
    </xf>
    <xf numFmtId="0" fontId="101" fillId="0" borderId="0" xfId="0" applyFont="1" applyAlignment="1">
      <alignment horizontal="left" wrapText="1"/>
    </xf>
    <xf numFmtId="0" fontId="43" fillId="0" borderId="0" xfId="0" applyFont="1" applyAlignment="1">
      <alignment horizontal="right" vertical="center" wrapText="1"/>
    </xf>
    <xf numFmtId="0" fontId="43" fillId="0" borderId="0" xfId="0" applyFont="1" applyAlignment="1">
      <alignment vertical="center"/>
    </xf>
    <xf numFmtId="0" fontId="102" fillId="0" borderId="19" xfId="0" applyFont="1" applyBorder="1" applyAlignment="1">
      <alignment horizontal="left" vertical="center" wrapText="1"/>
    </xf>
    <xf numFmtId="0" fontId="43" fillId="0" borderId="19" xfId="0" applyFont="1" applyBorder="1" applyAlignment="1">
      <alignment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  <xf numFmtId="4" fontId="45" fillId="34" borderId="10" xfId="0" applyNumberFormat="1" applyFont="1" applyFill="1" applyBorder="1" applyAlignment="1">
      <alignment horizontal="right" vertical="top" wrapText="1"/>
    </xf>
    <xf numFmtId="0" fontId="45" fillId="34" borderId="10" xfId="0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14" fontId="44" fillId="33" borderId="12" xfId="0" applyNumberFormat="1" applyFont="1" applyFill="1" applyBorder="1" applyAlignment="1">
      <alignment vertical="center" wrapText="1"/>
    </xf>
    <xf numFmtId="4" fontId="44" fillId="35" borderId="10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14" fontId="44" fillId="33" borderId="16" xfId="0" applyNumberFormat="1" applyFont="1" applyFill="1" applyBorder="1" applyAlignment="1">
      <alignment vertical="center" wrapText="1"/>
    </xf>
    <xf numFmtId="0" fontId="44" fillId="35" borderId="12" xfId="0" applyFont="1" applyFill="1" applyBorder="1" applyAlignment="1">
      <alignment horizontal="right" vertical="top" wrapText="1"/>
    </xf>
    <xf numFmtId="14" fontId="44" fillId="33" borderId="17" xfId="0" applyNumberFormat="1" applyFont="1" applyFill="1" applyBorder="1" applyAlignment="1">
      <alignment vertical="center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976" Type="http://schemas.openxmlformats.org/officeDocument/2006/relationships/image" Target="cid:d01d3d3713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161" Type="http://schemas.openxmlformats.org/officeDocument/2006/relationships/hyperlink" Target="cid:61a1273d2" TargetMode="External"/><Relationship Id="rId170" Type="http://schemas.openxmlformats.org/officeDocument/2006/relationships/image" Target="cid:1600d1f413" TargetMode="External"/><Relationship Id="rId836" Type="http://schemas.openxmlformats.org/officeDocument/2006/relationships/image" Target="cid:6c942d8e13" TargetMode="External"/><Relationship Id="rId1021" Type="http://schemas.openxmlformats.org/officeDocument/2006/relationships/hyperlink" Target="cid:1da8dfeb2" TargetMode="External"/><Relationship Id="rId1119" Type="http://schemas.openxmlformats.org/officeDocument/2006/relationships/hyperlink" Target="cid:fbf3bd7e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987" Type="http://schemas.openxmlformats.org/officeDocument/2006/relationships/hyperlink" Target="cid:e4e34c062" TargetMode="External"/><Relationship Id="rId1172" Type="http://schemas.openxmlformats.org/officeDocument/2006/relationships/image" Target="cid:7124c6df13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1032" Type="http://schemas.openxmlformats.org/officeDocument/2006/relationships/image" Target="cid:3c40a5fa13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998" Type="http://schemas.openxmlformats.org/officeDocument/2006/relationships/image" Target="cid:f929b1d313" TargetMode="External"/><Relationship Id="rId1183" Type="http://schemas.openxmlformats.org/officeDocument/2006/relationships/hyperlink" Target="cid:8b3a2977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1043" Type="http://schemas.openxmlformats.org/officeDocument/2006/relationships/hyperlink" Target="cid:4cfb5daa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357" Type="http://schemas.openxmlformats.org/officeDocument/2006/relationships/hyperlink" Target="cid:db6b85142" TargetMode="External"/><Relationship Id="rId1110" Type="http://schemas.openxmlformats.org/officeDocument/2006/relationships/image" Target="cid:f079cd7813" TargetMode="External"/><Relationship Id="rId1194" Type="http://schemas.openxmlformats.org/officeDocument/2006/relationships/image" Target="cid:9ac09d8313" TargetMode="External"/><Relationship Id="rId54" Type="http://schemas.openxmlformats.org/officeDocument/2006/relationships/image" Target="cid:e1e57b17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1054" Type="http://schemas.openxmlformats.org/officeDocument/2006/relationships/image" Target="cid:656e7d6a13" TargetMode="External"/><Relationship Id="rId270" Type="http://schemas.openxmlformats.org/officeDocument/2006/relationships/image" Target="cid:b0aaf7de13" TargetMode="External"/><Relationship Id="rId936" Type="http://schemas.openxmlformats.org/officeDocument/2006/relationships/image" Target="cid:63de279b13" TargetMode="External"/><Relationship Id="rId1121" Type="http://schemas.openxmlformats.org/officeDocument/2006/relationships/hyperlink" Target="cid:ffda2a22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1065" Type="http://schemas.openxmlformats.org/officeDocument/2006/relationships/hyperlink" Target="cid:8470785f2" TargetMode="External"/><Relationship Id="rId281" Type="http://schemas.openxmlformats.org/officeDocument/2006/relationships/hyperlink" Target="cid:c547f7a9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1132" Type="http://schemas.openxmlformats.org/officeDocument/2006/relationships/image" Target="cid:150206d5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1076" Type="http://schemas.openxmlformats.org/officeDocument/2006/relationships/image" Target="cid:a85abf46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958" Type="http://schemas.openxmlformats.org/officeDocument/2006/relationships/image" Target="cid:a1ab2b3f13" TargetMode="External"/><Relationship Id="rId1143" Type="http://schemas.openxmlformats.org/officeDocument/2006/relationships/hyperlink" Target="cid:389021492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1003" Type="http://schemas.openxmlformats.org/officeDocument/2006/relationships/hyperlink" Target="cid:38ae8ad2" TargetMode="External"/><Relationship Id="rId1087" Type="http://schemas.openxmlformats.org/officeDocument/2006/relationships/hyperlink" Target="cid:b3c170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969" Type="http://schemas.openxmlformats.org/officeDocument/2006/relationships/hyperlink" Target="cid:bb5d8cf52" TargetMode="External"/><Relationship Id="rId14" Type="http://schemas.openxmlformats.org/officeDocument/2006/relationships/image" Target="cid:78c0f48013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1154" Type="http://schemas.openxmlformats.org/officeDocument/2006/relationships/image" Target="cid:4817f00913" TargetMode="External"/><Relationship Id="rId98" Type="http://schemas.openxmlformats.org/officeDocument/2006/relationships/image" Target="cid:5b3e82c2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829" Type="http://schemas.openxmlformats.org/officeDocument/2006/relationships/hyperlink" Target="cid:678bb78f2" TargetMode="External"/><Relationship Id="rId1014" Type="http://schemas.openxmlformats.org/officeDocument/2006/relationships/image" Target="cid:182db0b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1098" Type="http://schemas.openxmlformats.org/officeDocument/2006/relationships/image" Target="cid:cc5c167613" TargetMode="External"/><Relationship Id="rId25" Type="http://schemas.openxmlformats.org/officeDocument/2006/relationships/hyperlink" Target="cid:97aae1182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165" Type="http://schemas.openxmlformats.org/officeDocument/2006/relationships/hyperlink" Target="cid:66f905cf2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1025" Type="http://schemas.openxmlformats.org/officeDocument/2006/relationships/hyperlink" Target="cid:22e2ff2b2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1176" Type="http://schemas.openxmlformats.org/officeDocument/2006/relationships/image" Target="cid:7c14b1e413" TargetMode="External"/><Relationship Id="rId101" Type="http://schemas.openxmlformats.org/officeDocument/2006/relationships/hyperlink" Target="cid:750aa1bc2" TargetMode="External"/><Relationship Id="rId185" Type="http://schemas.openxmlformats.org/officeDocument/2006/relationships/hyperlink" Target="cid:531d4de22" TargetMode="External"/><Relationship Id="rId406" Type="http://schemas.openxmlformats.org/officeDocument/2006/relationships/image" Target="cid:490c124213" TargetMode="External"/><Relationship Id="rId960" Type="http://schemas.openxmlformats.org/officeDocument/2006/relationships/image" Target="cid:a1adea1113" TargetMode="External"/><Relationship Id="rId1036" Type="http://schemas.openxmlformats.org/officeDocument/2006/relationships/image" Target="cid:3c48823f13" TargetMode="External"/><Relationship Id="rId392" Type="http://schemas.openxmlformats.org/officeDocument/2006/relationships/image" Target="cid:ee5f6213" TargetMode="External"/><Relationship Id="rId613" Type="http://schemas.openxmlformats.org/officeDocument/2006/relationships/hyperlink" Target="cid:ab8186602" TargetMode="External"/><Relationship Id="rId697" Type="http://schemas.openxmlformats.org/officeDocument/2006/relationships/hyperlink" Target="cid:db546e002" TargetMode="External"/><Relationship Id="rId820" Type="http://schemas.openxmlformats.org/officeDocument/2006/relationships/image" Target="cid:43bdc69f13" TargetMode="External"/><Relationship Id="rId918" Type="http://schemas.openxmlformats.org/officeDocument/2006/relationships/image" Target="cid:3b4e98c013" TargetMode="External"/><Relationship Id="rId252" Type="http://schemas.openxmlformats.org/officeDocument/2006/relationships/image" Target="cid:53f9d4e613" TargetMode="External"/><Relationship Id="rId1103" Type="http://schemas.openxmlformats.org/officeDocument/2006/relationships/hyperlink" Target="cid:d6c7c1a62" TargetMode="External"/><Relationship Id="rId1187" Type="http://schemas.openxmlformats.org/officeDocument/2006/relationships/hyperlink" Target="cid:905247272" TargetMode="External"/><Relationship Id="rId47" Type="http://schemas.openxmlformats.org/officeDocument/2006/relationships/hyperlink" Target="cid:d0b588612" TargetMode="External"/><Relationship Id="rId112" Type="http://schemas.openxmlformats.org/officeDocument/2006/relationships/image" Target="cid:93cf0ff613" TargetMode="External"/><Relationship Id="rId557" Type="http://schemas.openxmlformats.org/officeDocument/2006/relationships/hyperlink" Target="cid:f57373d02" TargetMode="External"/><Relationship Id="rId764" Type="http://schemas.openxmlformats.org/officeDocument/2006/relationships/image" Target="cid:b365409313" TargetMode="External"/><Relationship Id="rId971" Type="http://schemas.openxmlformats.org/officeDocument/2006/relationships/hyperlink" Target="cid:c09664cc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624" Type="http://schemas.openxmlformats.org/officeDocument/2006/relationships/image" Target="cid:cf309d6013" TargetMode="External"/><Relationship Id="rId831" Type="http://schemas.openxmlformats.org/officeDocument/2006/relationships/hyperlink" Target="cid:678eaf0c2" TargetMode="External"/><Relationship Id="rId1047" Type="http://schemas.openxmlformats.org/officeDocument/2006/relationships/hyperlink" Target="cid:6048a1052" TargetMode="External"/><Relationship Id="rId263" Type="http://schemas.openxmlformats.org/officeDocument/2006/relationships/hyperlink" Target="cid:7d2b2ff72" TargetMode="External"/><Relationship Id="rId470" Type="http://schemas.openxmlformats.org/officeDocument/2006/relationships/image" Target="cid:1643af9513" TargetMode="External"/><Relationship Id="rId929" Type="http://schemas.openxmlformats.org/officeDocument/2006/relationships/hyperlink" Target="cid:63d160842" TargetMode="External"/><Relationship Id="rId1114" Type="http://schemas.openxmlformats.org/officeDocument/2006/relationships/image" Target="cid:f07e7ed0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75" Type="http://schemas.openxmlformats.org/officeDocument/2006/relationships/hyperlink" Target="cid:d76e47a02" TargetMode="External"/><Relationship Id="rId982" Type="http://schemas.openxmlformats.org/officeDocument/2006/relationships/image" Target="cid:da4e820f13" TargetMode="External"/><Relationship Id="rId1198" Type="http://schemas.openxmlformats.org/officeDocument/2006/relationships/image" Target="cid:a5cd963d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842" Type="http://schemas.openxmlformats.org/officeDocument/2006/relationships/image" Target="cid:7c1b605513" TargetMode="External"/><Relationship Id="rId1058" Type="http://schemas.openxmlformats.org/officeDocument/2006/relationships/image" Target="cid:70cc5ae3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1125" Type="http://schemas.openxmlformats.org/officeDocument/2006/relationships/hyperlink" Target="cid:147d47c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79" Type="http://schemas.openxmlformats.org/officeDocument/2006/relationships/hyperlink" Target="cid:521d87e62" TargetMode="External"/><Relationship Id="rId786" Type="http://schemas.openxmlformats.org/officeDocument/2006/relationships/image" Target="cid:fb6c356d13" TargetMode="External"/><Relationship Id="rId993" Type="http://schemas.openxmlformats.org/officeDocument/2006/relationships/hyperlink" Target="cid:f433b6292" TargetMode="External"/><Relationship Id="rId341" Type="http://schemas.openxmlformats.org/officeDocument/2006/relationships/hyperlink" Target="cid:b23869842" TargetMode="External"/><Relationship Id="rId439" Type="http://schemas.openxmlformats.org/officeDocument/2006/relationships/hyperlink" Target="cid:d41961862" TargetMode="External"/><Relationship Id="rId646" Type="http://schemas.openxmlformats.org/officeDocument/2006/relationships/image" Target="cid:174ffe7613" TargetMode="External"/><Relationship Id="rId1069" Type="http://schemas.openxmlformats.org/officeDocument/2006/relationships/hyperlink" Target="cid:8e8ed6ae2" TargetMode="External"/><Relationship Id="rId201" Type="http://schemas.openxmlformats.org/officeDocument/2006/relationships/hyperlink" Target="cid:a60cac882" TargetMode="External"/><Relationship Id="rId285" Type="http://schemas.openxmlformats.org/officeDocument/2006/relationships/hyperlink" Target="cid:d9df1e0c2" TargetMode="External"/><Relationship Id="rId506" Type="http://schemas.openxmlformats.org/officeDocument/2006/relationships/image" Target="cid:413c742113" TargetMode="External"/><Relationship Id="rId853" Type="http://schemas.openxmlformats.org/officeDocument/2006/relationships/hyperlink" Target="cid:9b343f332" TargetMode="External"/><Relationship Id="rId1136" Type="http://schemas.openxmlformats.org/officeDocument/2006/relationships/image" Target="cid:1ede0b6313" TargetMode="External"/><Relationship Id="rId492" Type="http://schemas.openxmlformats.org/officeDocument/2006/relationships/image" Target="cid:12de1e3b13" TargetMode="External"/><Relationship Id="rId713" Type="http://schemas.openxmlformats.org/officeDocument/2006/relationships/hyperlink" Target="cid:f6972582" TargetMode="External"/><Relationship Id="rId797" Type="http://schemas.openxmlformats.org/officeDocument/2006/relationships/hyperlink" Target="cid:ae8ec212" TargetMode="External"/><Relationship Id="rId920" Type="http://schemas.openxmlformats.org/officeDocument/2006/relationships/image" Target="cid:3fe3a69a13" TargetMode="External"/><Relationship Id="rId145" Type="http://schemas.openxmlformats.org/officeDocument/2006/relationships/hyperlink" Target="cid:e293c4ee2" TargetMode="External"/><Relationship Id="rId352" Type="http://schemas.openxmlformats.org/officeDocument/2006/relationships/image" Target="cid:cd2d50ae13" TargetMode="External"/><Relationship Id="rId1203" Type="http://schemas.openxmlformats.org/officeDocument/2006/relationships/hyperlink" Target="cid:b3fbef782" TargetMode="External"/><Relationship Id="rId212" Type="http://schemas.openxmlformats.org/officeDocument/2006/relationships/image" Target="cid:c607a81c13" TargetMode="External"/><Relationship Id="rId657" Type="http://schemas.openxmlformats.org/officeDocument/2006/relationships/hyperlink" Target="cid:4accbf962" TargetMode="External"/><Relationship Id="rId864" Type="http://schemas.openxmlformats.org/officeDocument/2006/relationships/image" Target="cid:b5a7620213" TargetMode="External"/><Relationship Id="rId296" Type="http://schemas.openxmlformats.org/officeDocument/2006/relationships/image" Target="cid:ea6dd08913" TargetMode="External"/><Relationship Id="rId517" Type="http://schemas.openxmlformats.org/officeDocument/2006/relationships/hyperlink" Target="cid:66098c0e2" TargetMode="External"/><Relationship Id="rId724" Type="http://schemas.openxmlformats.org/officeDocument/2006/relationships/image" Target="cid:4721f69613" TargetMode="External"/><Relationship Id="rId931" Type="http://schemas.openxmlformats.org/officeDocument/2006/relationships/hyperlink" Target="cid:63d50cad2" TargetMode="External"/><Relationship Id="rId1147" Type="http://schemas.openxmlformats.org/officeDocument/2006/relationships/hyperlink" Target="cid:3898a45d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363" Type="http://schemas.openxmlformats.org/officeDocument/2006/relationships/hyperlink" Target="cid:1e6ccfd42" TargetMode="External"/><Relationship Id="rId570" Type="http://schemas.openxmlformats.org/officeDocument/2006/relationships/image" Target="cid:2e1706e013" TargetMode="External"/><Relationship Id="rId1007" Type="http://schemas.openxmlformats.org/officeDocument/2006/relationships/hyperlink" Target="cid:5e9df3a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75" Type="http://schemas.openxmlformats.org/officeDocument/2006/relationships/hyperlink" Target="cid:d399225b2" TargetMode="External"/><Relationship Id="rId1060" Type="http://schemas.openxmlformats.org/officeDocument/2006/relationships/image" Target="cid:74cb402613" TargetMode="External"/><Relationship Id="rId18" Type="http://schemas.openxmlformats.org/officeDocument/2006/relationships/image" Target="cid:88380266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42" Type="http://schemas.openxmlformats.org/officeDocument/2006/relationships/image" Target="cid:735d0c7c13" TargetMode="External"/><Relationship Id="rId1158" Type="http://schemas.openxmlformats.org/officeDocument/2006/relationships/image" Target="cid:619a8c0213" TargetMode="External"/><Relationship Id="rId167" Type="http://schemas.openxmlformats.org/officeDocument/2006/relationships/hyperlink" Target="cid:fa4c65f2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1018" Type="http://schemas.openxmlformats.org/officeDocument/2006/relationships/image" Target="cid:18a012fe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441" Type="http://schemas.openxmlformats.org/officeDocument/2006/relationships/hyperlink" Target="cid:d943ccc62" TargetMode="External"/><Relationship Id="rId539" Type="http://schemas.openxmlformats.org/officeDocument/2006/relationships/hyperlink" Target="cid:b26ab2aa2" TargetMode="External"/><Relationship Id="rId746" Type="http://schemas.openxmlformats.org/officeDocument/2006/relationships/image" Target="cid:7fce308213" TargetMode="External"/><Relationship Id="rId1071" Type="http://schemas.openxmlformats.org/officeDocument/2006/relationships/hyperlink" Target="cid:a855c56e2" TargetMode="External"/><Relationship Id="rId1169" Type="http://schemas.openxmlformats.org/officeDocument/2006/relationships/hyperlink" Target="cid:6c7e6298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953" Type="http://schemas.openxmlformats.org/officeDocument/2006/relationships/hyperlink" Target="cid:a1a4c1b02" TargetMode="External"/><Relationship Id="rId1029" Type="http://schemas.openxmlformats.org/officeDocument/2006/relationships/hyperlink" Target="cid:2cc4cfaa2" TargetMode="External"/><Relationship Id="rId82" Type="http://schemas.openxmlformats.org/officeDocument/2006/relationships/image" Target="cid:27d6fe1a13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452" Type="http://schemas.openxmlformats.org/officeDocument/2006/relationships/image" Target="cid:6ea40ed913" TargetMode="External"/><Relationship Id="rId897" Type="http://schemas.openxmlformats.org/officeDocument/2006/relationships/hyperlink" Target="cid:c559d0a2" TargetMode="External"/><Relationship Id="rId1082" Type="http://schemas.openxmlformats.org/officeDocument/2006/relationships/image" Target="cid:ad75f8dd13" TargetMode="External"/><Relationship Id="rId105" Type="http://schemas.openxmlformats.org/officeDocument/2006/relationships/hyperlink" Target="cid:7f5152d02" TargetMode="External"/><Relationship Id="rId312" Type="http://schemas.openxmlformats.org/officeDocument/2006/relationships/image" Target="cid:3176d9a713" TargetMode="External"/><Relationship Id="rId757" Type="http://schemas.openxmlformats.org/officeDocument/2006/relationships/hyperlink" Target="cid:999433e22" TargetMode="External"/><Relationship Id="rId964" Type="http://schemas.openxmlformats.org/officeDocument/2006/relationships/image" Target="cid:abd99a78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617" Type="http://schemas.openxmlformats.org/officeDocument/2006/relationships/hyperlink" Target="cid:bfc298fa2" TargetMode="External"/><Relationship Id="rId824" Type="http://schemas.openxmlformats.org/officeDocument/2006/relationships/image" Target="cid:4e36e8ed13" TargetMode="External"/><Relationship Id="rId256" Type="http://schemas.openxmlformats.org/officeDocument/2006/relationships/image" Target="cid:688eac9213" TargetMode="External"/><Relationship Id="rId463" Type="http://schemas.openxmlformats.org/officeDocument/2006/relationships/hyperlink" Target="cid:cd46ec842" TargetMode="External"/><Relationship Id="rId670" Type="http://schemas.openxmlformats.org/officeDocument/2006/relationships/image" Target="cid:75c2f99b13" TargetMode="External"/><Relationship Id="rId1093" Type="http://schemas.openxmlformats.org/officeDocument/2006/relationships/hyperlink" Target="cid:cc57c9472" TargetMode="External"/><Relationship Id="rId1107" Type="http://schemas.openxmlformats.org/officeDocument/2006/relationships/hyperlink" Target="cid:e0ed2f452" TargetMode="External"/><Relationship Id="rId116" Type="http://schemas.openxmlformats.org/officeDocument/2006/relationships/image" Target="cid:99173458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68" Type="http://schemas.openxmlformats.org/officeDocument/2006/relationships/image" Target="cid:bd9ba6a513" TargetMode="External"/><Relationship Id="rId975" Type="http://schemas.openxmlformats.org/officeDocument/2006/relationships/hyperlink" Target="cid:d01d3d0f2" TargetMode="External"/><Relationship Id="rId1160" Type="http://schemas.openxmlformats.org/officeDocument/2006/relationships/image" Target="cid:619d625c13" TargetMode="External"/><Relationship Id="rId20" Type="http://schemas.openxmlformats.org/officeDocument/2006/relationships/image" Target="cid:883d5555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67" Type="http://schemas.openxmlformats.org/officeDocument/2006/relationships/hyperlink" Target="cid:96e6ab7e2" TargetMode="External"/><Relationship Id="rId474" Type="http://schemas.openxmlformats.org/officeDocument/2006/relationships/image" Target="cid:cac018c913" TargetMode="External"/><Relationship Id="rId1020" Type="http://schemas.openxmlformats.org/officeDocument/2006/relationships/image" Target="cid:1d3d455913" TargetMode="External"/><Relationship Id="rId1118" Type="http://schemas.openxmlformats.org/officeDocument/2006/relationships/image" Target="cid:f5946c96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86" Type="http://schemas.openxmlformats.org/officeDocument/2006/relationships/image" Target="cid:e4bd510013" TargetMode="External"/><Relationship Id="rId31" Type="http://schemas.openxmlformats.org/officeDocument/2006/relationships/hyperlink" Target="cid:a711f70c2" TargetMode="External"/><Relationship Id="rId334" Type="http://schemas.openxmlformats.org/officeDocument/2006/relationships/image" Target="cid:934e91da13" TargetMode="External"/><Relationship Id="rId541" Type="http://schemas.openxmlformats.org/officeDocument/2006/relationships/hyperlink" Target="cid:c1f4b6ac2" TargetMode="External"/><Relationship Id="rId639" Type="http://schemas.openxmlformats.org/officeDocument/2006/relationships/hyperlink" Target="cid:8ce58662" TargetMode="External"/><Relationship Id="rId1171" Type="http://schemas.openxmlformats.org/officeDocument/2006/relationships/hyperlink" Target="cid:7124c6bc2" TargetMode="External"/><Relationship Id="rId180" Type="http://schemas.openxmlformats.org/officeDocument/2006/relationships/image" Target="cid:4307d8dd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846" Type="http://schemas.openxmlformats.org/officeDocument/2006/relationships/image" Target="cid:8bb2ca3c13" TargetMode="External"/><Relationship Id="rId1031" Type="http://schemas.openxmlformats.org/officeDocument/2006/relationships/hyperlink" Target="cid:3c40a5d62" TargetMode="External"/><Relationship Id="rId1129" Type="http://schemas.openxmlformats.org/officeDocument/2006/relationships/hyperlink" Target="cid:14f098b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552" Type="http://schemas.openxmlformats.org/officeDocument/2006/relationships/image" Target="cid:e606bc1c13" TargetMode="External"/><Relationship Id="rId997" Type="http://schemas.openxmlformats.org/officeDocument/2006/relationships/hyperlink" Target="cid:f929b1ac2" TargetMode="External"/><Relationship Id="rId1182" Type="http://schemas.openxmlformats.org/officeDocument/2006/relationships/image" Target="cid:85ba136c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1042" Type="http://schemas.openxmlformats.org/officeDocument/2006/relationships/image" Target="cid:46cf38f313" TargetMode="External"/><Relationship Id="rId289" Type="http://schemas.openxmlformats.org/officeDocument/2006/relationships/hyperlink" Target="cid:da5389b52" TargetMode="External"/><Relationship Id="rId496" Type="http://schemas.openxmlformats.org/officeDocument/2006/relationships/image" Target="cid:1def42a013" TargetMode="External"/><Relationship Id="rId717" Type="http://schemas.openxmlformats.org/officeDocument/2006/relationships/hyperlink" Target="cid:420775d92" TargetMode="External"/><Relationship Id="rId924" Type="http://schemas.openxmlformats.org/officeDocument/2006/relationships/image" Target="cid:4a2ab0b913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56" Type="http://schemas.openxmlformats.org/officeDocument/2006/relationships/image" Target="cid:d64e537713" TargetMode="External"/><Relationship Id="rId563" Type="http://schemas.openxmlformats.org/officeDocument/2006/relationships/hyperlink" Target="cid:f2a01292" TargetMode="External"/><Relationship Id="rId770" Type="http://schemas.openxmlformats.org/officeDocument/2006/relationships/image" Target="cid:c2d90b4b13" TargetMode="External"/><Relationship Id="rId1193" Type="http://schemas.openxmlformats.org/officeDocument/2006/relationships/hyperlink" Target="cid:9ac09d5b2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68" Type="http://schemas.openxmlformats.org/officeDocument/2006/relationships/image" Target="cid:bf051a4113" TargetMode="External"/><Relationship Id="rId1053" Type="http://schemas.openxmlformats.org/officeDocument/2006/relationships/hyperlink" Target="cid:656e7d452" TargetMode="External"/><Relationship Id="rId630" Type="http://schemas.openxmlformats.org/officeDocument/2006/relationships/image" Target="cid:ee19d157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64" Type="http://schemas.openxmlformats.org/officeDocument/2006/relationships/image" Target="cid:38d18d213" TargetMode="External"/><Relationship Id="rId367" Type="http://schemas.openxmlformats.org/officeDocument/2006/relationships/hyperlink" Target="cid:29a565842" TargetMode="External"/><Relationship Id="rId574" Type="http://schemas.openxmlformats.org/officeDocument/2006/relationships/image" Target="cid:396108aa13" TargetMode="External"/><Relationship Id="rId1120" Type="http://schemas.openxmlformats.org/officeDocument/2006/relationships/image" Target="cid:fbf3bda513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79" Type="http://schemas.openxmlformats.org/officeDocument/2006/relationships/hyperlink" Target="cid:de0c4be7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1064" Type="http://schemas.openxmlformats.org/officeDocument/2006/relationships/image" Target="cid:8465a728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946" Type="http://schemas.openxmlformats.org/officeDocument/2006/relationships/image" Target="cid:a198408913" TargetMode="External"/><Relationship Id="rId988" Type="http://schemas.openxmlformats.org/officeDocument/2006/relationships/image" Target="cid:e4e34c2d13" TargetMode="External"/><Relationship Id="rId1131" Type="http://schemas.openxmlformats.org/officeDocument/2006/relationships/hyperlink" Target="cid:150206b02" TargetMode="External"/><Relationship Id="rId1173" Type="http://schemas.openxmlformats.org/officeDocument/2006/relationships/hyperlink" Target="cid:76a349a2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848" Type="http://schemas.openxmlformats.org/officeDocument/2006/relationships/image" Target="cid:8bb5484d13" TargetMode="External"/><Relationship Id="rId1033" Type="http://schemas.openxmlformats.org/officeDocument/2006/relationships/hyperlink" Target="cid:3c43703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1075" Type="http://schemas.openxmlformats.org/officeDocument/2006/relationships/hyperlink" Target="cid:a85abf20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957" Type="http://schemas.openxmlformats.org/officeDocument/2006/relationships/hyperlink" Target="cid:a1ab2b1e2" TargetMode="External"/><Relationship Id="rId999" Type="http://schemas.openxmlformats.org/officeDocument/2006/relationships/hyperlink" Target="cid:fab0f9342" TargetMode="External"/><Relationship Id="rId1100" Type="http://schemas.openxmlformats.org/officeDocument/2006/relationships/image" Target="cid:cc5f823b13" TargetMode="External"/><Relationship Id="rId1142" Type="http://schemas.openxmlformats.org/officeDocument/2006/relationships/image" Target="cid:293558c813" TargetMode="External"/><Relationship Id="rId1184" Type="http://schemas.openxmlformats.org/officeDocument/2006/relationships/image" Target="cid:8b3a299e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817" Type="http://schemas.openxmlformats.org/officeDocument/2006/relationships/hyperlink" Target="cid:43b7409c2" TargetMode="External"/><Relationship Id="rId859" Type="http://schemas.openxmlformats.org/officeDocument/2006/relationships/hyperlink" Target="cid:b0d8699e2" TargetMode="External"/><Relationship Id="rId1002" Type="http://schemas.openxmlformats.org/officeDocument/2006/relationships/image" Target="cid:ff287060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044" Type="http://schemas.openxmlformats.org/officeDocument/2006/relationships/image" Target="cid:4cfb5dd613" TargetMode="External"/><Relationship Id="rId1086" Type="http://schemas.openxmlformats.org/officeDocument/2006/relationships/image" Target="cid:b3ab503e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968" Type="http://schemas.openxmlformats.org/officeDocument/2006/relationships/image" Target="cid:b63ca78c13" TargetMode="External"/><Relationship Id="rId1111" Type="http://schemas.openxmlformats.org/officeDocument/2006/relationships/hyperlink" Target="cid:f07c1a232" TargetMode="External"/><Relationship Id="rId1153" Type="http://schemas.openxmlformats.org/officeDocument/2006/relationships/hyperlink" Target="cid:4817efe5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828" Type="http://schemas.openxmlformats.org/officeDocument/2006/relationships/image" Target="cid:583022b313" TargetMode="External"/><Relationship Id="rId1013" Type="http://schemas.openxmlformats.org/officeDocument/2006/relationships/hyperlink" Target="cid:182db0952" TargetMode="External"/><Relationship Id="rId1195" Type="http://schemas.openxmlformats.org/officeDocument/2006/relationships/hyperlink" Target="cid:a0015f00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1055" Type="http://schemas.openxmlformats.org/officeDocument/2006/relationships/hyperlink" Target="cid:6b09b3442" TargetMode="External"/><Relationship Id="rId1097" Type="http://schemas.openxmlformats.org/officeDocument/2006/relationships/hyperlink" Target="cid:cc5c16512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37" Type="http://schemas.openxmlformats.org/officeDocument/2006/relationships/hyperlink" Target="cid:6a0730142" TargetMode="External"/><Relationship Id="rId979" Type="http://schemas.openxmlformats.org/officeDocument/2006/relationships/hyperlink" Target="cid:d5f7a4d82" TargetMode="External"/><Relationship Id="rId1122" Type="http://schemas.openxmlformats.org/officeDocument/2006/relationships/image" Target="cid:ffda2a48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839" Type="http://schemas.openxmlformats.org/officeDocument/2006/relationships/hyperlink" Target="cid:770b98de2" TargetMode="External"/><Relationship Id="rId990" Type="http://schemas.openxmlformats.org/officeDocument/2006/relationships/image" Target="cid:f42ce19713" TargetMode="External"/><Relationship Id="rId1164" Type="http://schemas.openxmlformats.org/officeDocument/2006/relationships/image" Target="cid:61a6915e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1024" Type="http://schemas.openxmlformats.org/officeDocument/2006/relationships/image" Target="cid:1e566ab713" TargetMode="External"/><Relationship Id="rId1066" Type="http://schemas.openxmlformats.org/officeDocument/2006/relationships/image" Target="cid:84707885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50" Type="http://schemas.openxmlformats.org/officeDocument/2006/relationships/image" Target="cid:95ec073113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948" Type="http://schemas.openxmlformats.org/officeDocument/2006/relationships/image" Target="cid:a19c349a13" TargetMode="External"/><Relationship Id="rId1133" Type="http://schemas.openxmlformats.org/officeDocument/2006/relationships/hyperlink" Target="cid:199fee90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1175" Type="http://schemas.openxmlformats.org/officeDocument/2006/relationships/hyperlink" Target="cid:7c14b1bd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1035" Type="http://schemas.openxmlformats.org/officeDocument/2006/relationships/hyperlink" Target="cid:3c4882152" TargetMode="External"/><Relationship Id="rId1077" Type="http://schemas.openxmlformats.org/officeDocument/2006/relationships/hyperlink" Target="cid:a85db2a82" TargetMode="External"/><Relationship Id="rId1200" Type="http://schemas.openxmlformats.org/officeDocument/2006/relationships/image" Target="cid:aa1172fa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861" Type="http://schemas.openxmlformats.org/officeDocument/2006/relationships/hyperlink" Target="cid:b0db01322" TargetMode="External"/><Relationship Id="rId917" Type="http://schemas.openxmlformats.org/officeDocument/2006/relationships/hyperlink" Target="cid:3b4e989a2" TargetMode="External"/><Relationship Id="rId959" Type="http://schemas.openxmlformats.org/officeDocument/2006/relationships/hyperlink" Target="cid:a1ade9e92" TargetMode="External"/><Relationship Id="rId1102" Type="http://schemas.openxmlformats.org/officeDocument/2006/relationships/image" Target="cid:d1b61060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1144" Type="http://schemas.openxmlformats.org/officeDocument/2006/relationships/image" Target="cid:3890216d13" TargetMode="External"/><Relationship Id="rId1186" Type="http://schemas.openxmlformats.org/officeDocument/2006/relationships/image" Target="cid:902674b1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970" Type="http://schemas.openxmlformats.org/officeDocument/2006/relationships/image" Target="cid:bb5d8d1913" TargetMode="External"/><Relationship Id="rId1004" Type="http://schemas.openxmlformats.org/officeDocument/2006/relationships/image" Target="cid:38ae8d613" TargetMode="External"/><Relationship Id="rId1046" Type="http://schemas.openxmlformats.org/officeDocument/2006/relationships/image" Target="cid:50bbfaca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830" Type="http://schemas.openxmlformats.org/officeDocument/2006/relationships/image" Target="cid:678bb7bb13" TargetMode="External"/><Relationship Id="rId872" Type="http://schemas.openxmlformats.org/officeDocument/2006/relationships/image" Target="cid:d3908b5813" TargetMode="External"/><Relationship Id="rId928" Type="http://schemas.openxmlformats.org/officeDocument/2006/relationships/image" Target="cid:63ce711e13" TargetMode="External"/><Relationship Id="rId1088" Type="http://schemas.openxmlformats.org/officeDocument/2006/relationships/image" Target="cid:b3c17121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1113" Type="http://schemas.openxmlformats.org/officeDocument/2006/relationships/hyperlink" Target="cid:f07e7eab2" TargetMode="External"/><Relationship Id="rId1155" Type="http://schemas.openxmlformats.org/officeDocument/2006/relationships/hyperlink" Target="cid:4d2dc4142" TargetMode="External"/><Relationship Id="rId1197" Type="http://schemas.openxmlformats.org/officeDocument/2006/relationships/hyperlink" Target="cid:a5cd9618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981" Type="http://schemas.openxmlformats.org/officeDocument/2006/relationships/hyperlink" Target="cid:da4e81e32" TargetMode="External"/><Relationship Id="rId1015" Type="http://schemas.openxmlformats.org/officeDocument/2006/relationships/hyperlink" Target="cid:1831f93f2" TargetMode="External"/><Relationship Id="rId1057" Type="http://schemas.openxmlformats.org/officeDocument/2006/relationships/hyperlink" Target="cid:70cc5abd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841" Type="http://schemas.openxmlformats.org/officeDocument/2006/relationships/hyperlink" Target="cid:7c1b602f2" TargetMode="External"/><Relationship Id="rId883" Type="http://schemas.openxmlformats.org/officeDocument/2006/relationships/hyperlink" Target="cid:e87ed9a02" TargetMode="External"/><Relationship Id="rId1099" Type="http://schemas.openxmlformats.org/officeDocument/2006/relationships/hyperlink" Target="cid:cc5f820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1124" Type="http://schemas.openxmlformats.org/officeDocument/2006/relationships/image" Target="cid:6214b1a13" TargetMode="External"/><Relationship Id="rId1166" Type="http://schemas.openxmlformats.org/officeDocument/2006/relationships/image" Target="cid:66f905f5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950" Type="http://schemas.openxmlformats.org/officeDocument/2006/relationships/image" Target="cid:a19e568013" TargetMode="External"/><Relationship Id="rId992" Type="http://schemas.openxmlformats.org/officeDocument/2006/relationships/image" Target="cid:f430371913" TargetMode="External"/><Relationship Id="rId1026" Type="http://schemas.openxmlformats.org/officeDocument/2006/relationships/image" Target="cid:22e2ff86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852" Type="http://schemas.openxmlformats.org/officeDocument/2006/relationships/image" Target="cid:95fab37613" TargetMode="External"/><Relationship Id="rId908" Type="http://schemas.openxmlformats.org/officeDocument/2006/relationships/image" Target="cid:25f5de3313" TargetMode="External"/><Relationship Id="rId1068" Type="http://schemas.openxmlformats.org/officeDocument/2006/relationships/image" Target="cid:894086b6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894" Type="http://schemas.openxmlformats.org/officeDocument/2006/relationships/image" Target="cid:2f362de13" TargetMode="External"/><Relationship Id="rId1135" Type="http://schemas.openxmlformats.org/officeDocument/2006/relationships/hyperlink" Target="cid:1ede0b3d2" TargetMode="External"/><Relationship Id="rId1177" Type="http://schemas.openxmlformats.org/officeDocument/2006/relationships/hyperlink" Target="cid:7cf0ef40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61" Type="http://schemas.openxmlformats.org/officeDocument/2006/relationships/hyperlink" Target="cid:a6f4c44d2" TargetMode="External"/><Relationship Id="rId1202" Type="http://schemas.openxmlformats.org/officeDocument/2006/relationships/image" Target="cid:af32f192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821" Type="http://schemas.openxmlformats.org/officeDocument/2006/relationships/hyperlink" Target="cid:49151bb82" TargetMode="External"/><Relationship Id="rId863" Type="http://schemas.openxmlformats.org/officeDocument/2006/relationships/hyperlink" Target="cid:b5a761da2" TargetMode="External"/><Relationship Id="rId1037" Type="http://schemas.openxmlformats.org/officeDocument/2006/relationships/hyperlink" Target="cid:424b116c2" TargetMode="External"/><Relationship Id="rId1079" Type="http://schemas.openxmlformats.org/officeDocument/2006/relationships/hyperlink" Target="cid:a86038e9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1090" Type="http://schemas.openxmlformats.org/officeDocument/2006/relationships/image" Target="cid:b7cf820513" TargetMode="External"/><Relationship Id="rId1104" Type="http://schemas.openxmlformats.org/officeDocument/2006/relationships/image" Target="cid:d6c7c1cd13" TargetMode="External"/><Relationship Id="rId1146" Type="http://schemas.openxmlformats.org/officeDocument/2006/relationships/image" Target="cid:389430f0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930" Type="http://schemas.openxmlformats.org/officeDocument/2006/relationships/image" Target="cid:63d160ac13" TargetMode="External"/><Relationship Id="rId972" Type="http://schemas.openxmlformats.org/officeDocument/2006/relationships/image" Target="cid:c09664f113" TargetMode="External"/><Relationship Id="rId1006" Type="http://schemas.openxmlformats.org/officeDocument/2006/relationships/image" Target="cid:554d06713" TargetMode="External"/><Relationship Id="rId1188" Type="http://schemas.openxmlformats.org/officeDocument/2006/relationships/image" Target="cid:9052474d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1048" Type="http://schemas.openxmlformats.org/officeDocument/2006/relationships/image" Target="cid:6048a1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115" Type="http://schemas.openxmlformats.org/officeDocument/2006/relationships/hyperlink" Target="cid:f0bc1711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941" Type="http://schemas.openxmlformats.org/officeDocument/2006/relationships/hyperlink" Target="cid:735d0c562" TargetMode="External"/><Relationship Id="rId983" Type="http://schemas.openxmlformats.org/officeDocument/2006/relationships/hyperlink" Target="cid:e026835a2" TargetMode="External"/><Relationship Id="rId1157" Type="http://schemas.openxmlformats.org/officeDocument/2006/relationships/hyperlink" Target="cid:619a8be22" TargetMode="External"/><Relationship Id="rId1199" Type="http://schemas.openxmlformats.org/officeDocument/2006/relationships/hyperlink" Target="cid:aa1172c6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017" Type="http://schemas.openxmlformats.org/officeDocument/2006/relationships/hyperlink" Target="cid:18a012d22" TargetMode="External"/><Relationship Id="rId1059" Type="http://schemas.openxmlformats.org/officeDocument/2006/relationships/hyperlink" Target="cid:74cb400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43" Type="http://schemas.openxmlformats.org/officeDocument/2006/relationships/hyperlink" Target="cid:8badacf72" TargetMode="External"/><Relationship Id="rId885" Type="http://schemas.openxmlformats.org/officeDocument/2006/relationships/hyperlink" Target="cid:f7aa55fe2" TargetMode="External"/><Relationship Id="rId1070" Type="http://schemas.openxmlformats.org/officeDocument/2006/relationships/image" Target="cid:8e8ed6d113" TargetMode="External"/><Relationship Id="rId1126" Type="http://schemas.openxmlformats.org/officeDocument/2006/relationships/image" Target="cid:147d47e2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910" Type="http://schemas.openxmlformats.org/officeDocument/2006/relationships/image" Target="cid:3ab4faeb13" TargetMode="External"/><Relationship Id="rId952" Type="http://schemas.openxmlformats.org/officeDocument/2006/relationships/image" Target="cid:a1a17c9a13" TargetMode="External"/><Relationship Id="rId1168" Type="http://schemas.openxmlformats.org/officeDocument/2006/relationships/image" Target="cid:6c50d09b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812" Type="http://schemas.openxmlformats.org/officeDocument/2006/relationships/image" Target="cid:2f0174e613" TargetMode="External"/><Relationship Id="rId994" Type="http://schemas.openxmlformats.org/officeDocument/2006/relationships/image" Target="cid:f433b64d13" TargetMode="External"/><Relationship Id="rId1028" Type="http://schemas.openxmlformats.org/officeDocument/2006/relationships/image" Target="cid:27ab636a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854" Type="http://schemas.openxmlformats.org/officeDocument/2006/relationships/image" Target="cid:9b343f5c13" TargetMode="External"/><Relationship Id="rId896" Type="http://schemas.openxmlformats.org/officeDocument/2006/relationships/image" Target="cid:73cfb1013" TargetMode="External"/><Relationship Id="rId1081" Type="http://schemas.openxmlformats.org/officeDocument/2006/relationships/hyperlink" Target="cid:ad75f8b6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921" Type="http://schemas.openxmlformats.org/officeDocument/2006/relationships/hyperlink" Target="cid:4512b6562" TargetMode="External"/><Relationship Id="rId1137" Type="http://schemas.openxmlformats.org/officeDocument/2006/relationships/hyperlink" Target="cid:23e88f242" TargetMode="External"/><Relationship Id="rId1179" Type="http://schemas.openxmlformats.org/officeDocument/2006/relationships/hyperlink" Target="cid:809932f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63" Type="http://schemas.openxmlformats.org/officeDocument/2006/relationships/hyperlink" Target="cid:abd99a582" TargetMode="External"/><Relationship Id="rId1039" Type="http://schemas.openxmlformats.org/officeDocument/2006/relationships/hyperlink" Target="cid:426a4f5c2" TargetMode="External"/><Relationship Id="rId1190" Type="http://schemas.openxmlformats.org/officeDocument/2006/relationships/image" Target="cid:9065d88813" TargetMode="External"/><Relationship Id="rId1204" Type="http://schemas.openxmlformats.org/officeDocument/2006/relationships/image" Target="cid:b3fbefa0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823" Type="http://schemas.openxmlformats.org/officeDocument/2006/relationships/hyperlink" Target="cid:4e36e8c42" TargetMode="External"/><Relationship Id="rId865" Type="http://schemas.openxmlformats.org/officeDocument/2006/relationships/hyperlink" Target="cid:b9e0b8132" TargetMode="External"/><Relationship Id="rId1050" Type="http://schemas.openxmlformats.org/officeDocument/2006/relationships/image" Target="cid:604dcb78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092" Type="http://schemas.openxmlformats.org/officeDocument/2006/relationships/image" Target="cid:be22c6f113" TargetMode="External"/><Relationship Id="rId1106" Type="http://schemas.openxmlformats.org/officeDocument/2006/relationships/image" Target="cid:dbc264f113" TargetMode="External"/><Relationship Id="rId1148" Type="http://schemas.openxmlformats.org/officeDocument/2006/relationships/image" Target="cid:3898a486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974" Type="http://schemas.openxmlformats.org/officeDocument/2006/relationships/image" Target="cid:d0190d3413" TargetMode="External"/><Relationship Id="rId1008" Type="http://schemas.openxmlformats.org/officeDocument/2006/relationships/image" Target="cid:5e9df5d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834" Type="http://schemas.openxmlformats.org/officeDocument/2006/relationships/image" Target="cid:6791f22c13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901" Type="http://schemas.openxmlformats.org/officeDocument/2006/relationships/hyperlink" Target="cid:21ec271f2" TargetMode="External"/><Relationship Id="rId1061" Type="http://schemas.openxmlformats.org/officeDocument/2006/relationships/hyperlink" Target="cid:846369f42" TargetMode="External"/><Relationship Id="rId1117" Type="http://schemas.openxmlformats.org/officeDocument/2006/relationships/hyperlink" Target="cid:f5946c722" TargetMode="External"/><Relationship Id="rId1159" Type="http://schemas.openxmlformats.org/officeDocument/2006/relationships/hyperlink" Target="cid:619d6237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43" Type="http://schemas.openxmlformats.org/officeDocument/2006/relationships/hyperlink" Target="cid:78cb74b22" TargetMode="External"/><Relationship Id="rId985" Type="http://schemas.openxmlformats.org/officeDocument/2006/relationships/hyperlink" Target="cid:e4bd50d72" TargetMode="External"/><Relationship Id="rId1019" Type="http://schemas.openxmlformats.org/officeDocument/2006/relationships/hyperlink" Target="cid:1d3d45372" TargetMode="External"/><Relationship Id="rId1170" Type="http://schemas.openxmlformats.org/officeDocument/2006/relationships/image" Target="cid:6c7e62be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845" Type="http://schemas.openxmlformats.org/officeDocument/2006/relationships/hyperlink" Target="cid:8bb2ca152" TargetMode="External"/><Relationship Id="rId1030" Type="http://schemas.openxmlformats.org/officeDocument/2006/relationships/image" Target="cid:2cc4cfd213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887" Type="http://schemas.openxmlformats.org/officeDocument/2006/relationships/hyperlink" Target="cid:f7adb8f22" TargetMode="External"/><Relationship Id="rId1072" Type="http://schemas.openxmlformats.org/officeDocument/2006/relationships/image" Target="cid:a855c59513" TargetMode="External"/><Relationship Id="rId1128" Type="http://schemas.openxmlformats.org/officeDocument/2006/relationships/image" Target="cid:1482435013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954" Type="http://schemas.openxmlformats.org/officeDocument/2006/relationships/image" Target="cid:a1a4c1d713" TargetMode="External"/><Relationship Id="rId996" Type="http://schemas.openxmlformats.org/officeDocument/2006/relationships/image" Target="cid:f48d61dd13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814" Type="http://schemas.openxmlformats.org/officeDocument/2006/relationships/image" Target="cid:34302f9b13" TargetMode="External"/><Relationship Id="rId856" Type="http://schemas.openxmlformats.org/officeDocument/2006/relationships/image" Target="cid:a04a25df13" TargetMode="External"/><Relationship Id="rId1181" Type="http://schemas.openxmlformats.org/officeDocument/2006/relationships/hyperlink" Target="cid:85ba1346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41" Type="http://schemas.openxmlformats.org/officeDocument/2006/relationships/hyperlink" Target="cid:46cf38cf2" TargetMode="External"/><Relationship Id="rId1083" Type="http://schemas.openxmlformats.org/officeDocument/2006/relationships/hyperlink" Target="cid:b29eea982" TargetMode="External"/><Relationship Id="rId1139" Type="http://schemas.openxmlformats.org/officeDocument/2006/relationships/hyperlink" Target="cid:290c8d842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923" Type="http://schemas.openxmlformats.org/officeDocument/2006/relationships/hyperlink" Target="cid:4a2ab0922" TargetMode="External"/><Relationship Id="rId965" Type="http://schemas.openxmlformats.org/officeDocument/2006/relationships/hyperlink" Target="cid:b11338932" TargetMode="External"/><Relationship Id="rId1150" Type="http://schemas.openxmlformats.org/officeDocument/2006/relationships/image" Target="cid:3dba9fe913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1192" Type="http://schemas.openxmlformats.org/officeDocument/2006/relationships/image" Target="cid:956df94913" TargetMode="External"/><Relationship Id="rId1206" Type="http://schemas.openxmlformats.org/officeDocument/2006/relationships/image" Target="cid:c0d4e5ed13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867" Type="http://schemas.openxmlformats.org/officeDocument/2006/relationships/hyperlink" Target="cid:bf051a1d2" TargetMode="External"/><Relationship Id="rId1010" Type="http://schemas.openxmlformats.org/officeDocument/2006/relationships/image" Target="cid:8ad642d13" TargetMode="External"/><Relationship Id="rId1052" Type="http://schemas.openxmlformats.org/officeDocument/2006/relationships/image" Target="cid:604f460c13" TargetMode="External"/><Relationship Id="rId1094" Type="http://schemas.openxmlformats.org/officeDocument/2006/relationships/image" Target="cid:cc57c96a13" TargetMode="External"/><Relationship Id="rId1108" Type="http://schemas.openxmlformats.org/officeDocument/2006/relationships/image" Target="cid:e0ed2f67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1063" Type="http://schemas.openxmlformats.org/officeDocument/2006/relationships/hyperlink" Target="cid:8465a701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1130" Type="http://schemas.openxmlformats.org/officeDocument/2006/relationships/image" Target="cid:14f098db13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1074" Type="http://schemas.openxmlformats.org/officeDocument/2006/relationships/image" Target="cid:a85839ea13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956" Type="http://schemas.openxmlformats.org/officeDocument/2006/relationships/image" Target="cid:a1a703b113" TargetMode="External"/><Relationship Id="rId1141" Type="http://schemas.openxmlformats.org/officeDocument/2006/relationships/hyperlink" Target="cid:293558a3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1001" Type="http://schemas.openxmlformats.org/officeDocument/2006/relationships/hyperlink" Target="cid:ff287038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085" Type="http://schemas.openxmlformats.org/officeDocument/2006/relationships/hyperlink" Target="cid:b3ab5016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7" Type="http://schemas.openxmlformats.org/officeDocument/2006/relationships/hyperlink" Target="cid:b63ca7662" TargetMode="External"/><Relationship Id="rId1152" Type="http://schemas.openxmlformats.org/officeDocument/2006/relationships/image" Target="cid:43e44a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1012" Type="http://schemas.openxmlformats.org/officeDocument/2006/relationships/image" Target="cid:182b739513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1096" Type="http://schemas.openxmlformats.org/officeDocument/2006/relationships/image" Target="cid:cc591aa8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978" Type="http://schemas.openxmlformats.org/officeDocument/2006/relationships/image" Target="cid:d0e522a813" TargetMode="External"/><Relationship Id="rId1163" Type="http://schemas.openxmlformats.org/officeDocument/2006/relationships/hyperlink" Target="cid:61a69138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023" Type="http://schemas.openxmlformats.org/officeDocument/2006/relationships/hyperlink" Target="cid:1e566a912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989" Type="http://schemas.openxmlformats.org/officeDocument/2006/relationships/hyperlink" Target="cid:f42ce170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174" Type="http://schemas.openxmlformats.org/officeDocument/2006/relationships/image" Target="cid:76a349c813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1034" Type="http://schemas.openxmlformats.org/officeDocument/2006/relationships/image" Target="cid:3c43705713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1101" Type="http://schemas.openxmlformats.org/officeDocument/2006/relationships/hyperlink" Target="cid:d1b610372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185" Type="http://schemas.openxmlformats.org/officeDocument/2006/relationships/hyperlink" Target="cid:90267493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1045" Type="http://schemas.openxmlformats.org/officeDocument/2006/relationships/hyperlink" Target="cid:50bbfaa3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1112" Type="http://schemas.openxmlformats.org/officeDocument/2006/relationships/image" Target="cid:f07c1a4513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196" Type="http://schemas.openxmlformats.org/officeDocument/2006/relationships/image" Target="cid:a0015f2513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980" Type="http://schemas.openxmlformats.org/officeDocument/2006/relationships/image" Target="cid:d5f7a50213" TargetMode="External"/><Relationship Id="rId1056" Type="http://schemas.openxmlformats.org/officeDocument/2006/relationships/image" Target="cid:6b09b36b13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123" Type="http://schemas.openxmlformats.org/officeDocument/2006/relationships/hyperlink" Target="cid:6214af22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991" Type="http://schemas.openxmlformats.org/officeDocument/2006/relationships/hyperlink" Target="cid:f43036fb2" TargetMode="External"/><Relationship Id="rId1067" Type="http://schemas.openxmlformats.org/officeDocument/2006/relationships/hyperlink" Target="cid:894086942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Relationship Id="rId949" Type="http://schemas.openxmlformats.org/officeDocument/2006/relationships/hyperlink" Target="cid:a19e565c2" TargetMode="External"/><Relationship Id="rId1134" Type="http://schemas.openxmlformats.org/officeDocument/2006/relationships/image" Target="cid:199feeb413" TargetMode="External"/><Relationship Id="rId78" Type="http://schemas.openxmlformats.org/officeDocument/2006/relationships/image" Target="cid:27d3d8c413" TargetMode="External"/><Relationship Id="rId143" Type="http://schemas.openxmlformats.org/officeDocument/2006/relationships/hyperlink" Target="cid:e2636a2d2" TargetMode="External"/><Relationship Id="rId350" Type="http://schemas.openxmlformats.org/officeDocument/2006/relationships/image" Target="cid:c6d730e8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1201" Type="http://schemas.openxmlformats.org/officeDocument/2006/relationships/hyperlink" Target="cid:af32f16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448" Type="http://schemas.openxmlformats.org/officeDocument/2006/relationships/image" Target="cid:f3fbac1e13" TargetMode="External"/><Relationship Id="rId655" Type="http://schemas.openxmlformats.org/officeDocument/2006/relationships/hyperlink" Target="cid:3c6b66212" TargetMode="External"/><Relationship Id="rId862" Type="http://schemas.openxmlformats.org/officeDocument/2006/relationships/image" Target="cid:b0db015a13" TargetMode="External"/><Relationship Id="rId1078" Type="http://schemas.openxmlformats.org/officeDocument/2006/relationships/image" Target="cid:a85db2cb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1145" Type="http://schemas.openxmlformats.org/officeDocument/2006/relationships/hyperlink" Target="cid:389430c52" TargetMode="External"/><Relationship Id="rId89" Type="http://schemas.openxmlformats.org/officeDocument/2006/relationships/hyperlink" Target="cid:3c6fa8862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99" Type="http://schemas.openxmlformats.org/officeDocument/2006/relationships/hyperlink" Target="cid:7cd4f1142" TargetMode="External"/><Relationship Id="rId1005" Type="http://schemas.openxmlformats.org/officeDocument/2006/relationships/hyperlink" Target="cid:554d0402" TargetMode="External"/><Relationship Id="rId459" Type="http://schemas.openxmlformats.org/officeDocument/2006/relationships/hyperlink" Target="cid:9ffc73f82" TargetMode="External"/><Relationship Id="rId666" Type="http://schemas.openxmlformats.org/officeDocument/2006/relationships/image" Target="cid:5f8f72ba13" TargetMode="External"/><Relationship Id="rId873" Type="http://schemas.openxmlformats.org/officeDocument/2006/relationships/hyperlink" Target="cid:d39451ac2" TargetMode="External"/><Relationship Id="rId1089" Type="http://schemas.openxmlformats.org/officeDocument/2006/relationships/hyperlink" Target="cid:b7cf81e1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19" Type="http://schemas.openxmlformats.org/officeDocument/2006/relationships/hyperlink" Target="cid:64f5efd42" TargetMode="External"/><Relationship Id="rId526" Type="http://schemas.openxmlformats.org/officeDocument/2006/relationships/image" Target="cid:842f442513" TargetMode="External"/><Relationship Id="rId1156" Type="http://schemas.openxmlformats.org/officeDocument/2006/relationships/image" Target="cid:4d2dc43613" TargetMode="External"/><Relationship Id="rId733" Type="http://schemas.openxmlformats.org/officeDocument/2006/relationships/hyperlink" Target="cid:6b31fc6a2" TargetMode="External"/><Relationship Id="rId940" Type="http://schemas.openxmlformats.org/officeDocument/2006/relationships/image" Target="cid:6e326b9413" TargetMode="External"/><Relationship Id="rId1016" Type="http://schemas.openxmlformats.org/officeDocument/2006/relationships/image" Target="cid:1831f96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537" Type="http://schemas.openxmlformats.org/officeDocument/2006/relationships/hyperlink" Target="cid:ad5e98cf2" TargetMode="External"/><Relationship Id="rId744" Type="http://schemas.openxmlformats.org/officeDocument/2006/relationships/image" Target="cid:7baceff413" TargetMode="External"/><Relationship Id="rId951" Type="http://schemas.openxmlformats.org/officeDocument/2006/relationships/hyperlink" Target="cid:a1a17c7a2" TargetMode="External"/><Relationship Id="rId1167" Type="http://schemas.openxmlformats.org/officeDocument/2006/relationships/hyperlink" Target="cid:6c50d06f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83" Type="http://schemas.openxmlformats.org/officeDocument/2006/relationships/hyperlink" Target="cid:cd6ed5c9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811" Type="http://schemas.openxmlformats.org/officeDocument/2006/relationships/hyperlink" Target="cid:2f0174c22" TargetMode="External"/><Relationship Id="rId1027" Type="http://schemas.openxmlformats.org/officeDocument/2006/relationships/hyperlink" Target="cid:27ab63422" TargetMode="External"/><Relationship Id="rId243" Type="http://schemas.openxmlformats.org/officeDocument/2006/relationships/hyperlink" Target="cid:2fee70f82" TargetMode="External"/><Relationship Id="rId450" Type="http://schemas.openxmlformats.org/officeDocument/2006/relationships/image" Target="cid:698b158313" TargetMode="External"/><Relationship Id="rId688" Type="http://schemas.openxmlformats.org/officeDocument/2006/relationships/image" Target="cid:a7986da913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1080" Type="http://schemas.openxmlformats.org/officeDocument/2006/relationships/image" Target="cid:a860390c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548" Type="http://schemas.openxmlformats.org/officeDocument/2006/relationships/image" Target="cid:d15f957713" TargetMode="External"/><Relationship Id="rId755" Type="http://schemas.openxmlformats.org/officeDocument/2006/relationships/hyperlink" Target="cid:96ccbd6b2" TargetMode="External"/><Relationship Id="rId962" Type="http://schemas.openxmlformats.org/officeDocument/2006/relationships/image" Target="cid:a6f4c47313" TargetMode="External"/><Relationship Id="rId1178" Type="http://schemas.openxmlformats.org/officeDocument/2006/relationships/image" Target="cid:7cf0ef6f13" TargetMode="External"/><Relationship Id="rId91" Type="http://schemas.openxmlformats.org/officeDocument/2006/relationships/hyperlink" Target="cid:4babe7622" TargetMode="External"/><Relationship Id="rId187" Type="http://schemas.openxmlformats.org/officeDocument/2006/relationships/hyperlink" Target="cid:579a7efa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1038" Type="http://schemas.openxmlformats.org/officeDocument/2006/relationships/image" Target="cid:424b119013" TargetMode="External"/><Relationship Id="rId254" Type="http://schemas.openxmlformats.org/officeDocument/2006/relationships/image" Target="cid:5923310913" TargetMode="External"/><Relationship Id="rId699" Type="http://schemas.openxmlformats.org/officeDocument/2006/relationships/hyperlink" Target="cid:e02c118e2" TargetMode="External"/><Relationship Id="rId1091" Type="http://schemas.openxmlformats.org/officeDocument/2006/relationships/hyperlink" Target="cid:be22c6552" TargetMode="External"/><Relationship Id="rId1105" Type="http://schemas.openxmlformats.org/officeDocument/2006/relationships/hyperlink" Target="cid:dbc264d2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461" Type="http://schemas.openxmlformats.org/officeDocument/2006/relationships/hyperlink" Target="cid:c6f2111c2" TargetMode="External"/><Relationship Id="rId559" Type="http://schemas.openxmlformats.org/officeDocument/2006/relationships/hyperlink" Target="cid:a077f902" TargetMode="External"/><Relationship Id="rId766" Type="http://schemas.openxmlformats.org/officeDocument/2006/relationships/image" Target="cid:b86af5df13" TargetMode="External"/><Relationship Id="rId1189" Type="http://schemas.openxmlformats.org/officeDocument/2006/relationships/hyperlink" Target="cid:9065d864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419" Type="http://schemas.openxmlformats.org/officeDocument/2006/relationships/hyperlink" Target="cid:87b1650d2" TargetMode="External"/><Relationship Id="rId626" Type="http://schemas.openxmlformats.org/officeDocument/2006/relationships/image" Target="cid:cfefaa3513" TargetMode="External"/><Relationship Id="rId973" Type="http://schemas.openxmlformats.org/officeDocument/2006/relationships/hyperlink" Target="cid:d0190d112" TargetMode="External"/><Relationship Id="rId1049" Type="http://schemas.openxmlformats.org/officeDocument/2006/relationships/hyperlink" Target="cid:604dcb532" TargetMode="External"/><Relationship Id="rId833" Type="http://schemas.openxmlformats.org/officeDocument/2006/relationships/hyperlink" Target="cid:6791f2062" TargetMode="External"/><Relationship Id="rId1116" Type="http://schemas.openxmlformats.org/officeDocument/2006/relationships/image" Target="cid:f0bc1739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900" Type="http://schemas.openxmlformats.org/officeDocument/2006/relationships/image" Target="cid:21e7f28513" TargetMode="External"/><Relationship Id="rId125" Type="http://schemas.openxmlformats.org/officeDocument/2006/relationships/hyperlink" Target="cid:b8993a7d2" TargetMode="External"/><Relationship Id="rId332" Type="http://schemas.openxmlformats.org/officeDocument/2006/relationships/image" Target="cid:8e511cc513" TargetMode="External"/><Relationship Id="rId777" Type="http://schemas.openxmlformats.org/officeDocument/2006/relationships/hyperlink" Target="cid:d77172592" TargetMode="External"/><Relationship Id="rId984" Type="http://schemas.openxmlformats.org/officeDocument/2006/relationships/image" Target="cid:e026838113" TargetMode="External"/><Relationship Id="rId637" Type="http://schemas.openxmlformats.org/officeDocument/2006/relationships/hyperlink" Target="cid:2a827322" TargetMode="External"/><Relationship Id="rId844" Type="http://schemas.openxmlformats.org/officeDocument/2006/relationships/image" Target="cid:8badad1c13" TargetMode="External"/><Relationship Id="rId276" Type="http://schemas.openxmlformats.org/officeDocument/2006/relationships/image" Target="cid:bb0a5c6213" TargetMode="External"/><Relationship Id="rId483" Type="http://schemas.openxmlformats.org/officeDocument/2006/relationships/hyperlink" Target="cid:eed1948d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911" Type="http://schemas.openxmlformats.org/officeDocument/2006/relationships/hyperlink" Target="cid:3aba82462" TargetMode="External"/><Relationship Id="rId1127" Type="http://schemas.openxmlformats.org/officeDocument/2006/relationships/hyperlink" Target="cid:1482432b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995" Type="http://schemas.openxmlformats.org/officeDocument/2006/relationships/hyperlink" Target="cid:f48d61b42" TargetMode="External"/><Relationship Id="rId1180" Type="http://schemas.openxmlformats.org/officeDocument/2006/relationships/image" Target="cid:8099332113" TargetMode="External"/><Relationship Id="rId203" Type="http://schemas.openxmlformats.org/officeDocument/2006/relationships/hyperlink" Target="cid:aad101cc2" TargetMode="External"/><Relationship Id="rId648" Type="http://schemas.openxmlformats.org/officeDocument/2006/relationships/image" Target="cid:26b6ba8e13" TargetMode="External"/><Relationship Id="rId855" Type="http://schemas.openxmlformats.org/officeDocument/2006/relationships/hyperlink" Target="cid:a04a25b62" TargetMode="External"/><Relationship Id="rId1040" Type="http://schemas.openxmlformats.org/officeDocument/2006/relationships/image" Target="cid:426a4f80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922" Type="http://schemas.openxmlformats.org/officeDocument/2006/relationships/image" Target="cid:4512b67e13" TargetMode="External"/><Relationship Id="rId1138" Type="http://schemas.openxmlformats.org/officeDocument/2006/relationships/image" Target="cid:23e88f4913" TargetMode="External"/><Relationship Id="rId147" Type="http://schemas.openxmlformats.org/officeDocument/2006/relationships/hyperlink" Target="cid:e39a52552" TargetMode="External"/><Relationship Id="rId354" Type="http://schemas.openxmlformats.org/officeDocument/2006/relationships/image" Target="cid:d123290d13" TargetMode="External"/><Relationship Id="rId799" Type="http://schemas.openxmlformats.org/officeDocument/2006/relationships/hyperlink" Target="cid:109a72352" TargetMode="External"/><Relationship Id="rId1191" Type="http://schemas.openxmlformats.org/officeDocument/2006/relationships/hyperlink" Target="cid:956df9252" TargetMode="External"/><Relationship Id="rId1205" Type="http://schemas.openxmlformats.org/officeDocument/2006/relationships/hyperlink" Target="cid:c0d4e5c82" TargetMode="External"/><Relationship Id="rId51" Type="http://schemas.openxmlformats.org/officeDocument/2006/relationships/hyperlink" Target="cid:dfd5ec9a2" TargetMode="External"/><Relationship Id="rId561" Type="http://schemas.openxmlformats.org/officeDocument/2006/relationships/hyperlink" Target="cid:ac5444b2" TargetMode="External"/><Relationship Id="rId659" Type="http://schemas.openxmlformats.org/officeDocument/2006/relationships/hyperlink" Target="cid:500228512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519" Type="http://schemas.openxmlformats.org/officeDocument/2006/relationships/hyperlink" Target="cid:6a60cd972" TargetMode="External"/><Relationship Id="rId1051" Type="http://schemas.openxmlformats.org/officeDocument/2006/relationships/hyperlink" Target="cid:604f45e62" TargetMode="External"/><Relationship Id="rId1149" Type="http://schemas.openxmlformats.org/officeDocument/2006/relationships/hyperlink" Target="cid:3dba9fc42" TargetMode="External"/><Relationship Id="rId158" Type="http://schemas.openxmlformats.org/officeDocument/2006/relationships/image" Target="cid:14277013" TargetMode="External"/><Relationship Id="rId726" Type="http://schemas.openxmlformats.org/officeDocument/2006/relationships/image" Target="cid:4c59840513" TargetMode="External"/><Relationship Id="rId933" Type="http://schemas.openxmlformats.org/officeDocument/2006/relationships/hyperlink" Target="cid:63da869f2" TargetMode="External"/><Relationship Id="rId1009" Type="http://schemas.openxmlformats.org/officeDocument/2006/relationships/hyperlink" Target="cid:8ad64092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225" Type="http://schemas.openxmlformats.org/officeDocument/2006/relationships/hyperlink" Target="cid:fd1fb7c42" TargetMode="External"/><Relationship Id="rId432" Type="http://schemas.openxmlformats.org/officeDocument/2006/relationships/image" Target="cid:b011a0c113" TargetMode="External"/><Relationship Id="rId877" Type="http://schemas.openxmlformats.org/officeDocument/2006/relationships/hyperlink" Target="cid:d8d2fa762" TargetMode="External"/><Relationship Id="rId1062" Type="http://schemas.openxmlformats.org/officeDocument/2006/relationships/image" Target="cid:84636a1e13" TargetMode="External"/><Relationship Id="rId737" Type="http://schemas.openxmlformats.org/officeDocument/2006/relationships/hyperlink" Target="cid:6b354abe2" TargetMode="External"/><Relationship Id="rId944" Type="http://schemas.openxmlformats.org/officeDocument/2006/relationships/image" Target="cid:78cb74d113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76" Type="http://schemas.openxmlformats.org/officeDocument/2006/relationships/image" Target="cid:4cbb716013" TargetMode="External"/><Relationship Id="rId583" Type="http://schemas.openxmlformats.org/officeDocument/2006/relationships/hyperlink" Target="cid:5d65a7c0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236" Type="http://schemas.openxmlformats.org/officeDocument/2006/relationships/image" Target="cid:1128430c13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88" Type="http://schemas.openxmlformats.org/officeDocument/2006/relationships/image" Target="cid:f7adb91813" TargetMode="External"/><Relationship Id="rId1073" Type="http://schemas.openxmlformats.org/officeDocument/2006/relationships/hyperlink" Target="cid:a85839c52" TargetMode="External"/><Relationship Id="rId303" Type="http://schemas.openxmlformats.org/officeDocument/2006/relationships/hyperlink" Target="cid:85846372" TargetMode="External"/><Relationship Id="rId748" Type="http://schemas.openxmlformats.org/officeDocument/2006/relationships/image" Target="cid:8f452d1413" TargetMode="External"/><Relationship Id="rId955" Type="http://schemas.openxmlformats.org/officeDocument/2006/relationships/hyperlink" Target="cid:a1a7038a2" TargetMode="External"/><Relationship Id="rId1140" Type="http://schemas.openxmlformats.org/officeDocument/2006/relationships/image" Target="cid:290c8daa13" TargetMode="External"/><Relationship Id="rId84" Type="http://schemas.openxmlformats.org/officeDocument/2006/relationships/image" Target="cid:2deb17eb13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247" Type="http://schemas.openxmlformats.org/officeDocument/2006/relationships/hyperlink" Target="cid:49a828292" TargetMode="External"/><Relationship Id="rId899" Type="http://schemas.openxmlformats.org/officeDocument/2006/relationships/hyperlink" Target="cid:21e7f25d2" TargetMode="External"/><Relationship Id="rId1000" Type="http://schemas.openxmlformats.org/officeDocument/2006/relationships/image" Target="cid:fab0f95a13" TargetMode="External"/><Relationship Id="rId1084" Type="http://schemas.openxmlformats.org/officeDocument/2006/relationships/image" Target="cid:b29eeabe13" TargetMode="External"/><Relationship Id="rId107" Type="http://schemas.openxmlformats.org/officeDocument/2006/relationships/hyperlink" Target="cid:847633e82" TargetMode="External"/><Relationship Id="rId454" Type="http://schemas.openxmlformats.org/officeDocument/2006/relationships/image" Target="cid:7e78fe6c13" TargetMode="External"/><Relationship Id="rId661" Type="http://schemas.openxmlformats.org/officeDocument/2006/relationships/hyperlink" Target="cid:55245ca62" TargetMode="External"/><Relationship Id="rId759" Type="http://schemas.openxmlformats.org/officeDocument/2006/relationships/hyperlink" Target="cid:9ec8b4b22" TargetMode="External"/><Relationship Id="rId966" Type="http://schemas.openxmlformats.org/officeDocument/2006/relationships/image" Target="cid:b11338b713" TargetMode="External"/><Relationship Id="rId11" Type="http://schemas.openxmlformats.org/officeDocument/2006/relationships/hyperlink" Target="cid:78be76a62" TargetMode="External"/><Relationship Id="rId314" Type="http://schemas.openxmlformats.org/officeDocument/2006/relationships/image" Target="cid:460f5a8f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619" Type="http://schemas.openxmlformats.org/officeDocument/2006/relationships/hyperlink" Target="cid:c58b0eff2" TargetMode="External"/><Relationship Id="rId1151" Type="http://schemas.openxmlformats.org/officeDocument/2006/relationships/hyperlink" Target="cid:43e44aa9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826" Type="http://schemas.openxmlformats.org/officeDocument/2006/relationships/image" Target="cid:53c6858f13" TargetMode="External"/><Relationship Id="rId1011" Type="http://schemas.openxmlformats.org/officeDocument/2006/relationships/hyperlink" Target="cid:182b73722" TargetMode="External"/><Relationship Id="rId1109" Type="http://schemas.openxmlformats.org/officeDocument/2006/relationships/hyperlink" Target="cid:f079cd4e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72" Type="http://schemas.openxmlformats.org/officeDocument/2006/relationships/image" Target="cid:7a4c69e413" TargetMode="External"/><Relationship Id="rId1095" Type="http://schemas.openxmlformats.org/officeDocument/2006/relationships/hyperlink" Target="cid:cc591a812" TargetMode="External"/><Relationship Id="rId22" Type="http://schemas.openxmlformats.org/officeDocument/2006/relationships/image" Target="cid:97a5ff35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532" Type="http://schemas.openxmlformats.org/officeDocument/2006/relationships/image" Target="cid:9de9f68413" TargetMode="External"/><Relationship Id="rId977" Type="http://schemas.openxmlformats.org/officeDocument/2006/relationships/hyperlink" Target="cid:d0e522822" TargetMode="External"/><Relationship Id="rId1162" Type="http://schemas.openxmlformats.org/officeDocument/2006/relationships/image" Target="cid:61a1275913" TargetMode="External"/><Relationship Id="rId171" Type="http://schemas.openxmlformats.org/officeDocument/2006/relationships/hyperlink" Target="cid:16470b822" TargetMode="External"/><Relationship Id="rId837" Type="http://schemas.openxmlformats.org/officeDocument/2006/relationships/hyperlink" Target="cid:72220ad62" TargetMode="External"/><Relationship Id="rId1022" Type="http://schemas.openxmlformats.org/officeDocument/2006/relationships/image" Target="cid:1da8e01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7" name="Picture 2" descr="cid:a19e568013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9" name="Picture 2" descr="cid:a1a17c9a13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1" name="Picture 2" descr="cid:a1a4c1d713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3" name="Picture 2" descr="cid:a1a703b113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5" name="Picture 2" descr="cid:a1ab2b3f13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8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7" name="Picture 2" descr="cid:a1adea1113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9" name="Picture 2" descr="cid:a6f4c47313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2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1" name="Picture 2" descr="cid:abd99a7813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3" name="Picture 2" descr="cid:b11338b713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5" name="Picture 2" descr="cid:b63ca78c13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7" name="Picture 2" descr="cid:bb5d8d1913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9" name="Picture 2" descr="cid:c09664f113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1" name="Picture 2" descr="cid:d0190d3413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3" name="Picture 2" descr="cid:d01d3d3713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5" name="Picture 2" descr="cid:d0e522a813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7" name="Picture 2" descr="cid:d5f7a50213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9" name="Picture 2" descr="cid:da4e820f13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1" name="Picture 2" descr="cid:e026838113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3" name="Picture 2" descr="cid:e4bd510013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5" name="Picture 2" descr="cid:e4e34c2d13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7" name="Picture 2" descr="cid:f42ce19713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9" name="Picture 2" descr="cid:f430371913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1" name="Picture 2" descr="cid:f433b64d13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3" name="Picture 2" descr="cid:f48d61dd13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5" name="Picture 2" descr="cid:f929b1d313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7" name="Picture 2" descr="cid:fab0f95a13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9" name="Picture 2" descr="cid:ff28706013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1" name="Picture 2" descr="cid:38ae8d613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3" name="Picture 2" descr="cid:554d06713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5" name="Picture 2" descr="cid:5e9df5d13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7" name="Picture 2" descr="cid:8ad642d13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9" name="Picture 2" descr="cid:182b739513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1" name="Picture 2" descr="cid:182db0be13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3" name="Picture 2" descr="cid:1831f96413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5" name="Picture 2" descr="cid:18a012fe13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7" name="Picture 2" descr="cid:1d3d455913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1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1579" name="Picture 2" descr="cid:1da8e01213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1" name="Picture 2" descr="cid:1e566ab713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3" name="Picture 2" descr="cid:22e2ff8613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5" name="Picture 2" descr="cid:27ab636a13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7" name="Picture 2" descr="cid:2cc4cfd213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9" name="Picture 2" descr="cid:3c40a5fa13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2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1" name="Picture 2" descr="cid:3c43705713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4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3" name="Picture 2" descr="cid:3c48823f13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5" name="Picture 2" descr="cid:424b119013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8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7" name="Picture 2" descr="cid:426a4f8013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0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9" name="Picture 2" descr="cid:46cf38f313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1" name="Picture 2" descr="cid:4cfb5dd613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3" name="Picture 2" descr="cid:50bbfaca13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5" name="Picture 2" descr="cid:6048a12f13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7" name="Picture 2" descr="cid:604dcb7813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9" name="Picture 2" descr="cid:604f460c13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2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1" name="Picture 2" descr="cid:656e7d6a13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3" name="Picture 2" descr="cid:6b09b36b13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5" name="Picture 2" descr="cid:70cc5ae313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7" name="Picture 2" descr="cid:74cb402613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9" name="Picture 2" descr="cid:84636a1e13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2" cstate="print"/>
        <a:srcRect/>
        <a:stretch>
          <a:fillRect/>
        </a:stretch>
      </xdr:blipFill>
      <xdr:spPr bwMode="auto">
        <a:xfrm>
          <a:off x="198786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1" name="Picture 2" descr="cid:8465a72813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3" name="Picture 2" descr="cid:8470788513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5" name="Picture 2" descr="cid:894086b613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7" name="Picture 2" descr="cid:8e8ed6d113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9" name="Picture 2" descr="cid:a855c59513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1" name="Picture 2" descr="cid:a85839ea13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3" name="Picture 2" descr="cid:a85abf4613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5" name="Picture 2" descr="cid:a85db2cb13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7" name="Picture 2" descr="cid:a860390c13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9" name="Picture 2" descr="cid:ad75f8dd13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1" name="Picture 2" descr="cid:b29eeabe13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3" name="Picture 2" descr="cid:b3ab503e13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5" name="Picture 2" descr="cid:b3c1712113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7" name="Picture 2" descr="cid:b7cf820513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9" name="Picture 2" descr="cid:be22c6f113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1" name="Picture 2" descr="cid:cc57c96a13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3" name="Picture 2" descr="cid:cc591aa813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5" name="Picture 2" descr="cid:cc5c167613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8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7" name="Picture 2" descr="cid:cc5f823b13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9" name="Picture 2" descr="cid:d1b6106013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1" name="Picture 2" descr="cid:d6c7c1cd13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3" name="Picture 2" descr="cid:dbc264f113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5" name="Picture 2" descr="cid:e0ed2f6713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7" name="Picture 2" descr="cid:f079cd7813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9" name="Picture 2" descr="cid:f07c1a4513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1" name="Picture 2" descr="cid:f07e7ed013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3" name="Picture 2" descr="cid:f0bc173913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5" name="Picture 2" descr="cid:f5946c9613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7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9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1" name="Picture 2" descr="cid:ffda2a4813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3" name="Picture 2" descr="cid:6214b1a13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5" name="Picture 2" descr="cid:147d47e213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7" name="Picture 2" descr="cid:1482435013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9" name="Picture 2" descr="cid:14f098db13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1" name="Picture 2" descr="cid:150206d513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3" name="Picture 2" descr="cid:199feeb413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4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5" name="Picture 2" descr="cid:1ede0b6313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7" name="Picture 2" descr="cid:23e88f4913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9" name="Picture 2" descr="cid:290c8daa13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1" name="Picture 2" descr="cid:293558c813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3" name="Picture 2" descr="cid:3890216d13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5" name="Picture 2" descr="cid:389430f013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7" name="Picture 2" descr="cid:3898a48613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9" name="Picture 2" descr="cid:3dba9fe913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1" name="Picture 2" descr="cid:43e44ad013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3" name="Picture 2" descr="cid:4817f00913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5" name="Picture 2" descr="cid:4d2dc43613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7" name="Picture 2" descr="cid:619a8c0213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9" name="Picture 2" descr="cid:619d625c13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1" name="Picture 2" descr="cid:61a1275913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3" name="Picture 2" descr="cid:61a6915e13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5" name="Picture 2" descr="cid:66f905f513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7" name="Picture 2" descr="cid:6c50d09b13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9" name="Picture 2" descr="cid:6c7e62be13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0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1" name="Picture 2" descr="cid:7124c6df13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2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3" name="Picture 2" descr="cid:76a349c813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4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5" name="Picture 2" descr="cid:7c14b1e413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7" name="Picture 2" descr="cid:7cf0ef6f13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8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9" name="Picture 2" descr="cid:8099332113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1" name="Picture 2" descr="cid:85ba136c13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2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3" name="Picture 2" descr="cid:8b3a299e13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5" name="Picture 2" descr="cid:902674b113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7" name="Picture 2" descr="cid:9052474d13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8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9" name="Picture 2" descr="cid:9065d88813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0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1" name="Picture 2" descr="cid:956df94913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3" name="Picture 2" descr="cid:9ac09d8313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5" name="Picture 2" descr="cid:a0015f2513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7" name="Picture 2" descr="cid:a5cd963d13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8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9" name="Picture 2" descr="cid:aa1172fa13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0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1" name="Picture 2" descr="cid:af32f19213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3" name="Picture 2" descr="cid:b3fbefa013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5" name="Picture 2" descr="cid:c0d4e5ed13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8" sqref="L38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1" width="11.85546875" style="2" bestFit="1" customWidth="1"/>
    <col min="12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48" t="s">
        <v>4</v>
      </c>
      <c r="D2" s="48"/>
      <c r="E2" s="13"/>
      <c r="F2" s="24"/>
      <c r="G2" s="14"/>
      <c r="H2" s="24"/>
      <c r="I2" s="20"/>
      <c r="J2" s="21"/>
      <c r="K2" s="22"/>
      <c r="L2" s="22"/>
    </row>
    <row r="3" spans="1:13">
      <c r="A3" s="49" t="s">
        <v>5</v>
      </c>
      <c r="B3" s="49"/>
      <c r="C3" s="49"/>
      <c r="D3" s="49"/>
      <c r="E3" s="15">
        <f>SUM(E4:E42)</f>
        <v>47974200.753200009</v>
      </c>
      <c r="F3" s="25">
        <f>RA!I7</f>
        <v>4054459.6562000001</v>
      </c>
      <c r="G3" s="16">
        <f>SUM(G4:G42)</f>
        <v>43919741.096999995</v>
      </c>
      <c r="H3" s="27">
        <f>RA!J7</f>
        <v>8.45133340950877</v>
      </c>
      <c r="I3" s="20">
        <f>SUM(I4:I42)</f>
        <v>47974215.301485389</v>
      </c>
      <c r="J3" s="21">
        <f>SUM(J4:J42)</f>
        <v>43919740.912455961</v>
      </c>
      <c r="K3" s="22">
        <f>E3-I3</f>
        <v>-14.548285380005836</v>
      </c>
      <c r="L3" s="22">
        <f>G3-J3</f>
        <v>0.18454403430223465</v>
      </c>
    </row>
    <row r="4" spans="1:13">
      <c r="A4" s="50">
        <f>RA!A8</f>
        <v>42755</v>
      </c>
      <c r="B4" s="12">
        <v>12</v>
      </c>
      <c r="C4" s="45" t="s">
        <v>6</v>
      </c>
      <c r="D4" s="45"/>
      <c r="E4" s="15">
        <f>IFERROR(VLOOKUP(C4,RA!B:D,3,0),0)</f>
        <v>1841320.7433</v>
      </c>
      <c r="F4" s="25">
        <f>IFERROR(VLOOKUP(C4,RA!B:I,8,0),0)</f>
        <v>444450.92879999999</v>
      </c>
      <c r="G4" s="16">
        <f t="shared" ref="G4:G42" si="0">E4-F4</f>
        <v>1396869.8144999999</v>
      </c>
      <c r="H4" s="27">
        <f>RA!J8</f>
        <v>24.137615916033099</v>
      </c>
      <c r="I4" s="20">
        <f>IFERROR(VLOOKUP(B4,RMS!C:E,3,FALSE),0)</f>
        <v>1841323.0895752099</v>
      </c>
      <c r="J4" s="21">
        <f>IFERROR(VLOOKUP(B4,RMS!C:F,4,FALSE),0)</f>
        <v>1396869.8067085501</v>
      </c>
      <c r="K4" s="22">
        <f t="shared" ref="K4:K42" si="1">E4-I4</f>
        <v>-2.3462752099148929</v>
      </c>
      <c r="L4" s="22">
        <f t="shared" ref="L4:L42" si="2">G4-J4</f>
        <v>7.7914497815072536E-3</v>
      </c>
    </row>
    <row r="5" spans="1:13">
      <c r="A5" s="50"/>
      <c r="B5" s="12">
        <v>13</v>
      </c>
      <c r="C5" s="45" t="s">
        <v>7</v>
      </c>
      <c r="D5" s="45"/>
      <c r="E5" s="15">
        <f>IFERROR(VLOOKUP(C5,RA!B:D,3,0),0)</f>
        <v>262624.0196</v>
      </c>
      <c r="F5" s="25">
        <f>IFERROR(VLOOKUP(C5,RA!B:I,8,0),0)</f>
        <v>69981.025599999994</v>
      </c>
      <c r="G5" s="16">
        <f t="shared" si="0"/>
        <v>192642.99400000001</v>
      </c>
      <c r="H5" s="27">
        <f>RA!J9</f>
        <v>26.6468488703308</v>
      </c>
      <c r="I5" s="20">
        <f>IFERROR(VLOOKUP(B5,RMS!C:E,3,FALSE),0)</f>
        <v>262624.14944615401</v>
      </c>
      <c r="J5" s="21">
        <f>IFERROR(VLOOKUP(B5,RMS!C:F,4,FALSE),0)</f>
        <v>192642.977859829</v>
      </c>
      <c r="K5" s="22">
        <f t="shared" si="1"/>
        <v>-0.12984615401364863</v>
      </c>
      <c r="L5" s="22">
        <f t="shared" si="2"/>
        <v>1.6140171006554738E-2</v>
      </c>
      <c r="M5" s="32"/>
    </row>
    <row r="6" spans="1:13">
      <c r="A6" s="50"/>
      <c r="B6" s="12">
        <v>14</v>
      </c>
      <c r="C6" s="45" t="s">
        <v>8</v>
      </c>
      <c r="D6" s="45"/>
      <c r="E6" s="15">
        <f>IFERROR(VLOOKUP(C6,RA!B:D,3,0),0)</f>
        <v>381324.21409999998</v>
      </c>
      <c r="F6" s="25">
        <f>IFERROR(VLOOKUP(C6,RA!B:I,8,0),0)</f>
        <v>73090.940199999997</v>
      </c>
      <c r="G6" s="16">
        <f t="shared" si="0"/>
        <v>308233.27389999997</v>
      </c>
      <c r="H6" s="27">
        <f>RA!J10</f>
        <v>19.1676629748019</v>
      </c>
      <c r="I6" s="20">
        <f>IFERROR(VLOOKUP(B6,RMS!C:E,3,FALSE),0)</f>
        <v>381325.41933433199</v>
      </c>
      <c r="J6" s="21">
        <f>IFERROR(VLOOKUP(B6,RMS!C:F,4,FALSE),0)</f>
        <v>308233.26970817201</v>
      </c>
      <c r="K6" s="22">
        <f>E6-I6</f>
        <v>-1.20523433201015</v>
      </c>
      <c r="L6" s="22">
        <f t="shared" si="2"/>
        <v>4.1918279603123665E-3</v>
      </c>
      <c r="M6" s="32"/>
    </row>
    <row r="7" spans="1:13">
      <c r="A7" s="50"/>
      <c r="B7" s="12">
        <v>15</v>
      </c>
      <c r="C7" s="45" t="s">
        <v>9</v>
      </c>
      <c r="D7" s="45"/>
      <c r="E7" s="15">
        <f>IFERROR(VLOOKUP(C7,RA!B:D,3,0),0)</f>
        <v>114569.8928</v>
      </c>
      <c r="F7" s="25">
        <f>IFERROR(VLOOKUP(C7,RA!B:I,8,0),0)</f>
        <v>20363.5831</v>
      </c>
      <c r="G7" s="16">
        <f t="shared" si="0"/>
        <v>94206.309699999998</v>
      </c>
      <c r="H7" s="27">
        <f>RA!J11</f>
        <v>17.773939210668399</v>
      </c>
      <c r="I7" s="20">
        <f>IFERROR(VLOOKUP(B7,RMS!C:E,3,FALSE),0)</f>
        <v>114569.967785001</v>
      </c>
      <c r="J7" s="21">
        <f>IFERROR(VLOOKUP(B7,RMS!C:F,4,FALSE),0)</f>
        <v>94206.310195635699</v>
      </c>
      <c r="K7" s="22">
        <f t="shared" si="1"/>
        <v>-7.4985001003369689E-2</v>
      </c>
      <c r="L7" s="22">
        <f t="shared" si="2"/>
        <v>-4.9563570064492524E-4</v>
      </c>
      <c r="M7" s="32"/>
    </row>
    <row r="8" spans="1:13">
      <c r="A8" s="50"/>
      <c r="B8" s="12">
        <v>16</v>
      </c>
      <c r="C8" s="45" t="s">
        <v>10</v>
      </c>
      <c r="D8" s="45"/>
      <c r="E8" s="15">
        <f>IFERROR(VLOOKUP(C8,RA!B:D,3,0),0)</f>
        <v>456055.88579999999</v>
      </c>
      <c r="F8" s="25">
        <f>IFERROR(VLOOKUP(C8,RA!B:I,8,0),0)</f>
        <v>83836.3076</v>
      </c>
      <c r="G8" s="16">
        <f t="shared" si="0"/>
        <v>372219.57819999999</v>
      </c>
      <c r="H8" s="27">
        <f>RA!J12</f>
        <v>18.382902229830201</v>
      </c>
      <c r="I8" s="20">
        <f>IFERROR(VLOOKUP(B8,RMS!C:E,3,FALSE),0)</f>
        <v>456055.876882051</v>
      </c>
      <c r="J8" s="21">
        <f>IFERROR(VLOOKUP(B8,RMS!C:F,4,FALSE),0)</f>
        <v>372219.57203333301</v>
      </c>
      <c r="K8" s="22">
        <f t="shared" si="1"/>
        <v>8.9179489878006279E-3</v>
      </c>
      <c r="L8" s="22">
        <f t="shared" si="2"/>
        <v>6.16666697897017E-3</v>
      </c>
      <c r="M8" s="32"/>
    </row>
    <row r="9" spans="1:13">
      <c r="A9" s="50"/>
      <c r="B9" s="12">
        <v>17</v>
      </c>
      <c r="C9" s="45" t="s">
        <v>11</v>
      </c>
      <c r="D9" s="45"/>
      <c r="E9" s="15">
        <f>IFERROR(VLOOKUP(C9,RA!B:D,3,0),0)</f>
        <v>509148.79810000001</v>
      </c>
      <c r="F9" s="25">
        <f>IFERROR(VLOOKUP(C9,RA!B:I,8,0),0)</f>
        <v>114468.6721</v>
      </c>
      <c r="G9" s="16">
        <f t="shared" si="0"/>
        <v>394680.12600000005</v>
      </c>
      <c r="H9" s="27">
        <f>RA!J13</f>
        <v>22.482361252185001</v>
      </c>
      <c r="I9" s="20">
        <f>IFERROR(VLOOKUP(B9,RMS!C:E,3,FALSE),0)</f>
        <v>509149.099376923</v>
      </c>
      <c r="J9" s="21">
        <f>IFERROR(VLOOKUP(B9,RMS!C:F,4,FALSE),0)</f>
        <v>394680.12672564102</v>
      </c>
      <c r="K9" s="22">
        <f t="shared" si="1"/>
        <v>-0.30127692298265174</v>
      </c>
      <c r="L9" s="22">
        <f t="shared" si="2"/>
        <v>-7.2564097354188561E-4</v>
      </c>
      <c r="M9" s="32"/>
    </row>
    <row r="10" spans="1:13">
      <c r="A10" s="50"/>
      <c r="B10" s="12">
        <v>18</v>
      </c>
      <c r="C10" s="45" t="s">
        <v>12</v>
      </c>
      <c r="D10" s="45"/>
      <c r="E10" s="15">
        <f>IFERROR(VLOOKUP(C10,RA!B:D,3,0),0)</f>
        <v>209245.65049999999</v>
      </c>
      <c r="F10" s="25">
        <f>IFERROR(VLOOKUP(C10,RA!B:I,8,0),0)</f>
        <v>38617.940600000002</v>
      </c>
      <c r="G10" s="16">
        <f t="shared" si="0"/>
        <v>170627.70989999999</v>
      </c>
      <c r="H10" s="27">
        <f>RA!J14</f>
        <v>18.455791318826002</v>
      </c>
      <c r="I10" s="20">
        <f>IFERROR(VLOOKUP(B10,RMS!C:E,3,FALSE),0)</f>
        <v>209245.65534529899</v>
      </c>
      <c r="J10" s="21">
        <f>IFERROR(VLOOKUP(B10,RMS!C:F,4,FALSE),0)</f>
        <v>170627.711352137</v>
      </c>
      <c r="K10" s="22">
        <f t="shared" si="1"/>
        <v>-4.8452990013174713E-3</v>
      </c>
      <c r="L10" s="22">
        <f t="shared" si="2"/>
        <v>-1.4521370176225901E-3</v>
      </c>
      <c r="M10" s="32"/>
    </row>
    <row r="11" spans="1:13">
      <c r="A11" s="50"/>
      <c r="B11" s="12">
        <v>19</v>
      </c>
      <c r="C11" s="45" t="s">
        <v>13</v>
      </c>
      <c r="D11" s="45"/>
      <c r="E11" s="15">
        <f>IFERROR(VLOOKUP(C11,RA!B:D,3,0),0)</f>
        <v>201268.9178</v>
      </c>
      <c r="F11" s="25">
        <f>IFERROR(VLOOKUP(C11,RA!B:I,8,0),0)</f>
        <v>4332.8969999999999</v>
      </c>
      <c r="G11" s="16">
        <f t="shared" si="0"/>
        <v>196936.0208</v>
      </c>
      <c r="H11" s="27">
        <f>RA!J15</f>
        <v>2.15278993267385</v>
      </c>
      <c r="I11" s="20">
        <f>IFERROR(VLOOKUP(B11,RMS!C:E,3,FALSE),0)</f>
        <v>201269.15561282</v>
      </c>
      <c r="J11" s="21">
        <f>IFERROR(VLOOKUP(B11,RMS!C:F,4,FALSE),0)</f>
        <v>196936.02134700899</v>
      </c>
      <c r="K11" s="22">
        <f t="shared" si="1"/>
        <v>-0.23781282000709325</v>
      </c>
      <c r="L11" s="22">
        <f t="shared" si="2"/>
        <v>-5.4700899636372924E-4</v>
      </c>
      <c r="M11" s="32"/>
    </row>
    <row r="12" spans="1:13">
      <c r="A12" s="50"/>
      <c r="B12" s="12">
        <v>21</v>
      </c>
      <c r="C12" s="45" t="s">
        <v>14</v>
      </c>
      <c r="D12" s="45"/>
      <c r="E12" s="15">
        <f>IFERROR(VLOOKUP(C12,RA!B:D,3,0),0)</f>
        <v>2798611.9531999999</v>
      </c>
      <c r="F12" s="25">
        <f>IFERROR(VLOOKUP(C12,RA!B:I,8,0),0)</f>
        <v>-286511.8909</v>
      </c>
      <c r="G12" s="16">
        <f t="shared" si="0"/>
        <v>3085123.8440999999</v>
      </c>
      <c r="H12" s="27">
        <f>RA!J16</f>
        <v>-10.237642648970899</v>
      </c>
      <c r="I12" s="20">
        <f>IFERROR(VLOOKUP(B12,RMS!C:E,3,FALSE),0)</f>
        <v>2798612.7886054502</v>
      </c>
      <c r="J12" s="21">
        <f>IFERROR(VLOOKUP(B12,RMS!C:F,4,FALSE),0)</f>
        <v>3085123.8439888898</v>
      </c>
      <c r="K12" s="22">
        <f t="shared" si="1"/>
        <v>-0.83540545031428337</v>
      </c>
      <c r="L12" s="22">
        <f t="shared" si="2"/>
        <v>1.1111004278063774E-4</v>
      </c>
      <c r="M12" s="32"/>
    </row>
    <row r="13" spans="1:13">
      <c r="A13" s="50"/>
      <c r="B13" s="12">
        <v>22</v>
      </c>
      <c r="C13" s="45" t="s">
        <v>15</v>
      </c>
      <c r="D13" s="45"/>
      <c r="E13" s="15">
        <f>IFERROR(VLOOKUP(C13,RA!B:D,3,0),0)</f>
        <v>2782878.5655</v>
      </c>
      <c r="F13" s="25">
        <f>IFERROR(VLOOKUP(C13,RA!B:I,8,0),0)</f>
        <v>395875.19669999997</v>
      </c>
      <c r="G13" s="16">
        <f t="shared" si="0"/>
        <v>2387003.3688000003</v>
      </c>
      <c r="H13" s="27">
        <f>RA!J17</f>
        <v>14.225385239864901</v>
      </c>
      <c r="I13" s="20">
        <f>IFERROR(VLOOKUP(B13,RMS!C:E,3,FALSE),0)</f>
        <v>2782878.5163324801</v>
      </c>
      <c r="J13" s="21">
        <f>IFERROR(VLOOKUP(B13,RMS!C:F,4,FALSE),0)</f>
        <v>2387003.3714632499</v>
      </c>
      <c r="K13" s="22">
        <f t="shared" si="1"/>
        <v>4.9167519900947809E-2</v>
      </c>
      <c r="L13" s="22">
        <f t="shared" si="2"/>
        <v>-2.6632496155798435E-3</v>
      </c>
      <c r="M13" s="32"/>
    </row>
    <row r="14" spans="1:13">
      <c r="A14" s="50"/>
      <c r="B14" s="12">
        <v>23</v>
      </c>
      <c r="C14" s="45" t="s">
        <v>16</v>
      </c>
      <c r="D14" s="45"/>
      <c r="E14" s="15">
        <f>IFERROR(VLOOKUP(C14,RA!B:D,3,0),0)</f>
        <v>9070978.4866000004</v>
      </c>
      <c r="F14" s="25">
        <f>IFERROR(VLOOKUP(C14,RA!B:I,8,0),0)</f>
        <v>1108464.8659000001</v>
      </c>
      <c r="G14" s="16">
        <f t="shared" si="0"/>
        <v>7962513.6206999999</v>
      </c>
      <c r="H14" s="27">
        <f>RA!J18</f>
        <v>12.219904032817</v>
      </c>
      <c r="I14" s="20">
        <f>IFERROR(VLOOKUP(B14,RMS!C:E,3,FALSE),0)</f>
        <v>9070979.8116292506</v>
      </c>
      <c r="J14" s="21">
        <f>IFERROR(VLOOKUP(B14,RMS!C:F,4,FALSE),0)</f>
        <v>7962513.4588871803</v>
      </c>
      <c r="K14" s="22">
        <f t="shared" si="1"/>
        <v>-1.3250292502343655</v>
      </c>
      <c r="L14" s="22">
        <f t="shared" si="2"/>
        <v>0.16181281954050064</v>
      </c>
      <c r="M14" s="32"/>
    </row>
    <row r="15" spans="1:13">
      <c r="A15" s="50"/>
      <c r="B15" s="12">
        <v>24</v>
      </c>
      <c r="C15" s="45" t="s">
        <v>17</v>
      </c>
      <c r="D15" s="45"/>
      <c r="E15" s="15">
        <f>IFERROR(VLOOKUP(C15,RA!B:D,3,0),0)</f>
        <v>1375540.8458</v>
      </c>
      <c r="F15" s="25">
        <f>IFERROR(VLOOKUP(C15,RA!B:I,8,0),0)</f>
        <v>35083.519800000002</v>
      </c>
      <c r="G15" s="16">
        <f t="shared" si="0"/>
        <v>1340457.3260000001</v>
      </c>
      <c r="H15" s="27">
        <f>RA!J19</f>
        <v>2.5505254829125601</v>
      </c>
      <c r="I15" s="20">
        <f>IFERROR(VLOOKUP(B15,RMS!C:E,3,FALSE),0)</f>
        <v>1375540.72295726</v>
      </c>
      <c r="J15" s="21">
        <f>IFERROR(VLOOKUP(B15,RMS!C:F,4,FALSE),0)</f>
        <v>1340457.3179162401</v>
      </c>
      <c r="K15" s="22">
        <f t="shared" si="1"/>
        <v>0.12284274003468454</v>
      </c>
      <c r="L15" s="22">
        <f t="shared" si="2"/>
        <v>8.0837600398808718E-3</v>
      </c>
      <c r="M15" s="32"/>
    </row>
    <row r="16" spans="1:13">
      <c r="A16" s="50"/>
      <c r="B16" s="12">
        <v>25</v>
      </c>
      <c r="C16" s="45" t="s">
        <v>18</v>
      </c>
      <c r="D16" s="45"/>
      <c r="E16" s="15">
        <f>IFERROR(VLOOKUP(C16,RA!B:D,3,0),0)</f>
        <v>2752208.8089999999</v>
      </c>
      <c r="F16" s="25">
        <f>IFERROR(VLOOKUP(C16,RA!B:I,8,0),0)</f>
        <v>221923.85200000001</v>
      </c>
      <c r="G16" s="16">
        <f t="shared" si="0"/>
        <v>2530284.9569999999</v>
      </c>
      <c r="H16" s="27">
        <f>RA!J20</f>
        <v>8.0634816397028697</v>
      </c>
      <c r="I16" s="20">
        <f>IFERROR(VLOOKUP(B16,RMS!C:E,3,FALSE),0)</f>
        <v>2752209.8963361201</v>
      </c>
      <c r="J16" s="21">
        <f>IFERROR(VLOOKUP(B16,RMS!C:F,4,FALSE),0)</f>
        <v>2530284.9569999999</v>
      </c>
      <c r="K16" s="22">
        <f t="shared" si="1"/>
        <v>-1.0873361201956868</v>
      </c>
      <c r="L16" s="22">
        <f t="shared" si="2"/>
        <v>0</v>
      </c>
      <c r="M16" s="32"/>
    </row>
    <row r="17" spans="1:13">
      <c r="A17" s="50"/>
      <c r="B17" s="12">
        <v>26</v>
      </c>
      <c r="C17" s="45" t="s">
        <v>19</v>
      </c>
      <c r="D17" s="45"/>
      <c r="E17" s="15">
        <f>IFERROR(VLOOKUP(C17,RA!B:D,3,0),0)</f>
        <v>1032937.8223</v>
      </c>
      <c r="F17" s="25">
        <f>IFERROR(VLOOKUP(C17,RA!B:I,8,0),0)</f>
        <v>132392.46530000001</v>
      </c>
      <c r="G17" s="16">
        <f t="shared" si="0"/>
        <v>900545.35699999996</v>
      </c>
      <c r="H17" s="27">
        <f>RA!J21</f>
        <v>12.817079832085801</v>
      </c>
      <c r="I17" s="20">
        <f>IFERROR(VLOOKUP(B17,RMS!C:E,3,FALSE),0)</f>
        <v>1032937.14610089</v>
      </c>
      <c r="J17" s="21">
        <f>IFERROR(VLOOKUP(B17,RMS!C:F,4,FALSE),0)</f>
        <v>900545.35681579297</v>
      </c>
      <c r="K17" s="22">
        <f t="shared" si="1"/>
        <v>0.67619910999201238</v>
      </c>
      <c r="L17" s="22">
        <f t="shared" si="2"/>
        <v>1.8420699052512646E-4</v>
      </c>
      <c r="M17" s="32"/>
    </row>
    <row r="18" spans="1:13">
      <c r="A18" s="50"/>
      <c r="B18" s="12">
        <v>27</v>
      </c>
      <c r="C18" s="45" t="s">
        <v>20</v>
      </c>
      <c r="D18" s="45"/>
      <c r="E18" s="15">
        <f>IFERROR(VLOOKUP(C18,RA!B:D,3,0),0)</f>
        <v>2569160.8149000001</v>
      </c>
      <c r="F18" s="25">
        <f>IFERROR(VLOOKUP(C18,RA!B:I,8,0),0)</f>
        <v>132084.9344</v>
      </c>
      <c r="G18" s="16">
        <f t="shared" si="0"/>
        <v>2437075.8805</v>
      </c>
      <c r="H18" s="27">
        <f>RA!J22</f>
        <v>5.1411703632550196</v>
      </c>
      <c r="I18" s="20">
        <f>IFERROR(VLOOKUP(B18,RMS!C:E,3,FALSE),0)</f>
        <v>2569163.2878978401</v>
      </c>
      <c r="J18" s="21">
        <f>IFERROR(VLOOKUP(B18,RMS!C:F,4,FALSE),0)</f>
        <v>2437075.8669154798</v>
      </c>
      <c r="K18" s="22">
        <f t="shared" si="1"/>
        <v>-2.4729978400282562</v>
      </c>
      <c r="L18" s="22">
        <f t="shared" si="2"/>
        <v>1.3584520202130079E-2</v>
      </c>
      <c r="M18" s="32"/>
    </row>
    <row r="19" spans="1:13">
      <c r="A19" s="50"/>
      <c r="B19" s="12">
        <v>29</v>
      </c>
      <c r="C19" s="45" t="s">
        <v>21</v>
      </c>
      <c r="D19" s="45"/>
      <c r="E19" s="15">
        <f>IFERROR(VLOOKUP(C19,RA!B:D,3,0),0)</f>
        <v>4192154.4212000002</v>
      </c>
      <c r="F19" s="25">
        <f>IFERROR(VLOOKUP(C19,RA!B:I,8,0),0)</f>
        <v>261423.5417</v>
      </c>
      <c r="G19" s="16">
        <f t="shared" si="0"/>
        <v>3930730.8795000003</v>
      </c>
      <c r="H19" s="27">
        <f>RA!J23</f>
        <v>6.2360188922899402</v>
      </c>
      <c r="I19" s="20">
        <f>IFERROR(VLOOKUP(B19,RMS!C:E,3,FALSE),0)</f>
        <v>4192157.5049273502</v>
      </c>
      <c r="J19" s="21">
        <f>IFERROR(VLOOKUP(B19,RMS!C:F,4,FALSE),0)</f>
        <v>3930730.91841368</v>
      </c>
      <c r="K19" s="22">
        <f t="shared" si="1"/>
        <v>-3.0837273499928415</v>
      </c>
      <c r="L19" s="22">
        <f t="shared" si="2"/>
        <v>-3.8913679774850607E-2</v>
      </c>
      <c r="M19" s="32"/>
    </row>
    <row r="20" spans="1:13">
      <c r="A20" s="50"/>
      <c r="B20" s="12">
        <v>31</v>
      </c>
      <c r="C20" s="45" t="s">
        <v>22</v>
      </c>
      <c r="D20" s="45"/>
      <c r="E20" s="15">
        <f>IFERROR(VLOOKUP(C20,RA!B:D,3,0),0)</f>
        <v>756062.46329999994</v>
      </c>
      <c r="F20" s="25">
        <f>IFERROR(VLOOKUP(C20,RA!B:I,8,0),0)</f>
        <v>93043.12</v>
      </c>
      <c r="G20" s="16">
        <f t="shared" si="0"/>
        <v>663019.34329999995</v>
      </c>
      <c r="H20" s="27">
        <f>RA!J24</f>
        <v>12.3062742189174</v>
      </c>
      <c r="I20" s="20">
        <f>IFERROR(VLOOKUP(B20,RMS!C:E,3,FALSE),0)</f>
        <v>756062.58821940096</v>
      </c>
      <c r="J20" s="21">
        <f>IFERROR(VLOOKUP(B20,RMS!C:F,4,FALSE),0)</f>
        <v>663019.34172472695</v>
      </c>
      <c r="K20" s="22">
        <f t="shared" si="1"/>
        <v>-0.12491940101608634</v>
      </c>
      <c r="L20" s="22">
        <f t="shared" si="2"/>
        <v>1.5752729959785938E-3</v>
      </c>
      <c r="M20" s="32"/>
    </row>
    <row r="21" spans="1:13">
      <c r="A21" s="50"/>
      <c r="B21" s="12">
        <v>32</v>
      </c>
      <c r="C21" s="45" t="s">
        <v>23</v>
      </c>
      <c r="D21" s="45"/>
      <c r="E21" s="15">
        <f>IFERROR(VLOOKUP(C21,RA!B:D,3,0),0)</f>
        <v>847058.1237</v>
      </c>
      <c r="F21" s="25">
        <f>IFERROR(VLOOKUP(C21,RA!B:I,8,0),0)</f>
        <v>74918.991299999994</v>
      </c>
      <c r="G21" s="16">
        <f t="shared" si="0"/>
        <v>772139.1324</v>
      </c>
      <c r="H21" s="27">
        <f>RA!J25</f>
        <v>8.8446104468899307</v>
      </c>
      <c r="I21" s="20">
        <f>IFERROR(VLOOKUP(B21,RMS!C:E,3,FALSE),0)</f>
        <v>847058.19386877702</v>
      </c>
      <c r="J21" s="21">
        <f>IFERROR(VLOOKUP(B21,RMS!C:F,4,FALSE),0)</f>
        <v>772139.12491006497</v>
      </c>
      <c r="K21" s="22">
        <f t="shared" si="1"/>
        <v>-7.0168777019716799E-2</v>
      </c>
      <c r="L21" s="22">
        <f t="shared" si="2"/>
        <v>7.4899350292980671E-3</v>
      </c>
      <c r="M21" s="32"/>
    </row>
    <row r="22" spans="1:13">
      <c r="A22" s="50"/>
      <c r="B22" s="12">
        <v>33</v>
      </c>
      <c r="C22" s="45" t="s">
        <v>24</v>
      </c>
      <c r="D22" s="45"/>
      <c r="E22" s="15">
        <f>IFERROR(VLOOKUP(C22,RA!B:D,3,0),0)</f>
        <v>2426019.6049000002</v>
      </c>
      <c r="F22" s="25">
        <f>IFERROR(VLOOKUP(C22,RA!B:I,8,0),0)</f>
        <v>426822.43070000003</v>
      </c>
      <c r="G22" s="16">
        <f t="shared" si="0"/>
        <v>1999197.1742000002</v>
      </c>
      <c r="H22" s="27">
        <f>RA!J26</f>
        <v>17.5935276795751</v>
      </c>
      <c r="I22" s="20">
        <f>IFERROR(VLOOKUP(B22,RMS!C:E,3,FALSE),0)</f>
        <v>2426019.6450698199</v>
      </c>
      <c r="J22" s="21">
        <f>IFERROR(VLOOKUP(B22,RMS!C:F,4,FALSE),0)</f>
        <v>1999197.1815484599</v>
      </c>
      <c r="K22" s="22">
        <f t="shared" si="1"/>
        <v>-4.0169819723814726E-2</v>
      </c>
      <c r="L22" s="22">
        <f t="shared" si="2"/>
        <v>-7.348459679633379E-3</v>
      </c>
      <c r="M22" s="32"/>
    </row>
    <row r="23" spans="1:13">
      <c r="A23" s="50"/>
      <c r="B23" s="12">
        <v>34</v>
      </c>
      <c r="C23" s="45" t="s">
        <v>25</v>
      </c>
      <c r="D23" s="45"/>
      <c r="E23" s="15">
        <f>IFERROR(VLOOKUP(C23,RA!B:D,3,0),0)</f>
        <v>447329.09519999998</v>
      </c>
      <c r="F23" s="25">
        <f>IFERROR(VLOOKUP(C23,RA!B:I,8,0),0)</f>
        <v>104902.3523</v>
      </c>
      <c r="G23" s="16">
        <f t="shared" si="0"/>
        <v>342426.74289999995</v>
      </c>
      <c r="H23" s="27">
        <f>RA!J27</f>
        <v>23.450822543322001</v>
      </c>
      <c r="I23" s="20">
        <f>IFERROR(VLOOKUP(B23,RMS!C:E,3,FALSE),0)</f>
        <v>447329.08254959498</v>
      </c>
      <c r="J23" s="21">
        <f>IFERROR(VLOOKUP(B23,RMS!C:F,4,FALSE),0)</f>
        <v>342426.73456789198</v>
      </c>
      <c r="K23" s="22">
        <f t="shared" si="1"/>
        <v>1.2650404998566955E-2</v>
      </c>
      <c r="L23" s="22">
        <f t="shared" si="2"/>
        <v>8.3321079728193581E-3</v>
      </c>
      <c r="M23" s="32"/>
    </row>
    <row r="24" spans="1:13">
      <c r="A24" s="50"/>
      <c r="B24" s="12">
        <v>35</v>
      </c>
      <c r="C24" s="45" t="s">
        <v>26</v>
      </c>
      <c r="D24" s="45"/>
      <c r="E24" s="15">
        <f>IFERROR(VLOOKUP(C24,RA!B:D,3,0),0)</f>
        <v>1940771.2064</v>
      </c>
      <c r="F24" s="25">
        <f>IFERROR(VLOOKUP(C24,RA!B:I,8,0),0)</f>
        <v>41027.505700000002</v>
      </c>
      <c r="G24" s="16">
        <f t="shared" si="0"/>
        <v>1899743.7006999999</v>
      </c>
      <c r="H24" s="27">
        <f>RA!J28</f>
        <v>2.1139795131288701</v>
      </c>
      <c r="I24" s="20">
        <f>IFERROR(VLOOKUP(B24,RMS!C:E,3,FALSE),0)</f>
        <v>1940771.2062628299</v>
      </c>
      <c r="J24" s="21">
        <f>IFERROR(VLOOKUP(B24,RMS!C:F,4,FALSE),0)</f>
        <v>1899743.7001946899</v>
      </c>
      <c r="K24" s="22">
        <f t="shared" si="1"/>
        <v>1.3717007823288441E-4</v>
      </c>
      <c r="L24" s="22">
        <f t="shared" si="2"/>
        <v>5.0531001761555672E-4</v>
      </c>
      <c r="M24" s="32"/>
    </row>
    <row r="25" spans="1:13">
      <c r="A25" s="50"/>
      <c r="B25" s="12">
        <v>36</v>
      </c>
      <c r="C25" s="45" t="s">
        <v>27</v>
      </c>
      <c r="D25" s="45"/>
      <c r="E25" s="15">
        <f>IFERROR(VLOOKUP(C25,RA!B:D,3,0),0)</f>
        <v>954320.16949999996</v>
      </c>
      <c r="F25" s="25">
        <f>IFERROR(VLOOKUP(C25,RA!B:I,8,0),0)</f>
        <v>137203.91200000001</v>
      </c>
      <c r="G25" s="16">
        <f t="shared" si="0"/>
        <v>817116.25749999995</v>
      </c>
      <c r="H25" s="27">
        <f>RA!J29</f>
        <v>14.377136351617301</v>
      </c>
      <c r="I25" s="20">
        <f>IFERROR(VLOOKUP(B25,RMS!C:E,3,FALSE),0)</f>
        <v>954322.34610973403</v>
      </c>
      <c r="J25" s="21">
        <f>IFERROR(VLOOKUP(B25,RMS!C:F,4,FALSE),0)</f>
        <v>817116.227183435</v>
      </c>
      <c r="K25" s="22">
        <f t="shared" si="1"/>
        <v>-2.1766097340732813</v>
      </c>
      <c r="L25" s="22">
        <f t="shared" si="2"/>
        <v>3.031656495295465E-2</v>
      </c>
      <c r="M25" s="32"/>
    </row>
    <row r="26" spans="1:13">
      <c r="A26" s="50"/>
      <c r="B26" s="12">
        <v>37</v>
      </c>
      <c r="C26" s="45" t="s">
        <v>63</v>
      </c>
      <c r="D26" s="45"/>
      <c r="E26" s="15">
        <f>IFERROR(VLOOKUP(C26,RA!B:D,3,0),0)</f>
        <v>2130496.0218000002</v>
      </c>
      <c r="F26" s="25">
        <f>IFERROR(VLOOKUP(C26,RA!B:I,8,0),0)</f>
        <v>255808.3144</v>
      </c>
      <c r="G26" s="16">
        <f t="shared" si="0"/>
        <v>1874687.7074000002</v>
      </c>
      <c r="H26" s="27">
        <f>RA!J30</f>
        <v>12.006983903395099</v>
      </c>
      <c r="I26" s="20">
        <f>IFERROR(VLOOKUP(B26,RMS!C:E,3,FALSE),0)</f>
        <v>2130496.0510754599</v>
      </c>
      <c r="J26" s="21">
        <f>IFERROR(VLOOKUP(B26,RMS!C:F,4,FALSE),0)</f>
        <v>1874687.73299543</v>
      </c>
      <c r="K26" s="22">
        <f t="shared" si="1"/>
        <v>-2.9275459703058004E-2</v>
      </c>
      <c r="L26" s="22">
        <f t="shared" si="2"/>
        <v>-2.5595429819077253E-2</v>
      </c>
      <c r="M26" s="32"/>
    </row>
    <row r="27" spans="1:13">
      <c r="A27" s="50"/>
      <c r="B27" s="12">
        <v>38</v>
      </c>
      <c r="C27" s="45" t="s">
        <v>29</v>
      </c>
      <c r="D27" s="45"/>
      <c r="E27" s="15">
        <f>IFERROR(VLOOKUP(C27,RA!B:D,3,0),0)</f>
        <v>1839276.1068</v>
      </c>
      <c r="F27" s="25">
        <f>IFERROR(VLOOKUP(C27,RA!B:I,8,0),0)</f>
        <v>5940.3913000000002</v>
      </c>
      <c r="G27" s="16">
        <f t="shared" si="0"/>
        <v>1833335.7154999999</v>
      </c>
      <c r="H27" s="27">
        <f>RA!J31</f>
        <v>0.32297441792658199</v>
      </c>
      <c r="I27" s="20">
        <f>IFERROR(VLOOKUP(B27,RMS!C:E,3,FALSE),0)</f>
        <v>1839276.1199840701</v>
      </c>
      <c r="J27" s="21">
        <f>IFERROR(VLOOKUP(B27,RMS!C:F,4,FALSE),0)</f>
        <v>1833335.7276893801</v>
      </c>
      <c r="K27" s="22">
        <f t="shared" si="1"/>
        <v>-1.3184070121496916E-2</v>
      </c>
      <c r="L27" s="22">
        <f t="shared" si="2"/>
        <v>-1.2189380126073956E-2</v>
      </c>
      <c r="M27" s="32"/>
    </row>
    <row r="28" spans="1:13">
      <c r="A28" s="50"/>
      <c r="B28" s="12">
        <v>39</v>
      </c>
      <c r="C28" s="45" t="s">
        <v>30</v>
      </c>
      <c r="D28" s="45"/>
      <c r="E28" s="15">
        <f>IFERROR(VLOOKUP(C28,RA!B:D,3,0),0)</f>
        <v>198658.28539999999</v>
      </c>
      <c r="F28" s="25">
        <f>IFERROR(VLOOKUP(C28,RA!B:I,8,0),0)</f>
        <v>44669.474699999999</v>
      </c>
      <c r="G28" s="16">
        <f t="shared" si="0"/>
        <v>153988.8107</v>
      </c>
      <c r="H28" s="27">
        <f>RA!J32</f>
        <v>22.485583528548901</v>
      </c>
      <c r="I28" s="20">
        <f>IFERROR(VLOOKUP(B28,RMS!C:E,3,FALSE),0)</f>
        <v>198658.15938137</v>
      </c>
      <c r="J28" s="21">
        <f>IFERROR(VLOOKUP(B28,RMS!C:F,4,FALSE),0)</f>
        <v>153988.82855937001</v>
      </c>
      <c r="K28" s="22">
        <f t="shared" si="1"/>
        <v>0.12601862999144942</v>
      </c>
      <c r="L28" s="22">
        <f t="shared" si="2"/>
        <v>-1.7859370011137798E-2</v>
      </c>
      <c r="M28" s="32"/>
    </row>
    <row r="29" spans="1:13">
      <c r="A29" s="50"/>
      <c r="B29" s="12">
        <v>40</v>
      </c>
      <c r="C29" s="45" t="s">
        <v>64</v>
      </c>
      <c r="D29" s="45"/>
      <c r="E29" s="15">
        <f>IFERROR(VLOOKUP(C29,RA!B:D,3,0),0)</f>
        <v>0</v>
      </c>
      <c r="F29" s="25">
        <f>IFERROR(VLOOKUP(C29,RA!B:I,8,0),0)</f>
        <v>0</v>
      </c>
      <c r="G29" s="16">
        <f t="shared" si="0"/>
        <v>0</v>
      </c>
      <c r="H29" s="27">
        <f>RA!J33</f>
        <v>12.8792020372947</v>
      </c>
      <c r="I29" s="20">
        <f>IFERROR(VLOOKUP(B29,RMS!C:E,3,FALSE),0)</f>
        <v>0</v>
      </c>
      <c r="J29" s="21">
        <f>IFERROR(VLOOKUP(B29,RMS!C:F,4,FALSE),0)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50"/>
      <c r="B30" s="12">
        <v>42</v>
      </c>
      <c r="C30" s="45" t="s">
        <v>31</v>
      </c>
      <c r="D30" s="45"/>
      <c r="E30" s="15">
        <f>IFERROR(VLOOKUP(C30,RA!B:D,3,0),0)</f>
        <v>567178.90819999995</v>
      </c>
      <c r="F30" s="25">
        <f>IFERROR(VLOOKUP(C30,RA!B:I,8,0),0)</f>
        <v>73048.117499999993</v>
      </c>
      <c r="G30" s="16">
        <f t="shared" si="0"/>
        <v>494130.79069999995</v>
      </c>
      <c r="H30" s="27">
        <f>RA!J34</f>
        <v>1.2879891934710199</v>
      </c>
      <c r="I30" s="20">
        <f>IFERROR(VLOOKUP(B30,RMS!C:E,3,FALSE),0)</f>
        <v>567178.90789999999</v>
      </c>
      <c r="J30" s="21">
        <f>IFERROR(VLOOKUP(B30,RMS!C:F,4,FALSE),0)</f>
        <v>494130.77909999999</v>
      </c>
      <c r="K30" s="22">
        <f t="shared" si="1"/>
        <v>2.9999995604157448E-4</v>
      </c>
      <c r="L30" s="22">
        <f t="shared" si="2"/>
        <v>1.1599999968893826E-2</v>
      </c>
      <c r="M30" s="32"/>
    </row>
    <row r="31" spans="1:13" s="36" customFormat="1" ht="12" thickBot="1">
      <c r="A31" s="50"/>
      <c r="B31" s="12">
        <v>43</v>
      </c>
      <c r="C31" s="41" t="s">
        <v>70</v>
      </c>
      <c r="D31" s="40"/>
      <c r="E31" s="15">
        <f>IFERROR(VLOOKUP(C31,RA!B:D,3,0),0)</f>
        <v>0</v>
      </c>
      <c r="F31" s="25">
        <f>IFERROR(VLOOKUP(C31,RA!B:I,8,0),0)</f>
        <v>0</v>
      </c>
      <c r="G31" s="16">
        <f t="shared" si="0"/>
        <v>0</v>
      </c>
      <c r="H31" s="27">
        <f>RA!J35</f>
        <v>-11.641862245616901</v>
      </c>
      <c r="I31" s="20">
        <f>IFERROR(VLOOKUP(B31,RMS!C:E,3,FALSE),0)</f>
        <v>0</v>
      </c>
      <c r="J31" s="21">
        <f>IFERROR(VLOOKUP(B31,RMS!C:F,4,FALSE),0)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50"/>
      <c r="B32" s="12">
        <v>70</v>
      </c>
      <c r="C32" s="51" t="s">
        <v>61</v>
      </c>
      <c r="D32" s="52"/>
      <c r="E32" s="15">
        <f>IFERROR(VLOOKUP(C32,RA!B:D,3,0),0)</f>
        <v>1695737.83</v>
      </c>
      <c r="F32" s="25">
        <f>IFERROR(VLOOKUP(C32,RA!B:I,8,0),0)</f>
        <v>21840.92</v>
      </c>
      <c r="G32" s="16">
        <f t="shared" si="0"/>
        <v>1673896.9100000001</v>
      </c>
      <c r="H32" s="27">
        <f>RA!J34</f>
        <v>1.2879891934710199</v>
      </c>
      <c r="I32" s="20">
        <f>IFERROR(VLOOKUP(B32,RMS!C:E,3,FALSE),0)</f>
        <v>1695737.83</v>
      </c>
      <c r="J32" s="21">
        <f>IFERROR(VLOOKUP(B32,RMS!C:F,4,FALSE),0)</f>
        <v>1673896.91</v>
      </c>
      <c r="K32" s="22">
        <f t="shared" si="1"/>
        <v>0</v>
      </c>
      <c r="L32" s="22">
        <f t="shared" si="2"/>
        <v>0</v>
      </c>
    </row>
    <row r="33" spans="1:13">
      <c r="A33" s="50"/>
      <c r="B33" s="12">
        <v>71</v>
      </c>
      <c r="C33" s="45" t="s">
        <v>35</v>
      </c>
      <c r="D33" s="45"/>
      <c r="E33" s="15">
        <f>IFERROR(VLOOKUP(C33,RA!B:D,3,0),0)</f>
        <v>858995.39</v>
      </c>
      <c r="F33" s="25">
        <f>IFERROR(VLOOKUP(C33,RA!B:I,8,0),0)</f>
        <v>-100003.06</v>
      </c>
      <c r="G33" s="16">
        <f t="shared" si="0"/>
        <v>958998.45</v>
      </c>
      <c r="H33" s="27">
        <f>RA!J34</f>
        <v>1.2879891934710199</v>
      </c>
      <c r="I33" s="20">
        <f>IFERROR(VLOOKUP(B33,RMS!C:E,3,FALSE),0)</f>
        <v>858995.39</v>
      </c>
      <c r="J33" s="21">
        <f>IFERROR(VLOOKUP(B33,RMS!C:F,4,FALSE),0)</f>
        <v>958998.45</v>
      </c>
      <c r="K33" s="22">
        <f t="shared" si="1"/>
        <v>0</v>
      </c>
      <c r="L33" s="22">
        <f t="shared" si="2"/>
        <v>0</v>
      </c>
      <c r="M33" s="32"/>
    </row>
    <row r="34" spans="1:13">
      <c r="A34" s="50"/>
      <c r="B34" s="12">
        <v>72</v>
      </c>
      <c r="C34" s="45" t="s">
        <v>36</v>
      </c>
      <c r="D34" s="45"/>
      <c r="E34" s="15">
        <f>IFERROR(VLOOKUP(C34,RA!B:D,3,0),0)</f>
        <v>119439.33</v>
      </c>
      <c r="F34" s="25">
        <f>IFERROR(VLOOKUP(C34,RA!B:I,8,0),0)</f>
        <v>3534.21</v>
      </c>
      <c r="G34" s="16">
        <f t="shared" si="0"/>
        <v>115905.12</v>
      </c>
      <c r="H34" s="27">
        <f>RA!J35</f>
        <v>-11.641862245616901</v>
      </c>
      <c r="I34" s="20">
        <f>IFERROR(VLOOKUP(B34,RMS!C:E,3,FALSE),0)</f>
        <v>119439.33</v>
      </c>
      <c r="J34" s="21">
        <f>IFERROR(VLOOKUP(B34,RMS!C:F,4,FALSE),0)</f>
        <v>115905.12</v>
      </c>
      <c r="K34" s="22">
        <f t="shared" si="1"/>
        <v>0</v>
      </c>
      <c r="L34" s="22">
        <f t="shared" si="2"/>
        <v>0</v>
      </c>
      <c r="M34" s="32"/>
    </row>
    <row r="35" spans="1:13">
      <c r="A35" s="50"/>
      <c r="B35" s="12">
        <v>73</v>
      </c>
      <c r="C35" s="45" t="s">
        <v>37</v>
      </c>
      <c r="D35" s="45"/>
      <c r="E35" s="15">
        <f>IFERROR(VLOOKUP(C35,RA!B:D,3,0),0)</f>
        <v>572306.06999999995</v>
      </c>
      <c r="F35" s="25">
        <f>IFERROR(VLOOKUP(C35,RA!B:I,8,0),0)</f>
        <v>-54455.96</v>
      </c>
      <c r="G35" s="16">
        <f t="shared" si="0"/>
        <v>626762.02999999991</v>
      </c>
      <c r="H35" s="27">
        <f>RA!J34</f>
        <v>1.2879891934710199</v>
      </c>
      <c r="I35" s="20">
        <f>IFERROR(VLOOKUP(B35,RMS!C:E,3,FALSE),0)</f>
        <v>572306.06999999995</v>
      </c>
      <c r="J35" s="21">
        <f>IFERROR(VLOOKUP(B35,RMS!C:F,4,FALSE),0)</f>
        <v>626762.03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50"/>
      <c r="B36" s="12">
        <v>74</v>
      </c>
      <c r="C36" s="45" t="s">
        <v>62</v>
      </c>
      <c r="D36" s="45"/>
      <c r="E36" s="15">
        <f>IFERROR(VLOOKUP(C36,RA!B:D,3,0),0)</f>
        <v>0</v>
      </c>
      <c r="F36" s="25">
        <f>IFERROR(VLOOKUP(C36,RA!B:I,8,0),0)</f>
        <v>0</v>
      </c>
      <c r="G36" s="16">
        <f t="shared" si="0"/>
        <v>0</v>
      </c>
      <c r="H36" s="27">
        <f>RA!J35</f>
        <v>-11.641862245616901</v>
      </c>
      <c r="I36" s="20">
        <f>IFERROR(VLOOKUP(B36,RMS!C:E,3,FALSE),0)</f>
        <v>0</v>
      </c>
      <c r="J36" s="21">
        <f>IFERROR(VLOOKUP(B36,RMS!C:F,4,FALSE),0)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50"/>
      <c r="B37" s="12">
        <v>75</v>
      </c>
      <c r="C37" s="45" t="s">
        <v>32</v>
      </c>
      <c r="D37" s="45"/>
      <c r="E37" s="15">
        <f>IFERROR(VLOOKUP(C37,RA!B:D,3,0),0)</f>
        <v>50801.709499999997</v>
      </c>
      <c r="F37" s="25">
        <f>IFERROR(VLOOKUP(C37,RA!B:I,8,0),0)</f>
        <v>5505.2992999999997</v>
      </c>
      <c r="G37" s="16">
        <f t="shared" si="0"/>
        <v>45296.410199999998</v>
      </c>
      <c r="H37" s="27">
        <f>RA!J35</f>
        <v>-11.641862245616901</v>
      </c>
      <c r="I37" s="20">
        <f>IFERROR(VLOOKUP(B37,RMS!C:E,3,FALSE),0)</f>
        <v>50801.709401709399</v>
      </c>
      <c r="J37" s="21">
        <f>IFERROR(VLOOKUP(B37,RMS!C:F,4,FALSE),0)</f>
        <v>45296.410256410301</v>
      </c>
      <c r="K37" s="22">
        <f t="shared" si="1"/>
        <v>9.8290598543826491E-5</v>
      </c>
      <c r="L37" s="22">
        <f t="shared" si="2"/>
        <v>-5.6410302931908518E-5</v>
      </c>
      <c r="M37" s="32"/>
    </row>
    <row r="38" spans="1:13">
      <c r="A38" s="50"/>
      <c r="B38" s="12">
        <v>76</v>
      </c>
      <c r="C38" s="45" t="s">
        <v>33</v>
      </c>
      <c r="D38" s="45"/>
      <c r="E38" s="15">
        <f>IFERROR(VLOOKUP(C38,RA!B:D,3,0),0)</f>
        <v>1452393.4719</v>
      </c>
      <c r="F38" s="25">
        <f>IFERROR(VLOOKUP(C38,RA!B:I,8,0),0)</f>
        <v>81895.751600000003</v>
      </c>
      <c r="G38" s="16">
        <f t="shared" si="0"/>
        <v>1370497.7202999999</v>
      </c>
      <c r="H38" s="27">
        <f>RA!J36</f>
        <v>2.9590001886313302</v>
      </c>
      <c r="I38" s="20">
        <f>IFERROR(VLOOKUP(B38,RMS!C:E,3,FALSE),0)</f>
        <v>1452393.4573794899</v>
      </c>
      <c r="J38" s="21">
        <f>IFERROR(VLOOKUP(B38,RMS!C:F,4,FALSE),0)</f>
        <v>1370497.70591197</v>
      </c>
      <c r="K38" s="22">
        <f t="shared" si="1"/>
        <v>1.4520510099828243E-2</v>
      </c>
      <c r="L38" s="22">
        <f t="shared" si="2"/>
        <v>1.4388029929250479E-2</v>
      </c>
      <c r="M38" s="32"/>
    </row>
    <row r="39" spans="1:13">
      <c r="A39" s="50"/>
      <c r="B39" s="12">
        <v>77</v>
      </c>
      <c r="C39" s="45" t="s">
        <v>38</v>
      </c>
      <c r="D39" s="45"/>
      <c r="E39" s="15">
        <f>IFERROR(VLOOKUP(C39,RA!B:D,3,0),0)</f>
        <v>409131.05</v>
      </c>
      <c r="F39" s="25">
        <f>IFERROR(VLOOKUP(C39,RA!B:I,8,0),0)</f>
        <v>-35009.11</v>
      </c>
      <c r="G39" s="16">
        <f t="shared" si="0"/>
        <v>444140.16</v>
      </c>
      <c r="H39" s="27">
        <f>RA!J37</f>
        <v>-9.5151812735447692</v>
      </c>
      <c r="I39" s="20">
        <f>IFERROR(VLOOKUP(B39,RMS!C:E,3,FALSE),0)</f>
        <v>409131.05</v>
      </c>
      <c r="J39" s="21">
        <f>IFERROR(VLOOKUP(B39,RMS!C:F,4,FALSE),0)</f>
        <v>444140.16</v>
      </c>
      <c r="K39" s="22">
        <f t="shared" si="1"/>
        <v>0</v>
      </c>
      <c r="L39" s="22">
        <f t="shared" si="2"/>
        <v>0</v>
      </c>
      <c r="M39" s="32"/>
    </row>
    <row r="40" spans="1:13">
      <c r="A40" s="50"/>
      <c r="B40" s="12">
        <v>78</v>
      </c>
      <c r="C40" s="45" t="s">
        <v>39</v>
      </c>
      <c r="D40" s="45"/>
      <c r="E40" s="15">
        <f>IFERROR(VLOOKUP(C40,RA!B:D,3,0),0)</f>
        <v>110826.03</v>
      </c>
      <c r="F40" s="25">
        <f>IFERROR(VLOOKUP(C40,RA!B:I,8,0),0)</f>
        <v>15379.18</v>
      </c>
      <c r="G40" s="16">
        <f t="shared" si="0"/>
        <v>95446.85</v>
      </c>
      <c r="H40" s="27">
        <f>RA!J38</f>
        <v>0</v>
      </c>
      <c r="I40" s="20">
        <f>IFERROR(VLOOKUP(B40,RMS!C:E,3,FALSE),0)</f>
        <v>110826.03</v>
      </c>
      <c r="J40" s="21">
        <f>IFERROR(VLOOKUP(B40,RMS!C:F,4,FALSE),0)</f>
        <v>95446.85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50"/>
      <c r="B41" s="12">
        <v>9101</v>
      </c>
      <c r="C41" s="46" t="s">
        <v>65</v>
      </c>
      <c r="D41" s="47"/>
      <c r="E41" s="15">
        <f>IFERROR(VLOOKUP(C41,RA!B:D,3,0),0)</f>
        <v>0</v>
      </c>
      <c r="F41" s="25">
        <f>IFERROR(VLOOKUP(C41,RA!B:I,8,0),0)</f>
        <v>0</v>
      </c>
      <c r="G41" s="16">
        <f t="shared" si="0"/>
        <v>0</v>
      </c>
      <c r="H41" s="27">
        <f>RA!J39</f>
        <v>10.8368386697696</v>
      </c>
      <c r="I41" s="20">
        <f>IFERROR(VLOOKUP(B41,RMS!C:E,3,FALSE),0)</f>
        <v>0</v>
      </c>
      <c r="J41" s="21">
        <f>IFERROR(VLOOKUP(B41,RMS!C:F,4,FALSE),0)</f>
        <v>0</v>
      </c>
      <c r="K41" s="22">
        <f t="shared" si="1"/>
        <v>0</v>
      </c>
      <c r="L41" s="22">
        <f t="shared" si="2"/>
        <v>0</v>
      </c>
    </row>
    <row r="42" spans="1:13">
      <c r="A42" s="50"/>
      <c r="B42" s="12">
        <v>99</v>
      </c>
      <c r="C42" s="45" t="s">
        <v>34</v>
      </c>
      <c r="D42" s="45"/>
      <c r="E42" s="15">
        <f>IFERROR(VLOOKUP(C42,RA!B:D,3,0),0)</f>
        <v>47370.0461</v>
      </c>
      <c r="F42" s="25">
        <f>IFERROR(VLOOKUP(C42,RA!B:I,8,0),0)</f>
        <v>8509.0355</v>
      </c>
      <c r="G42" s="16">
        <f t="shared" si="0"/>
        <v>38861.010600000001</v>
      </c>
      <c r="H42" s="27">
        <f>RA!J39</f>
        <v>10.8368386697696</v>
      </c>
      <c r="I42" s="20">
        <f>VLOOKUP(B42,RMS!C:E,3,FALSE)</f>
        <v>47370.046138718702</v>
      </c>
      <c r="J42" s="21">
        <f>IFERROR(VLOOKUP(B42,RMS!C:F,4,FALSE),0)</f>
        <v>38861.010483322003</v>
      </c>
      <c r="K42" s="22">
        <f t="shared" si="1"/>
        <v>-3.8718702853657305E-5</v>
      </c>
      <c r="L42" s="22">
        <f t="shared" si="2"/>
        <v>1.1667799844872206E-4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3"/>
  <sheetViews>
    <sheetView workbookViewId="0">
      <selection sqref="A1:XFD1048576"/>
    </sheetView>
  </sheetViews>
  <sheetFormatPr defaultRowHeight="11.25"/>
  <cols>
    <col min="1" max="1" width="8.85546875" style="56" customWidth="1"/>
    <col min="2" max="3" width="9.140625" style="56"/>
    <col min="4" max="4" width="13.140625" style="56" bestFit="1" customWidth="1"/>
    <col min="5" max="5" width="12" style="56" bestFit="1" customWidth="1"/>
    <col min="6" max="7" width="14" style="56" bestFit="1" customWidth="1"/>
    <col min="8" max="8" width="9.140625" style="56"/>
    <col min="9" max="9" width="14" style="56" bestFit="1" customWidth="1"/>
    <col min="10" max="10" width="9.140625" style="56"/>
    <col min="11" max="11" width="14" style="56" bestFit="1" customWidth="1"/>
    <col min="12" max="12" width="12" style="56" bestFit="1" customWidth="1"/>
    <col min="13" max="13" width="14" style="56" bestFit="1" customWidth="1"/>
    <col min="14" max="15" width="15.85546875" style="56" bestFit="1" customWidth="1"/>
    <col min="16" max="18" width="12" style="56" bestFit="1" customWidth="1"/>
    <col min="19" max="20" width="9.140625" style="56"/>
    <col min="21" max="21" width="12" style="56" bestFit="1" customWidth="1"/>
    <col min="22" max="22" width="41.140625" style="56" bestFit="1" customWidth="1"/>
    <col min="23" max="16384" width="9.140625" style="56"/>
  </cols>
  <sheetData>
    <row r="1" spans="1:23" ht="12.7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4" t="s">
        <v>45</v>
      </c>
      <c r="W1" s="55"/>
    </row>
    <row r="2" spans="1:23" ht="12.7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4"/>
      <c r="W2" s="55"/>
    </row>
    <row r="3" spans="1:23" ht="23.2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7" t="s">
        <v>46</v>
      </c>
      <c r="W3" s="55"/>
    </row>
    <row r="4" spans="1:23" ht="12.75" thickTop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W4" s="55"/>
    </row>
    <row r="5" spans="1:23" ht="22.5" thickTop="1" thickBot="1">
      <c r="A5" s="59"/>
      <c r="B5" s="60"/>
      <c r="C5" s="61"/>
      <c r="D5" s="62" t="s">
        <v>0</v>
      </c>
      <c r="E5" s="62" t="s">
        <v>66</v>
      </c>
      <c r="F5" s="62" t="s">
        <v>67</v>
      </c>
      <c r="G5" s="62" t="s">
        <v>47</v>
      </c>
      <c r="H5" s="62" t="s">
        <v>48</v>
      </c>
      <c r="I5" s="62" t="s">
        <v>1</v>
      </c>
      <c r="J5" s="62" t="s">
        <v>2</v>
      </c>
      <c r="K5" s="62" t="s">
        <v>49</v>
      </c>
      <c r="L5" s="62" t="s">
        <v>50</v>
      </c>
      <c r="M5" s="62" t="s">
        <v>51</v>
      </c>
      <c r="N5" s="62" t="s">
        <v>52</v>
      </c>
      <c r="O5" s="62" t="s">
        <v>53</v>
      </c>
      <c r="P5" s="62" t="s">
        <v>68</v>
      </c>
      <c r="Q5" s="62" t="s">
        <v>69</v>
      </c>
      <c r="R5" s="62" t="s">
        <v>54</v>
      </c>
      <c r="S5" s="62" t="s">
        <v>55</v>
      </c>
      <c r="T5" s="62" t="s">
        <v>56</v>
      </c>
      <c r="U5" s="63" t="s">
        <v>57</v>
      </c>
    </row>
    <row r="6" spans="1:23" ht="12" thickBot="1">
      <c r="A6" s="64" t="s">
        <v>3</v>
      </c>
      <c r="B6" s="65" t="s">
        <v>4</v>
      </c>
      <c r="C6" s="66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7"/>
    </row>
    <row r="7" spans="1:23" ht="12" thickBot="1">
      <c r="A7" s="68" t="s">
        <v>5</v>
      </c>
      <c r="B7" s="69"/>
      <c r="C7" s="70"/>
      <c r="D7" s="71">
        <v>47974200.753200002</v>
      </c>
      <c r="E7" s="72"/>
      <c r="F7" s="72"/>
      <c r="G7" s="71">
        <v>19576188.817200001</v>
      </c>
      <c r="H7" s="73">
        <v>145.06404796754401</v>
      </c>
      <c r="I7" s="71">
        <v>4054459.6562000001</v>
      </c>
      <c r="J7" s="73">
        <v>8.45133340950877</v>
      </c>
      <c r="K7" s="71">
        <v>2130887.6849000002</v>
      </c>
      <c r="L7" s="73">
        <v>10.8850997750275</v>
      </c>
      <c r="M7" s="73">
        <v>0.90270922532938302</v>
      </c>
      <c r="N7" s="71">
        <v>704151194.43669999</v>
      </c>
      <c r="O7" s="71">
        <v>704151194.43669999</v>
      </c>
      <c r="P7" s="71">
        <v>1389632</v>
      </c>
      <c r="Q7" s="71">
        <v>1235357</v>
      </c>
      <c r="R7" s="73">
        <v>12.488292857854001</v>
      </c>
      <c r="S7" s="71">
        <v>34.5229533813269</v>
      </c>
      <c r="T7" s="71">
        <v>31.2415562332184</v>
      </c>
      <c r="U7" s="74">
        <v>9.5049722770338292</v>
      </c>
    </row>
    <row r="8" spans="1:23" ht="12" thickBot="1">
      <c r="A8" s="75">
        <v>42755</v>
      </c>
      <c r="B8" s="51" t="s">
        <v>6</v>
      </c>
      <c r="C8" s="52"/>
      <c r="D8" s="76">
        <v>1841320.7433</v>
      </c>
      <c r="E8" s="77"/>
      <c r="F8" s="77"/>
      <c r="G8" s="76">
        <v>777244.76800000004</v>
      </c>
      <c r="H8" s="78">
        <v>136.903588047054</v>
      </c>
      <c r="I8" s="76">
        <v>444450.92879999999</v>
      </c>
      <c r="J8" s="78">
        <v>24.137615916033099</v>
      </c>
      <c r="K8" s="76">
        <v>182106.15090000001</v>
      </c>
      <c r="L8" s="78">
        <v>23.429704309054902</v>
      </c>
      <c r="M8" s="78">
        <v>1.44061458991608</v>
      </c>
      <c r="N8" s="76">
        <v>27455561.376499999</v>
      </c>
      <c r="O8" s="76">
        <v>27455561.376499999</v>
      </c>
      <c r="P8" s="76">
        <v>48507</v>
      </c>
      <c r="Q8" s="76">
        <v>41764</v>
      </c>
      <c r="R8" s="78">
        <v>16.145484149027901</v>
      </c>
      <c r="S8" s="76">
        <v>37.959897402436802</v>
      </c>
      <c r="T8" s="76">
        <v>37.010064457427497</v>
      </c>
      <c r="U8" s="79">
        <v>2.5022010332102398</v>
      </c>
    </row>
    <row r="9" spans="1:23" ht="12" thickBot="1">
      <c r="A9" s="80"/>
      <c r="B9" s="51" t="s">
        <v>7</v>
      </c>
      <c r="C9" s="52"/>
      <c r="D9" s="76">
        <v>262624.0196</v>
      </c>
      <c r="E9" s="77"/>
      <c r="F9" s="77"/>
      <c r="G9" s="76">
        <v>89032.709499999997</v>
      </c>
      <c r="H9" s="78">
        <v>194.97475823758899</v>
      </c>
      <c r="I9" s="76">
        <v>69981.025599999994</v>
      </c>
      <c r="J9" s="78">
        <v>26.6468488703308</v>
      </c>
      <c r="K9" s="76">
        <v>21282.867099999999</v>
      </c>
      <c r="L9" s="78">
        <v>23.904548361521002</v>
      </c>
      <c r="M9" s="78">
        <v>2.2881390120600802</v>
      </c>
      <c r="N9" s="76">
        <v>2889432.6883999999</v>
      </c>
      <c r="O9" s="76">
        <v>2889432.6883999999</v>
      </c>
      <c r="P9" s="76">
        <v>12727</v>
      </c>
      <c r="Q9" s="76">
        <v>10886</v>
      </c>
      <c r="R9" s="78">
        <v>16.911629616020601</v>
      </c>
      <c r="S9" s="76">
        <v>20.6351865797124</v>
      </c>
      <c r="T9" s="76">
        <v>19.403553986772</v>
      </c>
      <c r="U9" s="79">
        <v>5.9686041033973796</v>
      </c>
    </row>
    <row r="10" spans="1:23" ht="12" thickBot="1">
      <c r="A10" s="80"/>
      <c r="B10" s="51" t="s">
        <v>8</v>
      </c>
      <c r="C10" s="52"/>
      <c r="D10" s="76">
        <v>381324.21409999998</v>
      </c>
      <c r="E10" s="77"/>
      <c r="F10" s="77"/>
      <c r="G10" s="76">
        <v>138427.9933</v>
      </c>
      <c r="H10" s="78">
        <v>175.46755898830199</v>
      </c>
      <c r="I10" s="76">
        <v>73090.940199999997</v>
      </c>
      <c r="J10" s="78">
        <v>19.1676629748019</v>
      </c>
      <c r="K10" s="76">
        <v>34444.165500000003</v>
      </c>
      <c r="L10" s="78">
        <v>24.882370016989899</v>
      </c>
      <c r="M10" s="78">
        <v>1.12201222294092</v>
      </c>
      <c r="N10" s="76">
        <v>4608934.4497999996</v>
      </c>
      <c r="O10" s="76">
        <v>4608934.4497999996</v>
      </c>
      <c r="P10" s="76">
        <v>154261</v>
      </c>
      <c r="Q10" s="76">
        <v>134822</v>
      </c>
      <c r="R10" s="78">
        <v>14.418270015279401</v>
      </c>
      <c r="S10" s="76">
        <v>2.47194180058472</v>
      </c>
      <c r="T10" s="76">
        <v>2.53978019536871</v>
      </c>
      <c r="U10" s="79">
        <v>-2.7443362448071502</v>
      </c>
    </row>
    <row r="11" spans="1:23" ht="12" thickBot="1">
      <c r="A11" s="80"/>
      <c r="B11" s="51" t="s">
        <v>9</v>
      </c>
      <c r="C11" s="52"/>
      <c r="D11" s="76">
        <v>114569.8928</v>
      </c>
      <c r="E11" s="77"/>
      <c r="F11" s="77"/>
      <c r="G11" s="76">
        <v>82592.739400000006</v>
      </c>
      <c r="H11" s="78">
        <v>38.7166639977073</v>
      </c>
      <c r="I11" s="76">
        <v>20363.5831</v>
      </c>
      <c r="J11" s="78">
        <v>17.773939210668399</v>
      </c>
      <c r="K11" s="76">
        <v>17316.0749</v>
      </c>
      <c r="L11" s="78">
        <v>20.965613958071501</v>
      </c>
      <c r="M11" s="78">
        <v>0.17599301328963399</v>
      </c>
      <c r="N11" s="76">
        <v>1873289.8914000001</v>
      </c>
      <c r="O11" s="76">
        <v>1873289.8914000001</v>
      </c>
      <c r="P11" s="76">
        <v>4837</v>
      </c>
      <c r="Q11" s="76">
        <v>4670</v>
      </c>
      <c r="R11" s="78">
        <v>3.5760171306209898</v>
      </c>
      <c r="S11" s="76">
        <v>23.686146950589201</v>
      </c>
      <c r="T11" s="76">
        <v>24.3456959957173</v>
      </c>
      <c r="U11" s="79">
        <v>-2.7845349710275702</v>
      </c>
    </row>
    <row r="12" spans="1:23" ht="12" thickBot="1">
      <c r="A12" s="80"/>
      <c r="B12" s="51" t="s">
        <v>10</v>
      </c>
      <c r="C12" s="52"/>
      <c r="D12" s="76">
        <v>456055.88579999999</v>
      </c>
      <c r="E12" s="77"/>
      <c r="F12" s="77"/>
      <c r="G12" s="76">
        <v>266374.3112</v>
      </c>
      <c r="H12" s="78">
        <v>71.208658877613303</v>
      </c>
      <c r="I12" s="76">
        <v>83836.3076</v>
      </c>
      <c r="J12" s="78">
        <v>18.382902229830201</v>
      </c>
      <c r="K12" s="76">
        <v>33655.861700000001</v>
      </c>
      <c r="L12" s="78">
        <v>12.6348000857824</v>
      </c>
      <c r="M12" s="78">
        <v>1.4909868107759701</v>
      </c>
      <c r="N12" s="76">
        <v>9583138.3059</v>
      </c>
      <c r="O12" s="76">
        <v>9583138.3059</v>
      </c>
      <c r="P12" s="76">
        <v>2973</v>
      </c>
      <c r="Q12" s="76">
        <v>2373</v>
      </c>
      <c r="R12" s="78">
        <v>25.2844500632111</v>
      </c>
      <c r="S12" s="76">
        <v>153.399221594349</v>
      </c>
      <c r="T12" s="76">
        <v>159.53219877791801</v>
      </c>
      <c r="U12" s="79">
        <v>-3.9980497422517698</v>
      </c>
    </row>
    <row r="13" spans="1:23" ht="12" thickBot="1">
      <c r="A13" s="80"/>
      <c r="B13" s="51" t="s">
        <v>11</v>
      </c>
      <c r="C13" s="52"/>
      <c r="D13" s="76">
        <v>509148.79810000001</v>
      </c>
      <c r="E13" s="77"/>
      <c r="F13" s="77"/>
      <c r="G13" s="76">
        <v>292915.75939999998</v>
      </c>
      <c r="H13" s="78">
        <v>73.820896199960501</v>
      </c>
      <c r="I13" s="76">
        <v>114468.6721</v>
      </c>
      <c r="J13" s="78">
        <v>22.482361252185001</v>
      </c>
      <c r="K13" s="76">
        <v>76737.747300000003</v>
      </c>
      <c r="L13" s="78">
        <v>26.197889610715201</v>
      </c>
      <c r="M13" s="78">
        <v>0.49168663568522503</v>
      </c>
      <c r="N13" s="76">
        <v>9446377.6567000002</v>
      </c>
      <c r="O13" s="76">
        <v>9446377.6567000002</v>
      </c>
      <c r="P13" s="76">
        <v>15164</v>
      </c>
      <c r="Q13" s="76">
        <v>13445</v>
      </c>
      <c r="R13" s="78">
        <v>12.785422089996301</v>
      </c>
      <c r="S13" s="76">
        <v>33.576153923766803</v>
      </c>
      <c r="T13" s="76">
        <v>32.459695284492398</v>
      </c>
      <c r="U13" s="79">
        <v>3.3251534461311798</v>
      </c>
    </row>
    <row r="14" spans="1:23" ht="12" thickBot="1">
      <c r="A14" s="80"/>
      <c r="B14" s="51" t="s">
        <v>12</v>
      </c>
      <c r="C14" s="52"/>
      <c r="D14" s="76">
        <v>209245.65049999999</v>
      </c>
      <c r="E14" s="77"/>
      <c r="F14" s="77"/>
      <c r="G14" s="76">
        <v>154033.37669999999</v>
      </c>
      <c r="H14" s="78">
        <v>35.844357231441499</v>
      </c>
      <c r="I14" s="76">
        <v>38617.940600000002</v>
      </c>
      <c r="J14" s="78">
        <v>18.455791318826002</v>
      </c>
      <c r="K14" s="76">
        <v>29868.700099999998</v>
      </c>
      <c r="L14" s="78">
        <v>19.391057146123099</v>
      </c>
      <c r="M14" s="78">
        <v>0.29292337700360799</v>
      </c>
      <c r="N14" s="76">
        <v>3382424.1351999999</v>
      </c>
      <c r="O14" s="76">
        <v>3382424.1351999999</v>
      </c>
      <c r="P14" s="76">
        <v>2634</v>
      </c>
      <c r="Q14" s="76">
        <v>2593</v>
      </c>
      <c r="R14" s="78">
        <v>1.5811801002699499</v>
      </c>
      <c r="S14" s="76">
        <v>79.440262148823095</v>
      </c>
      <c r="T14" s="76">
        <v>72.330278596220595</v>
      </c>
      <c r="U14" s="79">
        <v>8.9501008182509096</v>
      </c>
    </row>
    <row r="15" spans="1:23" ht="12" thickBot="1">
      <c r="A15" s="80"/>
      <c r="B15" s="51" t="s">
        <v>13</v>
      </c>
      <c r="C15" s="52"/>
      <c r="D15" s="76">
        <v>201268.9178</v>
      </c>
      <c r="E15" s="77"/>
      <c r="F15" s="77"/>
      <c r="G15" s="76">
        <v>145093.22320000001</v>
      </c>
      <c r="H15" s="78">
        <v>38.716966486136997</v>
      </c>
      <c r="I15" s="76">
        <v>4332.8969999999999</v>
      </c>
      <c r="J15" s="78">
        <v>2.15278993267385</v>
      </c>
      <c r="K15" s="76">
        <v>18907.9028</v>
      </c>
      <c r="L15" s="78">
        <v>13.0315547363207</v>
      </c>
      <c r="M15" s="78">
        <v>-0.770842010040373</v>
      </c>
      <c r="N15" s="76">
        <v>3620404.9084000001</v>
      </c>
      <c r="O15" s="76">
        <v>3620404.9084000001</v>
      </c>
      <c r="P15" s="76">
        <v>6238</v>
      </c>
      <c r="Q15" s="76">
        <v>5633</v>
      </c>
      <c r="R15" s="78">
        <v>10.7402804899698</v>
      </c>
      <c r="S15" s="76">
        <v>32.264975601154198</v>
      </c>
      <c r="T15" s="76">
        <v>30.720368897567901</v>
      </c>
      <c r="U15" s="79">
        <v>4.7872551421705003</v>
      </c>
    </row>
    <row r="16" spans="1:23" ht="12" thickBot="1">
      <c r="A16" s="80"/>
      <c r="B16" s="51" t="s">
        <v>14</v>
      </c>
      <c r="C16" s="52"/>
      <c r="D16" s="76">
        <v>2798611.9531999999</v>
      </c>
      <c r="E16" s="77"/>
      <c r="F16" s="77"/>
      <c r="G16" s="76">
        <v>726937.25560000003</v>
      </c>
      <c r="H16" s="78">
        <v>284.986727759617</v>
      </c>
      <c r="I16" s="76">
        <v>-286511.8909</v>
      </c>
      <c r="J16" s="78">
        <v>-10.237642648970899</v>
      </c>
      <c r="K16" s="76">
        <v>5819.8001999999997</v>
      </c>
      <c r="L16" s="78">
        <v>0.80059181933060397</v>
      </c>
      <c r="M16" s="78">
        <v>-50.230537312947597</v>
      </c>
      <c r="N16" s="76">
        <v>27855546.495000001</v>
      </c>
      <c r="O16" s="76">
        <v>27855546.495000001</v>
      </c>
      <c r="P16" s="76">
        <v>75002</v>
      </c>
      <c r="Q16" s="76">
        <v>58581</v>
      </c>
      <c r="R16" s="78">
        <v>28.031272938324701</v>
      </c>
      <c r="S16" s="76">
        <v>37.3138310071731</v>
      </c>
      <c r="T16" s="76">
        <v>37.300764264864</v>
      </c>
      <c r="U16" s="79">
        <v>3.501849570631E-2</v>
      </c>
    </row>
    <row r="17" spans="1:21" ht="12" thickBot="1">
      <c r="A17" s="80"/>
      <c r="B17" s="51" t="s">
        <v>15</v>
      </c>
      <c r="C17" s="52"/>
      <c r="D17" s="76">
        <v>2782878.5655</v>
      </c>
      <c r="E17" s="77"/>
      <c r="F17" s="77"/>
      <c r="G17" s="76">
        <v>634150.10389999999</v>
      </c>
      <c r="H17" s="78">
        <v>338.83593937545697</v>
      </c>
      <c r="I17" s="76">
        <v>395875.19669999997</v>
      </c>
      <c r="J17" s="78">
        <v>14.225385239864901</v>
      </c>
      <c r="K17" s="76">
        <v>71631.086500000005</v>
      </c>
      <c r="L17" s="78">
        <v>11.2956043150465</v>
      </c>
      <c r="M17" s="78">
        <v>4.5265837228365902</v>
      </c>
      <c r="N17" s="76">
        <v>48371989.319600001</v>
      </c>
      <c r="O17" s="76">
        <v>48371989.319600001</v>
      </c>
      <c r="P17" s="76">
        <v>19952</v>
      </c>
      <c r="Q17" s="76">
        <v>16621</v>
      </c>
      <c r="R17" s="78">
        <v>20.040912099151701</v>
      </c>
      <c r="S17" s="76">
        <v>139.47867710003999</v>
      </c>
      <c r="T17" s="76">
        <v>140.60640268936899</v>
      </c>
      <c r="U17" s="79">
        <v>-0.80852902592412101</v>
      </c>
    </row>
    <row r="18" spans="1:21" ht="12" customHeight="1" thickBot="1">
      <c r="A18" s="80"/>
      <c r="B18" s="51" t="s">
        <v>16</v>
      </c>
      <c r="C18" s="52"/>
      <c r="D18" s="76">
        <v>9070978.4866000004</v>
      </c>
      <c r="E18" s="77"/>
      <c r="F18" s="77"/>
      <c r="G18" s="76">
        <v>2068667.4609999999</v>
      </c>
      <c r="H18" s="78">
        <v>338.493796495212</v>
      </c>
      <c r="I18" s="76">
        <v>1108464.8659000001</v>
      </c>
      <c r="J18" s="78">
        <v>12.219904032817</v>
      </c>
      <c r="K18" s="76">
        <v>353929.86300000001</v>
      </c>
      <c r="L18" s="78">
        <v>17.109074787153499</v>
      </c>
      <c r="M18" s="78">
        <v>2.13187719313756</v>
      </c>
      <c r="N18" s="76">
        <v>90107970.818900004</v>
      </c>
      <c r="O18" s="76">
        <v>90107970.818900004</v>
      </c>
      <c r="P18" s="76">
        <v>145194</v>
      </c>
      <c r="Q18" s="76">
        <v>119913</v>
      </c>
      <c r="R18" s="78">
        <v>21.0827850191389</v>
      </c>
      <c r="S18" s="76">
        <v>62.4748852335496</v>
      </c>
      <c r="T18" s="76">
        <v>53.944204135498197</v>
      </c>
      <c r="U18" s="79">
        <v>13.654576660943301</v>
      </c>
    </row>
    <row r="19" spans="1:21" ht="12" customHeight="1" thickBot="1">
      <c r="A19" s="80"/>
      <c r="B19" s="51" t="s">
        <v>17</v>
      </c>
      <c r="C19" s="52"/>
      <c r="D19" s="76">
        <v>1375540.8458</v>
      </c>
      <c r="E19" s="77"/>
      <c r="F19" s="77"/>
      <c r="G19" s="76">
        <v>592086.98049999995</v>
      </c>
      <c r="H19" s="78">
        <v>132.32073852365301</v>
      </c>
      <c r="I19" s="76">
        <v>35083.519800000002</v>
      </c>
      <c r="J19" s="78">
        <v>2.5505254829125601</v>
      </c>
      <c r="K19" s="76">
        <v>47665.552100000001</v>
      </c>
      <c r="L19" s="78">
        <v>8.0504307086347104</v>
      </c>
      <c r="M19" s="78">
        <v>-0.26396489174411603</v>
      </c>
      <c r="N19" s="76">
        <v>17051089.7947</v>
      </c>
      <c r="O19" s="76">
        <v>17051089.7947</v>
      </c>
      <c r="P19" s="76">
        <v>20303</v>
      </c>
      <c r="Q19" s="76">
        <v>18234</v>
      </c>
      <c r="R19" s="78">
        <v>11.346934298563101</v>
      </c>
      <c r="S19" s="76">
        <v>67.750620391075202</v>
      </c>
      <c r="T19" s="76">
        <v>65.227062465723407</v>
      </c>
      <c r="U19" s="79">
        <v>3.7247746379076201</v>
      </c>
    </row>
    <row r="20" spans="1:21" ht="12" thickBot="1">
      <c r="A20" s="80"/>
      <c r="B20" s="51" t="s">
        <v>18</v>
      </c>
      <c r="C20" s="52"/>
      <c r="D20" s="76">
        <v>2752208.8089999999</v>
      </c>
      <c r="E20" s="77"/>
      <c r="F20" s="77"/>
      <c r="G20" s="76">
        <v>1411304.6651000001</v>
      </c>
      <c r="H20" s="78">
        <v>95.011670907003506</v>
      </c>
      <c r="I20" s="76">
        <v>221923.85200000001</v>
      </c>
      <c r="J20" s="78">
        <v>8.0634816397028697</v>
      </c>
      <c r="K20" s="76">
        <v>116533.2228</v>
      </c>
      <c r="L20" s="78">
        <v>8.2571273008399597</v>
      </c>
      <c r="M20" s="78">
        <v>0.90438268733781202</v>
      </c>
      <c r="N20" s="76">
        <v>46068444.695500001</v>
      </c>
      <c r="O20" s="76">
        <v>46068444.695500001</v>
      </c>
      <c r="P20" s="76">
        <v>70871</v>
      </c>
      <c r="Q20" s="76">
        <v>63206</v>
      </c>
      <c r="R20" s="78">
        <v>12.127013258234999</v>
      </c>
      <c r="S20" s="76">
        <v>38.834062014081901</v>
      </c>
      <c r="T20" s="76">
        <v>49.958625241274603</v>
      </c>
      <c r="U20" s="79">
        <v>-28.646406402602601</v>
      </c>
    </row>
    <row r="21" spans="1:21" ht="12" customHeight="1" thickBot="1">
      <c r="A21" s="80"/>
      <c r="B21" s="51" t="s">
        <v>19</v>
      </c>
      <c r="C21" s="52"/>
      <c r="D21" s="76">
        <v>1032937.8223</v>
      </c>
      <c r="E21" s="77"/>
      <c r="F21" s="77"/>
      <c r="G21" s="76">
        <v>414490.42489999998</v>
      </c>
      <c r="H21" s="78">
        <v>149.206678911631</v>
      </c>
      <c r="I21" s="76">
        <v>132392.46530000001</v>
      </c>
      <c r="J21" s="78">
        <v>12.817079832085801</v>
      </c>
      <c r="K21" s="76">
        <v>60142.036999999997</v>
      </c>
      <c r="L21" s="78">
        <v>14.509873663429</v>
      </c>
      <c r="M21" s="78">
        <v>1.20132991671034</v>
      </c>
      <c r="N21" s="76">
        <v>12157084.9608</v>
      </c>
      <c r="O21" s="76">
        <v>12157084.9608</v>
      </c>
      <c r="P21" s="76">
        <v>43344</v>
      </c>
      <c r="Q21" s="76">
        <v>40041</v>
      </c>
      <c r="R21" s="78">
        <v>8.2490447291526205</v>
      </c>
      <c r="S21" s="76">
        <v>23.8311605366371</v>
      </c>
      <c r="T21" s="76">
        <v>20.855577118453599</v>
      </c>
      <c r="U21" s="79">
        <v>12.4861037027928</v>
      </c>
    </row>
    <row r="22" spans="1:21" ht="12" customHeight="1" thickBot="1">
      <c r="A22" s="80"/>
      <c r="B22" s="51" t="s">
        <v>20</v>
      </c>
      <c r="C22" s="52"/>
      <c r="D22" s="76">
        <v>2569160.8149000001</v>
      </c>
      <c r="E22" s="77"/>
      <c r="F22" s="77"/>
      <c r="G22" s="76">
        <v>1298062.3958999999</v>
      </c>
      <c r="H22" s="78">
        <v>97.922751865768006</v>
      </c>
      <c r="I22" s="76">
        <v>132084.9344</v>
      </c>
      <c r="J22" s="78">
        <v>5.1411703632550196</v>
      </c>
      <c r="K22" s="76">
        <v>73674.448199999999</v>
      </c>
      <c r="L22" s="78">
        <v>5.6757247134424897</v>
      </c>
      <c r="M22" s="78">
        <v>0.79281878082664803</v>
      </c>
      <c r="N22" s="76">
        <v>32143001.376400001</v>
      </c>
      <c r="O22" s="76">
        <v>32143001.376400001</v>
      </c>
      <c r="P22" s="76">
        <v>104436</v>
      </c>
      <c r="Q22" s="76">
        <v>91197</v>
      </c>
      <c r="R22" s="78">
        <v>14.516924898845399</v>
      </c>
      <c r="S22" s="76">
        <v>24.600337191198399</v>
      </c>
      <c r="T22" s="76">
        <v>22.969994958167501</v>
      </c>
      <c r="U22" s="79">
        <v>6.6273166109863704</v>
      </c>
    </row>
    <row r="23" spans="1:21" ht="12" thickBot="1">
      <c r="A23" s="80"/>
      <c r="B23" s="51" t="s">
        <v>21</v>
      </c>
      <c r="C23" s="52"/>
      <c r="D23" s="76">
        <v>4192154.4212000002</v>
      </c>
      <c r="E23" s="77"/>
      <c r="F23" s="77"/>
      <c r="G23" s="76">
        <v>2506363.0594000001</v>
      </c>
      <c r="H23" s="78">
        <v>67.260461547161597</v>
      </c>
      <c r="I23" s="76">
        <v>261423.5417</v>
      </c>
      <c r="J23" s="78">
        <v>6.2360188922899402</v>
      </c>
      <c r="K23" s="76">
        <v>162016.88889999999</v>
      </c>
      <c r="L23" s="78">
        <v>6.4642226628884902</v>
      </c>
      <c r="M23" s="78">
        <v>0.61355734871168699</v>
      </c>
      <c r="N23" s="76">
        <v>88976599.511600003</v>
      </c>
      <c r="O23" s="76">
        <v>88976599.511600003</v>
      </c>
      <c r="P23" s="76">
        <v>103851</v>
      </c>
      <c r="Q23" s="76">
        <v>90716</v>
      </c>
      <c r="R23" s="78">
        <v>14.479253935358701</v>
      </c>
      <c r="S23" s="76">
        <v>40.367010632540897</v>
      </c>
      <c r="T23" s="76">
        <v>37.277873613254599</v>
      </c>
      <c r="U23" s="79">
        <v>7.6526276553064001</v>
      </c>
    </row>
    <row r="24" spans="1:21" ht="12" thickBot="1">
      <c r="A24" s="80"/>
      <c r="B24" s="51" t="s">
        <v>22</v>
      </c>
      <c r="C24" s="52"/>
      <c r="D24" s="76">
        <v>756062.46329999994</v>
      </c>
      <c r="E24" s="77"/>
      <c r="F24" s="77"/>
      <c r="G24" s="76">
        <v>356609.75199999998</v>
      </c>
      <c r="H24" s="78">
        <v>112.013961777467</v>
      </c>
      <c r="I24" s="76">
        <v>93043.12</v>
      </c>
      <c r="J24" s="78">
        <v>12.3062742189174</v>
      </c>
      <c r="K24" s="76">
        <v>56240.381699999998</v>
      </c>
      <c r="L24" s="78">
        <v>15.7708479323919</v>
      </c>
      <c r="M24" s="78">
        <v>0.65438279733439297</v>
      </c>
      <c r="N24" s="76">
        <v>9019881.9315000009</v>
      </c>
      <c r="O24" s="76">
        <v>9019881.9315000009</v>
      </c>
      <c r="P24" s="76">
        <v>40245</v>
      </c>
      <c r="Q24" s="76">
        <v>37253</v>
      </c>
      <c r="R24" s="78">
        <v>8.0315679274152405</v>
      </c>
      <c r="S24" s="76">
        <v>18.786494304882599</v>
      </c>
      <c r="T24" s="76">
        <v>16.6749676885083</v>
      </c>
      <c r="U24" s="79">
        <v>11.239598948620801</v>
      </c>
    </row>
    <row r="25" spans="1:21" ht="12" thickBot="1">
      <c r="A25" s="80"/>
      <c r="B25" s="51" t="s">
        <v>23</v>
      </c>
      <c r="C25" s="52"/>
      <c r="D25" s="76">
        <v>847058.1237</v>
      </c>
      <c r="E25" s="77"/>
      <c r="F25" s="77"/>
      <c r="G25" s="76">
        <v>452862.93550000002</v>
      </c>
      <c r="H25" s="78">
        <v>87.045142646698196</v>
      </c>
      <c r="I25" s="76">
        <v>74918.991299999994</v>
      </c>
      <c r="J25" s="78">
        <v>8.8446104468899307</v>
      </c>
      <c r="K25" s="76">
        <v>35434.197500000002</v>
      </c>
      <c r="L25" s="78">
        <v>7.8244861131939603</v>
      </c>
      <c r="M25" s="78">
        <v>1.11431319419609</v>
      </c>
      <c r="N25" s="76">
        <v>15067652.922700001</v>
      </c>
      <c r="O25" s="76">
        <v>15067652.922700001</v>
      </c>
      <c r="P25" s="76">
        <v>31210</v>
      </c>
      <c r="Q25" s="76">
        <v>26490</v>
      </c>
      <c r="R25" s="78">
        <v>17.818044545111398</v>
      </c>
      <c r="S25" s="76">
        <v>27.140599926305701</v>
      </c>
      <c r="T25" s="76">
        <v>25.267784665911702</v>
      </c>
      <c r="U25" s="79">
        <v>6.9004195392851404</v>
      </c>
    </row>
    <row r="26" spans="1:21" ht="12" thickBot="1">
      <c r="A26" s="80"/>
      <c r="B26" s="51" t="s">
        <v>24</v>
      </c>
      <c r="C26" s="52"/>
      <c r="D26" s="76">
        <v>2426019.6049000002</v>
      </c>
      <c r="E26" s="77"/>
      <c r="F26" s="77"/>
      <c r="G26" s="76">
        <v>908306.25989999995</v>
      </c>
      <c r="H26" s="78">
        <v>167.09268800669599</v>
      </c>
      <c r="I26" s="76">
        <v>426822.43070000003</v>
      </c>
      <c r="J26" s="78">
        <v>17.5935276795751</v>
      </c>
      <c r="K26" s="76">
        <v>170805.2991</v>
      </c>
      <c r="L26" s="78">
        <v>18.804813600954901</v>
      </c>
      <c r="M26" s="78">
        <v>1.4988828388170301</v>
      </c>
      <c r="N26" s="76">
        <v>26679633.493900001</v>
      </c>
      <c r="O26" s="76">
        <v>26679633.493900001</v>
      </c>
      <c r="P26" s="76">
        <v>90917</v>
      </c>
      <c r="Q26" s="76">
        <v>83444</v>
      </c>
      <c r="R26" s="78">
        <v>8.9557068213412592</v>
      </c>
      <c r="S26" s="76">
        <v>26.683894155108501</v>
      </c>
      <c r="T26" s="76">
        <v>24.585264905805101</v>
      </c>
      <c r="U26" s="79">
        <v>7.86477879542048</v>
      </c>
    </row>
    <row r="27" spans="1:21" ht="12" thickBot="1">
      <c r="A27" s="80"/>
      <c r="B27" s="51" t="s">
        <v>25</v>
      </c>
      <c r="C27" s="52"/>
      <c r="D27" s="76">
        <v>447329.09519999998</v>
      </c>
      <c r="E27" s="77"/>
      <c r="F27" s="77"/>
      <c r="G27" s="76">
        <v>266578.8334</v>
      </c>
      <c r="H27" s="78">
        <v>67.803680995476995</v>
      </c>
      <c r="I27" s="76">
        <v>104902.3523</v>
      </c>
      <c r="J27" s="78">
        <v>23.450822543322001</v>
      </c>
      <c r="K27" s="76">
        <v>70807.679199999999</v>
      </c>
      <c r="L27" s="78">
        <v>26.561628429723601</v>
      </c>
      <c r="M27" s="78">
        <v>0.48151095312272302</v>
      </c>
      <c r="N27" s="76">
        <v>6227610.5141000003</v>
      </c>
      <c r="O27" s="76">
        <v>6227610.5141000003</v>
      </c>
      <c r="P27" s="76">
        <v>39133</v>
      </c>
      <c r="Q27" s="76">
        <v>37004</v>
      </c>
      <c r="R27" s="78">
        <v>5.7534320613987804</v>
      </c>
      <c r="S27" s="76">
        <v>11.430994178826101</v>
      </c>
      <c r="T27" s="76">
        <v>10.730901740352399</v>
      </c>
      <c r="U27" s="79">
        <v>6.1245104976998501</v>
      </c>
    </row>
    <row r="28" spans="1:21" ht="12" thickBot="1">
      <c r="A28" s="80"/>
      <c r="B28" s="51" t="s">
        <v>26</v>
      </c>
      <c r="C28" s="52"/>
      <c r="D28" s="76">
        <v>1940771.2064</v>
      </c>
      <c r="E28" s="77"/>
      <c r="F28" s="77"/>
      <c r="G28" s="76">
        <v>1450842.8515000001</v>
      </c>
      <c r="H28" s="78">
        <v>33.768533538520202</v>
      </c>
      <c r="I28" s="76">
        <v>41027.505700000002</v>
      </c>
      <c r="J28" s="78">
        <v>2.1139795131288701</v>
      </c>
      <c r="K28" s="76">
        <v>51177.429499999998</v>
      </c>
      <c r="L28" s="78">
        <v>3.5274274844507501</v>
      </c>
      <c r="M28" s="78">
        <v>-0.19832812822300899</v>
      </c>
      <c r="N28" s="76">
        <v>34047904.096500002</v>
      </c>
      <c r="O28" s="76">
        <v>34047904.096500002</v>
      </c>
      <c r="P28" s="76">
        <v>49390</v>
      </c>
      <c r="Q28" s="76">
        <v>46593</v>
      </c>
      <c r="R28" s="78">
        <v>6.0030476681046396</v>
      </c>
      <c r="S28" s="76">
        <v>39.2948209435108</v>
      </c>
      <c r="T28" s="76">
        <v>36.646489150730801</v>
      </c>
      <c r="U28" s="79">
        <v>6.7396459105570399</v>
      </c>
    </row>
    <row r="29" spans="1:21" ht="12" thickBot="1">
      <c r="A29" s="80"/>
      <c r="B29" s="51" t="s">
        <v>27</v>
      </c>
      <c r="C29" s="52"/>
      <c r="D29" s="76">
        <v>954320.16949999996</v>
      </c>
      <c r="E29" s="77"/>
      <c r="F29" s="77"/>
      <c r="G29" s="76">
        <v>1134973.7324000001</v>
      </c>
      <c r="H29" s="78">
        <v>-15.916981842213399</v>
      </c>
      <c r="I29" s="76">
        <v>137203.91200000001</v>
      </c>
      <c r="J29" s="78">
        <v>14.377136351617301</v>
      </c>
      <c r="K29" s="76">
        <v>272357.22480000003</v>
      </c>
      <c r="L29" s="78">
        <v>23.996786623781801</v>
      </c>
      <c r="M29" s="78">
        <v>-0.49623546024617898</v>
      </c>
      <c r="N29" s="76">
        <v>17253190.5759</v>
      </c>
      <c r="O29" s="76">
        <v>17253190.5759</v>
      </c>
      <c r="P29" s="76">
        <v>116781</v>
      </c>
      <c r="Q29" s="76">
        <v>119451</v>
      </c>
      <c r="R29" s="78">
        <v>-2.2352261596805398</v>
      </c>
      <c r="S29" s="76">
        <v>8.1718787259913892</v>
      </c>
      <c r="T29" s="76">
        <v>7.77719346510285</v>
      </c>
      <c r="U29" s="79">
        <v>4.8297983134919598</v>
      </c>
    </row>
    <row r="30" spans="1:21" ht="12" thickBot="1">
      <c r="A30" s="80"/>
      <c r="B30" s="51" t="s">
        <v>28</v>
      </c>
      <c r="C30" s="52"/>
      <c r="D30" s="76">
        <v>2130496.0218000002</v>
      </c>
      <c r="E30" s="77"/>
      <c r="F30" s="77"/>
      <c r="G30" s="76">
        <v>759179.87360000005</v>
      </c>
      <c r="H30" s="78">
        <v>180.631256950645</v>
      </c>
      <c r="I30" s="76">
        <v>255808.3144</v>
      </c>
      <c r="J30" s="78">
        <v>12.006983903395099</v>
      </c>
      <c r="K30" s="76">
        <v>112059.5543</v>
      </c>
      <c r="L30" s="78">
        <v>14.760606569905301</v>
      </c>
      <c r="M30" s="78">
        <v>1.2827889687581999</v>
      </c>
      <c r="N30" s="76">
        <v>27598010.693399999</v>
      </c>
      <c r="O30" s="76">
        <v>27598010.693399999</v>
      </c>
      <c r="P30" s="76">
        <v>93282</v>
      </c>
      <c r="Q30" s="76">
        <v>85598</v>
      </c>
      <c r="R30" s="78">
        <v>8.9768452533937708</v>
      </c>
      <c r="S30" s="76">
        <v>22.839304708303899</v>
      </c>
      <c r="T30" s="76">
        <v>20.6825889366574</v>
      </c>
      <c r="U30" s="79">
        <v>9.4430009984600094</v>
      </c>
    </row>
    <row r="31" spans="1:21" ht="12" thickBot="1">
      <c r="A31" s="80"/>
      <c r="B31" s="51" t="s">
        <v>29</v>
      </c>
      <c r="C31" s="52"/>
      <c r="D31" s="76">
        <v>1839276.1068</v>
      </c>
      <c r="E31" s="77"/>
      <c r="F31" s="77"/>
      <c r="G31" s="76">
        <v>871571.33519999997</v>
      </c>
      <c r="H31" s="78">
        <v>111.029898818086</v>
      </c>
      <c r="I31" s="76">
        <v>5940.3913000000002</v>
      </c>
      <c r="J31" s="78">
        <v>0.32297441792658199</v>
      </c>
      <c r="K31" s="76">
        <v>37199.086300000003</v>
      </c>
      <c r="L31" s="78">
        <v>4.2680483854444198</v>
      </c>
      <c r="M31" s="78">
        <v>-0.840308139503953</v>
      </c>
      <c r="N31" s="76">
        <v>54621440.442900002</v>
      </c>
      <c r="O31" s="76">
        <v>54621440.442900002</v>
      </c>
      <c r="P31" s="76">
        <v>41444</v>
      </c>
      <c r="Q31" s="76">
        <v>34797</v>
      </c>
      <c r="R31" s="78">
        <v>19.102221455872598</v>
      </c>
      <c r="S31" s="76">
        <v>44.379792172570198</v>
      </c>
      <c r="T31" s="76">
        <v>50.062261347242597</v>
      </c>
      <c r="U31" s="79">
        <v>-12.804181580157399</v>
      </c>
    </row>
    <row r="32" spans="1:21" ht="12" thickBot="1">
      <c r="A32" s="80"/>
      <c r="B32" s="51" t="s">
        <v>30</v>
      </c>
      <c r="C32" s="52"/>
      <c r="D32" s="76">
        <v>198658.28539999999</v>
      </c>
      <c r="E32" s="77"/>
      <c r="F32" s="77"/>
      <c r="G32" s="76">
        <v>120651.2216</v>
      </c>
      <c r="H32" s="78">
        <v>64.655013654664899</v>
      </c>
      <c r="I32" s="76">
        <v>44669.474699999999</v>
      </c>
      <c r="J32" s="78">
        <v>22.485583528548901</v>
      </c>
      <c r="K32" s="76">
        <v>28433.245699999999</v>
      </c>
      <c r="L32" s="78">
        <v>23.5664797446195</v>
      </c>
      <c r="M32" s="78">
        <v>0.57102974353715796</v>
      </c>
      <c r="N32" s="76">
        <v>3073494.3818999999</v>
      </c>
      <c r="O32" s="76">
        <v>3073494.3818999999</v>
      </c>
      <c r="P32" s="76">
        <v>29101</v>
      </c>
      <c r="Q32" s="76">
        <v>26289</v>
      </c>
      <c r="R32" s="78">
        <v>10.696489025828299</v>
      </c>
      <c r="S32" s="76">
        <v>6.8265106147555104</v>
      </c>
      <c r="T32" s="76">
        <v>6.7812020883259203</v>
      </c>
      <c r="U32" s="79">
        <v>0.66371428957654299</v>
      </c>
    </row>
    <row r="33" spans="1:21" ht="12" thickBot="1">
      <c r="A33" s="80"/>
      <c r="B33" s="51" t="s">
        <v>31</v>
      </c>
      <c r="C33" s="52"/>
      <c r="D33" s="76">
        <v>567178.90819999995</v>
      </c>
      <c r="E33" s="77"/>
      <c r="F33" s="77"/>
      <c r="G33" s="76">
        <v>350440.05550000002</v>
      </c>
      <c r="H33" s="78">
        <v>61.847625377972797</v>
      </c>
      <c r="I33" s="76">
        <v>73048.117499999993</v>
      </c>
      <c r="J33" s="78">
        <v>12.8792020372947</v>
      </c>
      <c r="K33" s="76">
        <v>17757.0762</v>
      </c>
      <c r="L33" s="78">
        <v>5.0670794965674197</v>
      </c>
      <c r="M33" s="78">
        <v>3.1137469185383102</v>
      </c>
      <c r="N33" s="76">
        <v>8118679.7211999996</v>
      </c>
      <c r="O33" s="76">
        <v>8118679.7211999996</v>
      </c>
      <c r="P33" s="76">
        <v>21237</v>
      </c>
      <c r="Q33" s="76">
        <v>18819</v>
      </c>
      <c r="R33" s="78">
        <v>12.848716722461401</v>
      </c>
      <c r="S33" s="76">
        <v>26.7071106182606</v>
      </c>
      <c r="T33" s="76">
        <v>25.791145204314802</v>
      </c>
      <c r="U33" s="79">
        <v>3.4296687014862699</v>
      </c>
    </row>
    <row r="34" spans="1:21" ht="12" customHeight="1" thickBot="1">
      <c r="A34" s="80"/>
      <c r="B34" s="51" t="s">
        <v>61</v>
      </c>
      <c r="C34" s="52"/>
      <c r="D34" s="76">
        <v>1695737.83</v>
      </c>
      <c r="E34" s="77"/>
      <c r="F34" s="77"/>
      <c r="G34" s="76">
        <v>43064.11</v>
      </c>
      <c r="H34" s="78">
        <v>3837.7055046534101</v>
      </c>
      <c r="I34" s="76">
        <v>21840.92</v>
      </c>
      <c r="J34" s="78">
        <v>1.2879891934710199</v>
      </c>
      <c r="K34" s="76">
        <v>1194.6099999999999</v>
      </c>
      <c r="L34" s="78">
        <v>2.7740269101114601</v>
      </c>
      <c r="M34" s="78">
        <v>17.282887302132099</v>
      </c>
      <c r="N34" s="76">
        <v>16231950.27</v>
      </c>
      <c r="O34" s="76">
        <v>16231950.27</v>
      </c>
      <c r="P34" s="76">
        <v>226</v>
      </c>
      <c r="Q34" s="76">
        <v>195</v>
      </c>
      <c r="R34" s="78">
        <v>15.8974358974359</v>
      </c>
      <c r="S34" s="76">
        <v>7503.26473451328</v>
      </c>
      <c r="T34" s="76">
        <v>2706.52358974359</v>
      </c>
      <c r="U34" s="79">
        <v>63.928720556876897</v>
      </c>
    </row>
    <row r="35" spans="1:21" ht="12" customHeight="1" thickBot="1">
      <c r="A35" s="80"/>
      <c r="B35" s="51" t="s">
        <v>35</v>
      </c>
      <c r="C35" s="52"/>
      <c r="D35" s="76">
        <v>858995.39</v>
      </c>
      <c r="E35" s="77"/>
      <c r="F35" s="77"/>
      <c r="G35" s="76">
        <v>314897.49</v>
      </c>
      <c r="H35" s="78">
        <v>172.78572147399501</v>
      </c>
      <c r="I35" s="76">
        <v>-100003.06</v>
      </c>
      <c r="J35" s="78">
        <v>-11.641862245616901</v>
      </c>
      <c r="K35" s="76">
        <v>-30420.66</v>
      </c>
      <c r="L35" s="78">
        <v>-9.6604961824243194</v>
      </c>
      <c r="M35" s="78">
        <v>2.28734024837068</v>
      </c>
      <c r="N35" s="76">
        <v>18002560.43</v>
      </c>
      <c r="O35" s="76">
        <v>18002560.43</v>
      </c>
      <c r="P35" s="76">
        <v>339</v>
      </c>
      <c r="Q35" s="76">
        <v>282</v>
      </c>
      <c r="R35" s="78">
        <v>20.212765957446798</v>
      </c>
      <c r="S35" s="76">
        <v>2533.9097050147502</v>
      </c>
      <c r="T35" s="76">
        <v>2423.57936170213</v>
      </c>
      <c r="U35" s="79">
        <v>4.3541544947032502</v>
      </c>
    </row>
    <row r="36" spans="1:21" ht="12" customHeight="1" thickBot="1">
      <c r="A36" s="80"/>
      <c r="B36" s="51" t="s">
        <v>36</v>
      </c>
      <c r="C36" s="52"/>
      <c r="D36" s="76">
        <v>119439.33</v>
      </c>
      <c r="E36" s="77"/>
      <c r="F36" s="77"/>
      <c r="G36" s="76">
        <v>80999.179999999993</v>
      </c>
      <c r="H36" s="78">
        <v>47.457455742144603</v>
      </c>
      <c r="I36" s="76">
        <v>3534.21</v>
      </c>
      <c r="J36" s="78">
        <v>2.9590001886313302</v>
      </c>
      <c r="K36" s="76">
        <v>-2621.34</v>
      </c>
      <c r="L36" s="78">
        <v>-3.2362549843097201</v>
      </c>
      <c r="M36" s="78">
        <v>-2.3482455538007301</v>
      </c>
      <c r="N36" s="76">
        <v>5795785.7800000003</v>
      </c>
      <c r="O36" s="76">
        <v>5795785.7800000003</v>
      </c>
      <c r="P36" s="76">
        <v>45</v>
      </c>
      <c r="Q36" s="76">
        <v>50</v>
      </c>
      <c r="R36" s="78">
        <v>-10</v>
      </c>
      <c r="S36" s="76">
        <v>2654.2073333333301</v>
      </c>
      <c r="T36" s="76">
        <v>2324.3975999999998</v>
      </c>
      <c r="U36" s="79">
        <v>12.425922014130499</v>
      </c>
    </row>
    <row r="37" spans="1:21" ht="12" customHeight="1" thickBot="1">
      <c r="A37" s="80"/>
      <c r="B37" s="51" t="s">
        <v>37</v>
      </c>
      <c r="C37" s="52"/>
      <c r="D37" s="76">
        <v>572306.06999999995</v>
      </c>
      <c r="E37" s="77"/>
      <c r="F37" s="77"/>
      <c r="G37" s="76">
        <v>140948.82</v>
      </c>
      <c r="H37" s="78">
        <v>306.03821301944902</v>
      </c>
      <c r="I37" s="76">
        <v>-54455.96</v>
      </c>
      <c r="J37" s="78">
        <v>-9.5151812735447692</v>
      </c>
      <c r="K37" s="76">
        <v>-21636.09</v>
      </c>
      <c r="L37" s="78">
        <v>-15.350316519145</v>
      </c>
      <c r="M37" s="78">
        <v>1.51690393227242</v>
      </c>
      <c r="N37" s="76">
        <v>10511569.57</v>
      </c>
      <c r="O37" s="76">
        <v>10511569.57</v>
      </c>
      <c r="P37" s="76">
        <v>297</v>
      </c>
      <c r="Q37" s="76">
        <v>211</v>
      </c>
      <c r="R37" s="78">
        <v>40.758293838862599</v>
      </c>
      <c r="S37" s="76">
        <v>1926.9564646464601</v>
      </c>
      <c r="T37" s="76">
        <v>1888.5883412322301</v>
      </c>
      <c r="U37" s="79">
        <v>1.9911255971875901</v>
      </c>
    </row>
    <row r="38" spans="1:21" ht="12" customHeight="1" thickBot="1">
      <c r="A38" s="80"/>
      <c r="B38" s="51" t="s">
        <v>74</v>
      </c>
      <c r="C38" s="52"/>
      <c r="D38" s="76">
        <v>0</v>
      </c>
      <c r="E38" s="77"/>
      <c r="F38" s="77"/>
      <c r="G38" s="76">
        <v>0.85</v>
      </c>
      <c r="H38" s="78">
        <v>-100</v>
      </c>
      <c r="I38" s="76">
        <v>0</v>
      </c>
      <c r="J38" s="77"/>
      <c r="K38" s="76">
        <v>-54.71</v>
      </c>
      <c r="L38" s="78">
        <v>-6436.4705882353001</v>
      </c>
      <c r="M38" s="78">
        <v>-1</v>
      </c>
      <c r="N38" s="76">
        <v>5.72</v>
      </c>
      <c r="O38" s="76">
        <v>5.72</v>
      </c>
      <c r="P38" s="76">
        <v>2</v>
      </c>
      <c r="Q38" s="76">
        <v>2</v>
      </c>
      <c r="R38" s="78">
        <v>0</v>
      </c>
      <c r="S38" s="76">
        <v>0</v>
      </c>
      <c r="T38" s="76">
        <v>0.85</v>
      </c>
      <c r="U38" s="81"/>
    </row>
    <row r="39" spans="1:21" ht="12" customHeight="1" thickBot="1">
      <c r="A39" s="80"/>
      <c r="B39" s="51" t="s">
        <v>32</v>
      </c>
      <c r="C39" s="52"/>
      <c r="D39" s="76">
        <v>50801.709499999997</v>
      </c>
      <c r="E39" s="77"/>
      <c r="F39" s="77"/>
      <c r="G39" s="76">
        <v>59905.127899999999</v>
      </c>
      <c r="H39" s="78">
        <v>-15.196392561245201</v>
      </c>
      <c r="I39" s="76">
        <v>5505.2992999999997</v>
      </c>
      <c r="J39" s="78">
        <v>10.8368386697696</v>
      </c>
      <c r="K39" s="76">
        <v>3597.6273000000001</v>
      </c>
      <c r="L39" s="78">
        <v>6.00554147218506</v>
      </c>
      <c r="M39" s="78">
        <v>0.53025837334512105</v>
      </c>
      <c r="N39" s="76">
        <v>680740.59279999998</v>
      </c>
      <c r="O39" s="76">
        <v>680740.59279999998</v>
      </c>
      <c r="P39" s="76">
        <v>88</v>
      </c>
      <c r="Q39" s="76">
        <v>92</v>
      </c>
      <c r="R39" s="78">
        <v>-4.3478260869565197</v>
      </c>
      <c r="S39" s="76">
        <v>577.29215340909104</v>
      </c>
      <c r="T39" s="76">
        <v>464.07469239130398</v>
      </c>
      <c r="U39" s="79">
        <v>19.611813593724101</v>
      </c>
    </row>
    <row r="40" spans="1:21" ht="12" customHeight="1" thickBot="1">
      <c r="A40" s="80"/>
      <c r="B40" s="51" t="s">
        <v>33</v>
      </c>
      <c r="C40" s="52"/>
      <c r="D40" s="76">
        <v>1452393.4719</v>
      </c>
      <c r="E40" s="77"/>
      <c r="F40" s="77"/>
      <c r="G40" s="76">
        <v>467471.87190000003</v>
      </c>
      <c r="H40" s="78">
        <v>210.69109377573201</v>
      </c>
      <c r="I40" s="76">
        <v>81895.751600000003</v>
      </c>
      <c r="J40" s="78">
        <v>5.63867527529335</v>
      </c>
      <c r="K40" s="76">
        <v>20625.739799999999</v>
      </c>
      <c r="L40" s="78">
        <v>4.41218842027188</v>
      </c>
      <c r="M40" s="78">
        <v>2.9705606874765298</v>
      </c>
      <c r="N40" s="76">
        <v>14463834.0913</v>
      </c>
      <c r="O40" s="76">
        <v>14463834.0913</v>
      </c>
      <c r="P40" s="76">
        <v>5223</v>
      </c>
      <c r="Q40" s="76">
        <v>3775</v>
      </c>
      <c r="R40" s="78">
        <v>38.357615894039697</v>
      </c>
      <c r="S40" s="76">
        <v>278.07648322802999</v>
      </c>
      <c r="T40" s="76">
        <v>219.349240317881</v>
      </c>
      <c r="U40" s="79">
        <v>21.1190972456276</v>
      </c>
    </row>
    <row r="41" spans="1:21" ht="12" thickBot="1">
      <c r="A41" s="80"/>
      <c r="B41" s="51" t="s">
        <v>38</v>
      </c>
      <c r="C41" s="52"/>
      <c r="D41" s="76">
        <v>409131.05</v>
      </c>
      <c r="E41" s="77"/>
      <c r="F41" s="77"/>
      <c r="G41" s="76">
        <v>125420.52</v>
      </c>
      <c r="H41" s="78">
        <v>226.20742602566199</v>
      </c>
      <c r="I41" s="76">
        <v>-35009.11</v>
      </c>
      <c r="J41" s="78">
        <v>-8.5569428181996905</v>
      </c>
      <c r="K41" s="76">
        <v>-7165</v>
      </c>
      <c r="L41" s="78">
        <v>-5.7127812896964603</v>
      </c>
      <c r="M41" s="78">
        <v>3.8861284019539402</v>
      </c>
      <c r="N41" s="76">
        <v>7457134.8499999996</v>
      </c>
      <c r="O41" s="76">
        <v>7457134.8499999996</v>
      </c>
      <c r="P41" s="76">
        <v>242</v>
      </c>
      <c r="Q41" s="76">
        <v>180</v>
      </c>
      <c r="R41" s="78">
        <v>34.4444444444445</v>
      </c>
      <c r="S41" s="76">
        <v>1690.6241735537201</v>
      </c>
      <c r="T41" s="76">
        <v>1380.63777777778</v>
      </c>
      <c r="U41" s="79">
        <v>18.335618325174199</v>
      </c>
    </row>
    <row r="42" spans="1:21" ht="12" customHeight="1" thickBot="1">
      <c r="A42" s="80"/>
      <c r="B42" s="51" t="s">
        <v>39</v>
      </c>
      <c r="C42" s="52"/>
      <c r="D42" s="76">
        <v>110826.03</v>
      </c>
      <c r="E42" s="77"/>
      <c r="F42" s="77"/>
      <c r="G42" s="76">
        <v>64941.09</v>
      </c>
      <c r="H42" s="78">
        <v>70.656251689030796</v>
      </c>
      <c r="I42" s="76">
        <v>15379.18</v>
      </c>
      <c r="J42" s="78">
        <v>13.876866292151799</v>
      </c>
      <c r="K42" s="76">
        <v>8765.4599999999991</v>
      </c>
      <c r="L42" s="78">
        <v>13.497556015767501</v>
      </c>
      <c r="M42" s="78">
        <v>0.75452058420208401</v>
      </c>
      <c r="N42" s="76">
        <v>3441423.05</v>
      </c>
      <c r="O42" s="76">
        <v>3441423.05</v>
      </c>
      <c r="P42" s="76">
        <v>125</v>
      </c>
      <c r="Q42" s="76">
        <v>122</v>
      </c>
      <c r="R42" s="78">
        <v>2.4590163934426101</v>
      </c>
      <c r="S42" s="76">
        <v>886.60824000000002</v>
      </c>
      <c r="T42" s="76">
        <v>856.69491803278697</v>
      </c>
      <c r="U42" s="79">
        <v>3.37390525123172</v>
      </c>
    </row>
    <row r="43" spans="1:21" ht="12" thickBot="1">
      <c r="A43" s="82"/>
      <c r="B43" s="51" t="s">
        <v>34</v>
      </c>
      <c r="C43" s="52"/>
      <c r="D43" s="83">
        <v>47370.0461</v>
      </c>
      <c r="E43" s="84"/>
      <c r="F43" s="84"/>
      <c r="G43" s="83">
        <v>8745.6797999999999</v>
      </c>
      <c r="H43" s="85">
        <v>441.63938290994798</v>
      </c>
      <c r="I43" s="83">
        <v>8509.0355</v>
      </c>
      <c r="J43" s="85">
        <v>17.9629031435543</v>
      </c>
      <c r="K43" s="83">
        <v>598.50450000000001</v>
      </c>
      <c r="L43" s="85">
        <v>6.84343028428734</v>
      </c>
      <c r="M43" s="85">
        <v>13.2171621098922</v>
      </c>
      <c r="N43" s="83">
        <v>267400.92379999999</v>
      </c>
      <c r="O43" s="83">
        <v>267400.92379999999</v>
      </c>
      <c r="P43" s="83">
        <v>11</v>
      </c>
      <c r="Q43" s="83">
        <v>15</v>
      </c>
      <c r="R43" s="85">
        <v>-26.6666666666667</v>
      </c>
      <c r="S43" s="83">
        <v>4306.3678272727302</v>
      </c>
      <c r="T43" s="83">
        <v>3678.6210666666698</v>
      </c>
      <c r="U43" s="86">
        <v>14.577174681421001</v>
      </c>
    </row>
  </sheetData>
  <mergeCells count="41">
    <mergeCell ref="B28:C28"/>
    <mergeCell ref="B27:C27"/>
    <mergeCell ref="B16:C16"/>
    <mergeCell ref="A1:U4"/>
    <mergeCell ref="W1:W4"/>
    <mergeCell ref="B6:C6"/>
    <mergeCell ref="A7:C7"/>
    <mergeCell ref="B8:C8"/>
    <mergeCell ref="A8:A43"/>
    <mergeCell ref="B25:C25"/>
    <mergeCell ref="B26:C26"/>
    <mergeCell ref="B21:C21"/>
    <mergeCell ref="B22:C22"/>
    <mergeCell ref="B15:C15"/>
    <mergeCell ref="B23:C23"/>
    <mergeCell ref="B24:C24"/>
    <mergeCell ref="B19:C19"/>
    <mergeCell ref="B43:C43"/>
    <mergeCell ref="B14:C14"/>
    <mergeCell ref="B17:C17"/>
    <mergeCell ref="B20:C20"/>
    <mergeCell ref="B9:C9"/>
    <mergeCell ref="B10:C10"/>
    <mergeCell ref="B11:C11"/>
    <mergeCell ref="B18:C18"/>
    <mergeCell ref="B12:C12"/>
    <mergeCell ref="B13:C13"/>
    <mergeCell ref="B29:C29"/>
    <mergeCell ref="B30:C30"/>
    <mergeCell ref="B41:C41"/>
    <mergeCell ref="B42:C42"/>
    <mergeCell ref="B31:C31"/>
    <mergeCell ref="B32:C32"/>
    <mergeCell ref="B33:C33"/>
    <mergeCell ref="B34:C34"/>
    <mergeCell ref="B35:C35"/>
    <mergeCell ref="B37:C37"/>
    <mergeCell ref="B38:C38"/>
    <mergeCell ref="B39:C39"/>
    <mergeCell ref="B40:C40"/>
    <mergeCell ref="B36:C36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63"/>
  <sheetViews>
    <sheetView workbookViewId="0">
      <selection sqref="A1:F37"/>
    </sheetView>
  </sheetViews>
  <sheetFormatPr defaultRowHeight="12.75"/>
  <cols>
    <col min="1" max="1" width="4.7109375" style="28" bestFit="1" customWidth="1"/>
    <col min="2" max="2" width="10.7109375" style="29" bestFit="1" customWidth="1"/>
    <col min="3" max="3" width="5.7109375" style="28" bestFit="1" customWidth="1"/>
    <col min="4" max="4" width="10.28515625" style="28" bestFit="1" customWidth="1"/>
    <col min="5" max="6" width="11.28515625" style="28" bestFit="1" customWidth="1"/>
    <col min="7" max="7" width="9.85546875" style="28" customWidth="1"/>
    <col min="8" max="8" width="11.140625" style="28" customWidth="1"/>
    <col min="9" max="16384" width="9.140625" style="3"/>
  </cols>
  <sheetData>
    <row r="1" spans="1:8">
      <c r="A1" s="42" t="s">
        <v>73</v>
      </c>
      <c r="B1" s="42" t="s">
        <v>71</v>
      </c>
      <c r="C1" s="42" t="s">
        <v>58</v>
      </c>
      <c r="D1" s="42" t="s">
        <v>59</v>
      </c>
      <c r="E1" s="42" t="s">
        <v>72</v>
      </c>
      <c r="F1" s="42" t="s">
        <v>60</v>
      </c>
      <c r="G1" s="38"/>
      <c r="H1" s="38"/>
    </row>
    <row r="2" spans="1:8">
      <c r="A2" s="43">
        <v>1</v>
      </c>
      <c r="B2" s="44">
        <v>42755</v>
      </c>
      <c r="C2" s="43">
        <v>12</v>
      </c>
      <c r="D2" s="43">
        <v>140731</v>
      </c>
      <c r="E2" s="43">
        <v>1841323.0895752099</v>
      </c>
      <c r="F2" s="43">
        <v>1396869.8067085501</v>
      </c>
      <c r="G2" s="37"/>
      <c r="H2" s="37"/>
    </row>
    <row r="3" spans="1:8">
      <c r="A3" s="43">
        <v>2</v>
      </c>
      <c r="B3" s="44">
        <v>42755</v>
      </c>
      <c r="C3" s="43">
        <v>13</v>
      </c>
      <c r="D3" s="43">
        <v>27063</v>
      </c>
      <c r="E3" s="43">
        <v>262624.14944615401</v>
      </c>
      <c r="F3" s="43">
        <v>192642.977859829</v>
      </c>
      <c r="G3" s="37"/>
      <c r="H3" s="37"/>
    </row>
    <row r="4" spans="1:8">
      <c r="A4" s="43">
        <v>3</v>
      </c>
      <c r="B4" s="44">
        <v>42755</v>
      </c>
      <c r="C4" s="43">
        <v>14</v>
      </c>
      <c r="D4" s="43">
        <v>194512</v>
      </c>
      <c r="E4" s="43">
        <v>381325.41933433199</v>
      </c>
      <c r="F4" s="43">
        <v>308233.26970817201</v>
      </c>
      <c r="G4" s="37"/>
      <c r="H4" s="37"/>
    </row>
    <row r="5" spans="1:8">
      <c r="A5" s="43">
        <v>4</v>
      </c>
      <c r="B5" s="44">
        <v>42755</v>
      </c>
      <c r="C5" s="43">
        <v>15</v>
      </c>
      <c r="D5" s="43">
        <v>6314</v>
      </c>
      <c r="E5" s="43">
        <v>114569.967785001</v>
      </c>
      <c r="F5" s="43">
        <v>94206.310195635699</v>
      </c>
      <c r="G5" s="37"/>
      <c r="H5" s="37"/>
    </row>
    <row r="6" spans="1:8">
      <c r="A6" s="43">
        <v>5</v>
      </c>
      <c r="B6" s="44">
        <v>42755</v>
      </c>
      <c r="C6" s="43">
        <v>16</v>
      </c>
      <c r="D6" s="43">
        <v>17892</v>
      </c>
      <c r="E6" s="43">
        <v>456055.876882051</v>
      </c>
      <c r="F6" s="43">
        <v>372219.57203333301</v>
      </c>
      <c r="G6" s="37"/>
      <c r="H6" s="37"/>
    </row>
    <row r="7" spans="1:8">
      <c r="A7" s="43">
        <v>6</v>
      </c>
      <c r="B7" s="44">
        <v>42755</v>
      </c>
      <c r="C7" s="43">
        <v>17</v>
      </c>
      <c r="D7" s="43">
        <v>29432</v>
      </c>
      <c r="E7" s="43">
        <v>509149.099376923</v>
      </c>
      <c r="F7" s="43">
        <v>394680.12672564102</v>
      </c>
      <c r="G7" s="37"/>
      <c r="H7" s="37"/>
    </row>
    <row r="8" spans="1:8">
      <c r="A8" s="43">
        <v>7</v>
      </c>
      <c r="B8" s="44">
        <v>42755</v>
      </c>
      <c r="C8" s="43">
        <v>18</v>
      </c>
      <c r="D8" s="43">
        <v>129887</v>
      </c>
      <c r="E8" s="43">
        <v>209245.65534529899</v>
      </c>
      <c r="F8" s="43">
        <v>170627.711352137</v>
      </c>
      <c r="G8" s="37"/>
      <c r="H8" s="37"/>
    </row>
    <row r="9" spans="1:8">
      <c r="A9" s="43">
        <v>8</v>
      </c>
      <c r="B9" s="44">
        <v>42755</v>
      </c>
      <c r="C9" s="43">
        <v>19</v>
      </c>
      <c r="D9" s="43">
        <v>37921</v>
      </c>
      <c r="E9" s="43">
        <v>201269.15561282</v>
      </c>
      <c r="F9" s="43">
        <v>196936.02134700899</v>
      </c>
      <c r="G9" s="37"/>
      <c r="H9" s="37"/>
    </row>
    <row r="10" spans="1:8">
      <c r="A10" s="43">
        <v>9</v>
      </c>
      <c r="B10" s="44">
        <v>42755</v>
      </c>
      <c r="C10" s="43">
        <v>21</v>
      </c>
      <c r="D10" s="43">
        <v>550633</v>
      </c>
      <c r="E10" s="43">
        <v>2798612.7886054502</v>
      </c>
      <c r="F10" s="43">
        <v>3085123.8439888898</v>
      </c>
      <c r="G10" s="37"/>
      <c r="H10" s="37"/>
    </row>
    <row r="11" spans="1:8">
      <c r="A11" s="43">
        <v>10</v>
      </c>
      <c r="B11" s="44">
        <v>42755</v>
      </c>
      <c r="C11" s="43">
        <v>22</v>
      </c>
      <c r="D11" s="43">
        <v>114041</v>
      </c>
      <c r="E11" s="43">
        <v>2782878.5163324801</v>
      </c>
      <c r="F11" s="43">
        <v>2387003.3714632499</v>
      </c>
      <c r="G11" s="37"/>
      <c r="H11" s="37"/>
    </row>
    <row r="12" spans="1:8">
      <c r="A12" s="43">
        <v>11</v>
      </c>
      <c r="B12" s="44">
        <v>42755</v>
      </c>
      <c r="C12" s="43">
        <v>23</v>
      </c>
      <c r="D12" s="43">
        <v>435530.84299999999</v>
      </c>
      <c r="E12" s="43">
        <v>9070979.8116292506</v>
      </c>
      <c r="F12" s="43">
        <v>7962513.4588871803</v>
      </c>
      <c r="G12" s="37"/>
      <c r="H12" s="37"/>
    </row>
    <row r="13" spans="1:8">
      <c r="A13" s="43">
        <v>12</v>
      </c>
      <c r="B13" s="44">
        <v>42755</v>
      </c>
      <c r="C13" s="43">
        <v>24</v>
      </c>
      <c r="D13" s="43">
        <v>41621</v>
      </c>
      <c r="E13" s="43">
        <v>1375540.72295726</v>
      </c>
      <c r="F13" s="43">
        <v>1340457.3179162401</v>
      </c>
      <c r="G13" s="37"/>
      <c r="H13" s="37"/>
    </row>
    <row r="14" spans="1:8">
      <c r="A14" s="43">
        <v>13</v>
      </c>
      <c r="B14" s="44">
        <v>42755</v>
      </c>
      <c r="C14" s="43">
        <v>25</v>
      </c>
      <c r="D14" s="43">
        <v>183416</v>
      </c>
      <c r="E14" s="43">
        <v>2752209.8963361201</v>
      </c>
      <c r="F14" s="43">
        <v>2530284.9569999999</v>
      </c>
      <c r="G14" s="37"/>
      <c r="H14" s="37"/>
    </row>
    <row r="15" spans="1:8">
      <c r="A15" s="43">
        <v>14</v>
      </c>
      <c r="B15" s="44">
        <v>42755</v>
      </c>
      <c r="C15" s="43">
        <v>26</v>
      </c>
      <c r="D15" s="43">
        <v>112677</v>
      </c>
      <c r="E15" s="43">
        <v>1032937.14610089</v>
      </c>
      <c r="F15" s="43">
        <v>900545.35681579297</v>
      </c>
      <c r="G15" s="37"/>
      <c r="H15" s="37"/>
    </row>
    <row r="16" spans="1:8">
      <c r="A16" s="43">
        <v>15</v>
      </c>
      <c r="B16" s="44">
        <v>42755</v>
      </c>
      <c r="C16" s="43">
        <v>27</v>
      </c>
      <c r="D16" s="43">
        <v>245552.057</v>
      </c>
      <c r="E16" s="43">
        <v>2569163.2878978401</v>
      </c>
      <c r="F16" s="43">
        <v>2437075.8669154798</v>
      </c>
      <c r="G16" s="37"/>
      <c r="H16" s="37"/>
    </row>
    <row r="17" spans="1:9">
      <c r="A17" s="43">
        <v>16</v>
      </c>
      <c r="B17" s="44">
        <v>42755</v>
      </c>
      <c r="C17" s="43">
        <v>29</v>
      </c>
      <c r="D17" s="43">
        <v>324483</v>
      </c>
      <c r="E17" s="43">
        <v>4192157.5049273502</v>
      </c>
      <c r="F17" s="43">
        <v>3930730.91841368</v>
      </c>
      <c r="G17" s="37"/>
      <c r="H17" s="37"/>
    </row>
    <row r="18" spans="1:9">
      <c r="A18" s="43">
        <v>17</v>
      </c>
      <c r="B18" s="44">
        <v>42755</v>
      </c>
      <c r="C18" s="43">
        <v>31</v>
      </c>
      <c r="D18" s="43">
        <v>46058.398999999998</v>
      </c>
      <c r="E18" s="43">
        <v>756062.58821940096</v>
      </c>
      <c r="F18" s="43">
        <v>663019.34172472695</v>
      </c>
      <c r="G18" s="37"/>
      <c r="H18" s="37"/>
    </row>
    <row r="19" spans="1:9">
      <c r="A19" s="43">
        <v>18</v>
      </c>
      <c r="B19" s="44">
        <v>42755</v>
      </c>
      <c r="C19" s="43">
        <v>32</v>
      </c>
      <c r="D19" s="43">
        <v>39126.993999999999</v>
      </c>
      <c r="E19" s="43">
        <v>847058.19386877702</v>
      </c>
      <c r="F19" s="43">
        <v>772139.12491006497</v>
      </c>
      <c r="G19" s="37"/>
      <c r="H19" s="37"/>
    </row>
    <row r="20" spans="1:9">
      <c r="A20" s="43">
        <v>19</v>
      </c>
      <c r="B20" s="44">
        <v>42755</v>
      </c>
      <c r="C20" s="43">
        <v>33</v>
      </c>
      <c r="D20" s="43">
        <v>115854.855</v>
      </c>
      <c r="E20" s="43">
        <v>2426019.6450698199</v>
      </c>
      <c r="F20" s="43">
        <v>1999197.1815484599</v>
      </c>
      <c r="G20" s="37"/>
      <c r="H20" s="37"/>
    </row>
    <row r="21" spans="1:9">
      <c r="A21" s="43">
        <v>20</v>
      </c>
      <c r="B21" s="44">
        <v>42755</v>
      </c>
      <c r="C21" s="43">
        <v>34</v>
      </c>
      <c r="D21" s="43">
        <v>48585.294999999998</v>
      </c>
      <c r="E21" s="43">
        <v>447329.08254959498</v>
      </c>
      <c r="F21" s="43">
        <v>342426.73456789198</v>
      </c>
      <c r="G21" s="37"/>
      <c r="H21" s="37"/>
    </row>
    <row r="22" spans="1:9">
      <c r="A22" s="43">
        <v>21</v>
      </c>
      <c r="B22" s="44">
        <v>42755</v>
      </c>
      <c r="C22" s="43">
        <v>35</v>
      </c>
      <c r="D22" s="43">
        <v>62148.175000000003</v>
      </c>
      <c r="E22" s="43">
        <v>1940771.2062628299</v>
      </c>
      <c r="F22" s="43">
        <v>1899743.7001946899</v>
      </c>
      <c r="G22" s="37"/>
      <c r="H22" s="37"/>
    </row>
    <row r="23" spans="1:9">
      <c r="A23" s="43">
        <v>22</v>
      </c>
      <c r="B23" s="44">
        <v>42755</v>
      </c>
      <c r="C23" s="43">
        <v>36</v>
      </c>
      <c r="D23" s="43">
        <v>188324.15</v>
      </c>
      <c r="E23" s="43">
        <v>954322.34610973403</v>
      </c>
      <c r="F23" s="43">
        <v>817116.227183435</v>
      </c>
      <c r="G23" s="37"/>
      <c r="H23" s="37"/>
    </row>
    <row r="24" spans="1:9">
      <c r="A24" s="43">
        <v>23</v>
      </c>
      <c r="B24" s="44">
        <v>42755</v>
      </c>
      <c r="C24" s="43">
        <v>37</v>
      </c>
      <c r="D24" s="43">
        <v>205469.98699999999</v>
      </c>
      <c r="E24" s="43">
        <v>2130496.0510754599</v>
      </c>
      <c r="F24" s="43">
        <v>1874687.73299543</v>
      </c>
      <c r="G24" s="37"/>
      <c r="H24" s="37"/>
    </row>
    <row r="25" spans="1:9">
      <c r="A25" s="43">
        <v>24</v>
      </c>
      <c r="B25" s="44">
        <v>42755</v>
      </c>
      <c r="C25" s="43">
        <v>38</v>
      </c>
      <c r="D25" s="43">
        <v>369916.89500000002</v>
      </c>
      <c r="E25" s="43">
        <v>1839276.1199840701</v>
      </c>
      <c r="F25" s="43">
        <v>1833335.7276893801</v>
      </c>
      <c r="G25" s="37"/>
      <c r="H25" s="37"/>
    </row>
    <row r="26" spans="1:9">
      <c r="A26" s="43">
        <v>25</v>
      </c>
      <c r="B26" s="44">
        <v>42755</v>
      </c>
      <c r="C26" s="43">
        <v>39</v>
      </c>
      <c r="D26" s="43">
        <v>107663.67200000001</v>
      </c>
      <c r="E26" s="43">
        <v>198658.15938137</v>
      </c>
      <c r="F26" s="43">
        <v>153988.82855937001</v>
      </c>
      <c r="G26" s="37"/>
      <c r="H26" s="37"/>
    </row>
    <row r="27" spans="1:9">
      <c r="A27" s="43">
        <v>26</v>
      </c>
      <c r="B27" s="44">
        <v>42755</v>
      </c>
      <c r="C27" s="43">
        <v>42</v>
      </c>
      <c r="D27" s="43">
        <v>22505.614000000001</v>
      </c>
      <c r="E27" s="43">
        <v>567178.90789999999</v>
      </c>
      <c r="F27" s="43">
        <v>494130.77909999999</v>
      </c>
      <c r="G27" s="37"/>
      <c r="H27" s="37"/>
    </row>
    <row r="28" spans="1:9">
      <c r="A28" s="43">
        <v>27</v>
      </c>
      <c r="B28" s="44">
        <v>42755</v>
      </c>
      <c r="C28" s="43">
        <v>70</v>
      </c>
      <c r="D28" s="43">
        <v>500</v>
      </c>
      <c r="E28" s="43">
        <v>1695737.83</v>
      </c>
      <c r="F28" s="43">
        <v>1673896.91</v>
      </c>
      <c r="G28" s="37"/>
      <c r="H28" s="37"/>
    </row>
    <row r="29" spans="1:9">
      <c r="A29" s="43">
        <v>28</v>
      </c>
      <c r="B29" s="44">
        <v>42755</v>
      </c>
      <c r="C29" s="43">
        <v>71</v>
      </c>
      <c r="D29" s="43">
        <v>311</v>
      </c>
      <c r="E29" s="43">
        <v>858995.39</v>
      </c>
      <c r="F29" s="43">
        <v>958998.45</v>
      </c>
      <c r="G29" s="37"/>
      <c r="H29" s="37"/>
    </row>
    <row r="30" spans="1:9">
      <c r="A30" s="43">
        <v>29</v>
      </c>
      <c r="B30" s="44">
        <v>42755</v>
      </c>
      <c r="C30" s="43">
        <v>72</v>
      </c>
      <c r="D30" s="43">
        <v>35</v>
      </c>
      <c r="E30" s="43">
        <v>119439.33</v>
      </c>
      <c r="F30" s="43">
        <v>115905.12</v>
      </c>
      <c r="G30" s="37"/>
      <c r="H30" s="37"/>
    </row>
    <row r="31" spans="1:9">
      <c r="A31" s="39">
        <v>30</v>
      </c>
      <c r="B31" s="44">
        <v>42755</v>
      </c>
      <c r="C31" s="39">
        <v>73</v>
      </c>
      <c r="D31" s="39">
        <v>286</v>
      </c>
      <c r="E31" s="39">
        <v>572306.06999999995</v>
      </c>
      <c r="F31" s="39">
        <v>626762.03</v>
      </c>
      <c r="G31" s="39"/>
      <c r="H31" s="39"/>
      <c r="I31" s="39"/>
    </row>
    <row r="32" spans="1:9">
      <c r="A32" s="39">
        <v>31</v>
      </c>
      <c r="B32" s="44">
        <v>42755</v>
      </c>
      <c r="C32" s="39">
        <v>74</v>
      </c>
      <c r="D32" s="39">
        <v>0</v>
      </c>
      <c r="E32" s="39">
        <v>0</v>
      </c>
      <c r="F32" s="39">
        <v>0</v>
      </c>
      <c r="G32" s="39"/>
      <c r="H32" s="39"/>
    </row>
    <row r="33" spans="1:8">
      <c r="A33" s="39">
        <v>32</v>
      </c>
      <c r="B33" s="44">
        <v>42755</v>
      </c>
      <c r="C33" s="39">
        <v>75</v>
      </c>
      <c r="D33" s="39">
        <v>93</v>
      </c>
      <c r="E33" s="39">
        <v>50801.709401709399</v>
      </c>
      <c r="F33" s="39">
        <v>45296.410256410301</v>
      </c>
      <c r="G33" s="39"/>
      <c r="H33" s="39"/>
    </row>
    <row r="34" spans="1:8">
      <c r="A34" s="39">
        <v>33</v>
      </c>
      <c r="B34" s="44">
        <v>42755</v>
      </c>
      <c r="C34" s="39">
        <v>76</v>
      </c>
      <c r="D34" s="39">
        <v>5800</v>
      </c>
      <c r="E34" s="39">
        <v>1452393.4573794899</v>
      </c>
      <c r="F34" s="39">
        <v>1370497.70591197</v>
      </c>
      <c r="G34" s="30"/>
      <c r="H34" s="30"/>
    </row>
    <row r="35" spans="1:8">
      <c r="A35" s="39">
        <v>34</v>
      </c>
      <c r="B35" s="44">
        <v>42755</v>
      </c>
      <c r="C35" s="39">
        <v>77</v>
      </c>
      <c r="D35" s="39">
        <v>229</v>
      </c>
      <c r="E35" s="39">
        <v>409131.05</v>
      </c>
      <c r="F35" s="39">
        <v>444140.16</v>
      </c>
      <c r="G35" s="30"/>
      <c r="H35" s="30"/>
    </row>
    <row r="36" spans="1:8">
      <c r="A36" s="39">
        <v>35</v>
      </c>
      <c r="B36" s="44">
        <v>42755</v>
      </c>
      <c r="C36" s="39">
        <v>78</v>
      </c>
      <c r="D36" s="39">
        <v>107</v>
      </c>
      <c r="E36" s="39">
        <v>110826.03</v>
      </c>
      <c r="F36" s="39">
        <v>95446.85</v>
      </c>
      <c r="G36" s="30"/>
      <c r="H36" s="30"/>
    </row>
    <row r="37" spans="1:8">
      <c r="A37" s="39">
        <v>36</v>
      </c>
      <c r="B37" s="44">
        <v>42755</v>
      </c>
      <c r="C37" s="39">
        <v>99</v>
      </c>
      <c r="D37" s="39">
        <v>9</v>
      </c>
      <c r="E37" s="39">
        <v>47370.046138718702</v>
      </c>
      <c r="F37" s="39">
        <v>38861.010483322003</v>
      </c>
      <c r="G37" s="30"/>
      <c r="H37" s="30"/>
    </row>
    <row r="38" spans="1:8">
      <c r="A38" s="30"/>
      <c r="B38" s="33"/>
      <c r="C38" s="34"/>
      <c r="D38" s="34"/>
      <c r="E38" s="34"/>
      <c r="F38" s="30"/>
      <c r="G38" s="30"/>
      <c r="H38" s="30"/>
    </row>
    <row r="39" spans="1:8">
      <c r="A39" s="30"/>
      <c r="B39" s="33"/>
      <c r="C39" s="34"/>
      <c r="D39" s="34"/>
      <c r="E39" s="34"/>
      <c r="F39" s="34"/>
      <c r="G39" s="30"/>
      <c r="H39" s="30"/>
    </row>
    <row r="40" spans="1:8">
      <c r="A40" s="30"/>
      <c r="B40" s="33"/>
      <c r="C40" s="34"/>
      <c r="D40" s="34"/>
      <c r="E40" s="34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2017-01-21T11:41:46Z</dcterms:modified>
</cp:coreProperties>
</file>