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<sst xmlns="http://schemas.openxmlformats.org/spreadsheetml/2006/main" count="120" uniqueCount="79">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</sst>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791" Type="http://schemas.openxmlformats.org/officeDocument/2006/relationships/hyperlink" Target="cid:fb743ebb2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16579097.472500002</v>
      </c>
      <c r="F3" s="25">
        <f>RA!I7</f>
        <v>1872794.5020000001</v>
      </c>
      <c r="G3" s="16">
        <f>SUM(G4:G42)</f>
        <v>14706302.970500004</v>
      </c>
      <c r="H3" s="27">
        <f>RA!J7</f>
        <v>11.2961185318226</v>
      </c>
      <c r="I3" s="20">
        <f>SUM(I4:I42)</f>
        <v>16579100.756471183</v>
      </c>
      <c r="J3" s="21">
        <f>SUM(J4:J42)</f>
        <v>14706302.856030414</v>
      </c>
      <c r="K3" s="22">
        <f>E3-I3</f>
        <v>-3.2839711811393499</v>
      </c>
      <c r="L3" s="22">
        <f>G3-J3</f>
        <v>0.11446958966553211</v>
      </c>
    </row>
    <row r="4" spans="1:13">
      <c r="A4" s="68">
        <f>RA!A8</f>
        <v>42570</v>
      </c>
      <c r="B4" s="12">
        <v>12</v>
      </c>
      <c r="C4" s="66" t="s">
        <v>6</v>
      </c>
      <c r="D4" s="66"/>
      <c r="E4" s="15">
        <f>VLOOKUP(C4,RA!B8:D35,3,0)</f>
        <v>660950.52309999999</v>
      </c>
      <c r="F4" s="25">
        <f>VLOOKUP(C4,RA!B8:I38,8,0)</f>
        <v>161824.09899999999</v>
      </c>
      <c r="G4" s="16">
        <f t="shared" ref="G4:G42" si="0">E4-F4</f>
        <v>499126.4241</v>
      </c>
      <c r="H4" s="27">
        <f>RA!J8</f>
        <v>24.483542011739399</v>
      </c>
      <c r="I4" s="20">
        <f>VLOOKUP(B4,RMS!B:D,3,FALSE)</f>
        <v>660951.47648888896</v>
      </c>
      <c r="J4" s="21">
        <f>VLOOKUP(B4,RMS!B:E,4,FALSE)</f>
        <v>499126.43629743601</v>
      </c>
      <c r="K4" s="22">
        <f t="shared" ref="K4:K42" si="1">E4-I4</f>
        <v>-0.95338888897094876</v>
      </c>
      <c r="L4" s="22">
        <f t="shared" ref="L4:L42" si="2">G4-J4</f>
        <v>-1.2197436008136719E-2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98774.033100000001</v>
      </c>
      <c r="F5" s="25">
        <f>VLOOKUP(C5,RA!B9:I39,8,0)</f>
        <v>20724.6443</v>
      </c>
      <c r="G5" s="16">
        <f t="shared" si="0"/>
        <v>78049.388800000001</v>
      </c>
      <c r="H5" s="27">
        <f>RA!J9</f>
        <v>20.981875144268098</v>
      </c>
      <c r="I5" s="20">
        <f>VLOOKUP(B5,RMS!B:D,3,FALSE)</f>
        <v>98774.0696880342</v>
      </c>
      <c r="J5" s="21">
        <f>VLOOKUP(B5,RMS!B:E,4,FALSE)</f>
        <v>78049.385207692307</v>
      </c>
      <c r="K5" s="22">
        <f t="shared" si="1"/>
        <v>-3.6588034199667163E-2</v>
      </c>
      <c r="L5" s="22">
        <f t="shared" si="2"/>
        <v>3.5923076939070597E-3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138640.7873</v>
      </c>
      <c r="F6" s="25">
        <f>VLOOKUP(C6,RA!B10:I40,8,0)</f>
        <v>41967.9954</v>
      </c>
      <c r="G6" s="16">
        <f t="shared" si="0"/>
        <v>96672.791899999997</v>
      </c>
      <c r="H6" s="27">
        <f>RA!J10</f>
        <v>30.271030782007099</v>
      </c>
      <c r="I6" s="20">
        <f>VLOOKUP(B6,RMS!B:D,3,FALSE)</f>
        <v>138643.08065219701</v>
      </c>
      <c r="J6" s="21">
        <f>VLOOKUP(B6,RMS!B:E,4,FALSE)</f>
        <v>96672.791613943104</v>
      </c>
      <c r="K6" s="22">
        <f>E6-I6</f>
        <v>-2.2933521970116999</v>
      </c>
      <c r="L6" s="22">
        <f t="shared" si="2"/>
        <v>2.860568929463625E-4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54315.646099999998</v>
      </c>
      <c r="F7" s="25">
        <f>VLOOKUP(C7,RA!B11:I41,8,0)</f>
        <v>9522.8714</v>
      </c>
      <c r="G7" s="16">
        <f t="shared" si="0"/>
        <v>44792.774699999994</v>
      </c>
      <c r="H7" s="27">
        <f>RA!J11</f>
        <v>17.532464554444498</v>
      </c>
      <c r="I7" s="20">
        <f>VLOOKUP(B7,RMS!B:D,3,FALSE)</f>
        <v>54315.691319589998</v>
      </c>
      <c r="J7" s="21">
        <f>VLOOKUP(B7,RMS!B:E,4,FALSE)</f>
        <v>44792.774013107897</v>
      </c>
      <c r="K7" s="22">
        <f t="shared" si="1"/>
        <v>-4.5219589999760501E-2</v>
      </c>
      <c r="L7" s="22">
        <f t="shared" si="2"/>
        <v>6.8689209729200229E-4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128254.9469</v>
      </c>
      <c r="F8" s="25">
        <f>VLOOKUP(C8,RA!B12:I42,8,0)</f>
        <v>26980.4823</v>
      </c>
      <c r="G8" s="16">
        <f t="shared" si="0"/>
        <v>101274.46459999999</v>
      </c>
      <c r="H8" s="27">
        <f>RA!J12</f>
        <v>21.036601668890501</v>
      </c>
      <c r="I8" s="20">
        <f>VLOOKUP(B8,RMS!B:D,3,FALSE)</f>
        <v>128254.957658974</v>
      </c>
      <c r="J8" s="21">
        <f>VLOOKUP(B8,RMS!B:E,4,FALSE)</f>
        <v>101274.46241453</v>
      </c>
      <c r="K8" s="22">
        <f t="shared" si="1"/>
        <v>-1.0758974007330835E-2</v>
      </c>
      <c r="L8" s="22">
        <f t="shared" si="2"/>
        <v>2.1854699880350381E-3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252198.2824</v>
      </c>
      <c r="F9" s="25">
        <f>VLOOKUP(C9,RA!B13:I43,8,0)</f>
        <v>67394.12</v>
      </c>
      <c r="G9" s="16">
        <f t="shared" si="0"/>
        <v>184804.1624</v>
      </c>
      <c r="H9" s="27">
        <f>RA!J13</f>
        <v>26.722672081132298</v>
      </c>
      <c r="I9" s="20">
        <f>VLOOKUP(B9,RMS!B:D,3,FALSE)</f>
        <v>252198.45217692299</v>
      </c>
      <c r="J9" s="21">
        <f>VLOOKUP(B9,RMS!B:E,4,FALSE)</f>
        <v>184804.16102991501</v>
      </c>
      <c r="K9" s="22">
        <f t="shared" si="1"/>
        <v>-0.16977692299406044</v>
      </c>
      <c r="L9" s="22">
        <f t="shared" si="2"/>
        <v>1.3700849958695471E-3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108463.8478</v>
      </c>
      <c r="F10" s="25">
        <f>VLOOKUP(C10,RA!B14:I43,8,0)</f>
        <v>22285.481400000001</v>
      </c>
      <c r="G10" s="16">
        <f t="shared" si="0"/>
        <v>86178.366399999999</v>
      </c>
      <c r="H10" s="27">
        <f>RA!J14</f>
        <v>20.546460274111698</v>
      </c>
      <c r="I10" s="20">
        <f>VLOOKUP(B10,RMS!B:D,3,FALSE)</f>
        <v>108463.845542735</v>
      </c>
      <c r="J10" s="21">
        <f>VLOOKUP(B10,RMS!B:E,4,FALSE)</f>
        <v>86178.3628273504</v>
      </c>
      <c r="K10" s="22">
        <f t="shared" si="1"/>
        <v>2.2572650050278753E-3</v>
      </c>
      <c r="L10" s="22">
        <f t="shared" si="2"/>
        <v>3.5726495989365503E-3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88147.979099999997</v>
      </c>
      <c r="F11" s="25">
        <f>VLOOKUP(C11,RA!B15:I44,8,0)</f>
        <v>14091.028</v>
      </c>
      <c r="G11" s="16">
        <f t="shared" si="0"/>
        <v>74056.951099999991</v>
      </c>
      <c r="H11" s="27">
        <f>RA!J15</f>
        <v>15.985650656851</v>
      </c>
      <c r="I11" s="20">
        <f>VLOOKUP(B11,RMS!B:D,3,FALSE)</f>
        <v>88148.025647008501</v>
      </c>
      <c r="J11" s="21">
        <f>VLOOKUP(B11,RMS!B:E,4,FALSE)</f>
        <v>74056.951624786307</v>
      </c>
      <c r="K11" s="22">
        <f t="shared" si="1"/>
        <v>-4.6547008503694087E-2</v>
      </c>
      <c r="L11" s="22">
        <f t="shared" si="2"/>
        <v>-5.2478631550911814E-4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1060092.3859000001</v>
      </c>
      <c r="F12" s="25">
        <f>VLOOKUP(C12,RA!B16:I45,8,0)</f>
        <v>21134.977500000001</v>
      </c>
      <c r="G12" s="16">
        <f t="shared" si="0"/>
        <v>1038957.4084000001</v>
      </c>
      <c r="H12" s="27">
        <f>RA!J16</f>
        <v>1.9936920386478201</v>
      </c>
      <c r="I12" s="20">
        <f>VLOOKUP(B12,RMS!B:D,3,FALSE)</f>
        <v>1060091.1059658099</v>
      </c>
      <c r="J12" s="21">
        <f>VLOOKUP(B12,RMS!B:E,4,FALSE)</f>
        <v>1038957.40853333</v>
      </c>
      <c r="K12" s="22">
        <f t="shared" si="1"/>
        <v>1.2799341902136803</v>
      </c>
      <c r="L12" s="22">
        <f t="shared" si="2"/>
        <v>-1.3332988601177931E-4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549180.96990000003</v>
      </c>
      <c r="F13" s="25">
        <f>VLOOKUP(C13,RA!B17:I46,8,0)</f>
        <v>49634.011299999998</v>
      </c>
      <c r="G13" s="16">
        <f t="shared" si="0"/>
        <v>499546.95860000001</v>
      </c>
      <c r="H13" s="27">
        <f>RA!J17</f>
        <v>9.0378243275687105</v>
      </c>
      <c r="I13" s="20">
        <f>VLOOKUP(B13,RMS!B:D,3,FALSE)</f>
        <v>549180.96510170901</v>
      </c>
      <c r="J13" s="21">
        <f>VLOOKUP(B13,RMS!B:E,4,FALSE)</f>
        <v>499546.95864358998</v>
      </c>
      <c r="K13" s="22">
        <f t="shared" si="1"/>
        <v>4.7982910182327032E-3</v>
      </c>
      <c r="L13" s="22">
        <f t="shared" si="2"/>
        <v>-4.3589971028268337E-5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1765688.0020000001</v>
      </c>
      <c r="F14" s="25">
        <f>VLOOKUP(C14,RA!B18:I47,8,0)</f>
        <v>280096.66210000002</v>
      </c>
      <c r="G14" s="16">
        <f t="shared" si="0"/>
        <v>1485591.3399</v>
      </c>
      <c r="H14" s="27">
        <f>RA!J18</f>
        <v>15.8633157037219</v>
      </c>
      <c r="I14" s="20">
        <f>VLOOKUP(B14,RMS!B:D,3,FALSE)</f>
        <v>1765686.96816581</v>
      </c>
      <c r="J14" s="21">
        <f>VLOOKUP(B14,RMS!B:E,4,FALSE)</f>
        <v>1485591.3319846201</v>
      </c>
      <c r="K14" s="22">
        <f t="shared" si="1"/>
        <v>1.033834190107882</v>
      </c>
      <c r="L14" s="22">
        <f t="shared" si="2"/>
        <v>7.9153799451887608E-3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419153.20980000001</v>
      </c>
      <c r="F15" s="25">
        <f>VLOOKUP(C15,RA!B19:I48,8,0)</f>
        <v>33001.561099999999</v>
      </c>
      <c r="G15" s="16">
        <f t="shared" si="0"/>
        <v>386151.64870000002</v>
      </c>
      <c r="H15" s="27">
        <f>RA!J19</f>
        <v>7.8733886150476504</v>
      </c>
      <c r="I15" s="20">
        <f>VLOOKUP(B15,RMS!B:D,3,FALSE)</f>
        <v>419153.219039316</v>
      </c>
      <c r="J15" s="21">
        <f>VLOOKUP(B15,RMS!B:E,4,FALSE)</f>
        <v>386151.64770085498</v>
      </c>
      <c r="K15" s="22">
        <f t="shared" si="1"/>
        <v>-9.2393159866333008E-3</v>
      </c>
      <c r="L15" s="22">
        <f t="shared" si="2"/>
        <v>9.9914503516629338E-4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979514.74899999995</v>
      </c>
      <c r="F16" s="25">
        <f>VLOOKUP(C16,RA!B20:I49,8,0)</f>
        <v>109484.6249</v>
      </c>
      <c r="G16" s="16">
        <f t="shared" si="0"/>
        <v>870030.1240999999</v>
      </c>
      <c r="H16" s="27">
        <f>RA!J20</f>
        <v>11.1774350525885</v>
      </c>
      <c r="I16" s="20">
        <f>VLOOKUP(B16,RMS!B:D,3,FALSE)</f>
        <v>979514.72530000005</v>
      </c>
      <c r="J16" s="21">
        <f>VLOOKUP(B16,RMS!B:E,4,FALSE)</f>
        <v>870030.12410000002</v>
      </c>
      <c r="K16" s="22">
        <f t="shared" si="1"/>
        <v>2.3699999903328717E-2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344494.7904</v>
      </c>
      <c r="F17" s="25">
        <f>VLOOKUP(C17,RA!B21:I50,8,0)</f>
        <v>51553.8387</v>
      </c>
      <c r="G17" s="16">
        <f t="shared" si="0"/>
        <v>292940.95169999998</v>
      </c>
      <c r="H17" s="27">
        <f>RA!J21</f>
        <v>14.9650561159836</v>
      </c>
      <c r="I17" s="20">
        <f>VLOOKUP(B17,RMS!B:D,3,FALSE)</f>
        <v>344494.10593368899</v>
      </c>
      <c r="J17" s="21">
        <f>VLOOKUP(B17,RMS!B:E,4,FALSE)</f>
        <v>292940.95147526701</v>
      </c>
      <c r="K17" s="22">
        <f t="shared" si="1"/>
        <v>0.68446631100960076</v>
      </c>
      <c r="L17" s="22">
        <f t="shared" si="2"/>
        <v>2.2473296849057078E-4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1411119.8111</v>
      </c>
      <c r="F18" s="25">
        <f>VLOOKUP(C18,RA!B22:I51,8,0)</f>
        <v>70227.8315</v>
      </c>
      <c r="G18" s="16">
        <f t="shared" si="0"/>
        <v>1340891.9796</v>
      </c>
      <c r="H18" s="27">
        <f>RA!J22</f>
        <v>4.9767447772741402</v>
      </c>
      <c r="I18" s="20">
        <f>VLOOKUP(B18,RMS!B:D,3,FALSE)</f>
        <v>1411121.08025848</v>
      </c>
      <c r="J18" s="21">
        <f>VLOOKUP(B18,RMS!B:E,4,FALSE)</f>
        <v>1340891.9776983899</v>
      </c>
      <c r="K18" s="22">
        <f t="shared" si="1"/>
        <v>-1.2691584799904376</v>
      </c>
      <c r="L18" s="22">
        <f t="shared" si="2"/>
        <v>1.9016100559383631E-3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2366029.4752000002</v>
      </c>
      <c r="F19" s="25">
        <f>VLOOKUP(C19,RA!B23:I52,8,0)</f>
        <v>282581.92219999997</v>
      </c>
      <c r="G19" s="16">
        <f t="shared" si="0"/>
        <v>2083447.5530000003</v>
      </c>
      <c r="H19" s="27">
        <f>RA!J23</f>
        <v>11.9432967831524</v>
      </c>
      <c r="I19" s="20">
        <f>VLOOKUP(B19,RMS!B:D,3,FALSE)</f>
        <v>2366030.39670684</v>
      </c>
      <c r="J19" s="21">
        <f>VLOOKUP(B19,RMS!B:E,4,FALSE)</f>
        <v>2083447.5816136801</v>
      </c>
      <c r="K19" s="22">
        <f t="shared" si="1"/>
        <v>-0.92150683980435133</v>
      </c>
      <c r="L19" s="22">
        <f t="shared" si="2"/>
        <v>-2.8613679809495807E-2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277668.07789999997</v>
      </c>
      <c r="F20" s="25">
        <f>VLOOKUP(C20,RA!B24:I53,8,0)</f>
        <v>42412.875099999997</v>
      </c>
      <c r="G20" s="16">
        <f t="shared" si="0"/>
        <v>235255.20279999997</v>
      </c>
      <c r="H20" s="27">
        <f>RA!J24</f>
        <v>15.2746673008896</v>
      </c>
      <c r="I20" s="20">
        <f>VLOOKUP(B20,RMS!B:D,3,FALSE)</f>
        <v>277668.13612427999</v>
      </c>
      <c r="J20" s="21">
        <f>VLOOKUP(B20,RMS!B:E,4,FALSE)</f>
        <v>235255.202759393</v>
      </c>
      <c r="K20" s="22">
        <f t="shared" si="1"/>
        <v>-5.8224280015565455E-2</v>
      </c>
      <c r="L20" s="22">
        <f t="shared" si="2"/>
        <v>4.0606973925605416E-5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258006.78460000001</v>
      </c>
      <c r="F21" s="25">
        <f>VLOOKUP(C21,RA!B25:I54,8,0)</f>
        <v>24334.0262</v>
      </c>
      <c r="G21" s="16">
        <f t="shared" si="0"/>
        <v>233672.75840000002</v>
      </c>
      <c r="H21" s="27">
        <f>RA!J25</f>
        <v>9.4315450803846801</v>
      </c>
      <c r="I21" s="20">
        <f>VLOOKUP(B21,RMS!B:D,3,FALSE)</f>
        <v>258006.782862597</v>
      </c>
      <c r="J21" s="21">
        <f>VLOOKUP(B21,RMS!B:E,4,FALSE)</f>
        <v>233672.76361999201</v>
      </c>
      <c r="K21" s="22">
        <f t="shared" si="1"/>
        <v>1.7374030139762908E-3</v>
      </c>
      <c r="L21" s="22">
        <f t="shared" si="2"/>
        <v>-5.2199919882696122E-3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638359.26529999997</v>
      </c>
      <c r="F22" s="25">
        <f>VLOOKUP(C22,RA!B26:I55,8,0)</f>
        <v>137793.97159999999</v>
      </c>
      <c r="G22" s="16">
        <f t="shared" si="0"/>
        <v>500565.29369999998</v>
      </c>
      <c r="H22" s="27">
        <f>RA!J26</f>
        <v>21.585646060176298</v>
      </c>
      <c r="I22" s="20">
        <f>VLOOKUP(B22,RMS!B:D,3,FALSE)</f>
        <v>638359.24680611899</v>
      </c>
      <c r="J22" s="21">
        <f>VLOOKUP(B22,RMS!B:E,4,FALSE)</f>
        <v>500565.28428060003</v>
      </c>
      <c r="K22" s="22">
        <f t="shared" si="1"/>
        <v>1.8493880983442068E-2</v>
      </c>
      <c r="L22" s="22">
        <f t="shared" si="2"/>
        <v>9.4193999539129436E-3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239789.46960000001</v>
      </c>
      <c r="F23" s="25">
        <f>VLOOKUP(C23,RA!B27:I56,8,0)</f>
        <v>62159.420599999998</v>
      </c>
      <c r="G23" s="16">
        <f t="shared" si="0"/>
        <v>177630.049</v>
      </c>
      <c r="H23" s="27">
        <f>RA!J27</f>
        <v>25.9224980578547</v>
      </c>
      <c r="I23" s="20">
        <f>VLOOKUP(B23,RMS!B:D,3,FALSE)</f>
        <v>239789.232170751</v>
      </c>
      <c r="J23" s="21">
        <f>VLOOKUP(B23,RMS!B:E,4,FALSE)</f>
        <v>177630.030075363</v>
      </c>
      <c r="K23" s="22">
        <f t="shared" si="1"/>
        <v>0.23742924901307561</v>
      </c>
      <c r="L23" s="22">
        <f t="shared" si="2"/>
        <v>1.892463699914515E-2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887927.61580000003</v>
      </c>
      <c r="F24" s="25">
        <f>VLOOKUP(C24,RA!B28:I57,8,0)</f>
        <v>64147.080600000001</v>
      </c>
      <c r="G24" s="16">
        <f t="shared" si="0"/>
        <v>823780.53520000004</v>
      </c>
      <c r="H24" s="27">
        <f>RA!J28</f>
        <v>7.2243592223680499</v>
      </c>
      <c r="I24" s="20">
        <f>VLOOKUP(B24,RMS!B:D,3,FALSE)</f>
        <v>887928.70903185802</v>
      </c>
      <c r="J24" s="21">
        <f>VLOOKUP(B24,RMS!B:E,4,FALSE)</f>
        <v>823780.54059026495</v>
      </c>
      <c r="K24" s="22">
        <f t="shared" si="1"/>
        <v>-1.0932318579871207</v>
      </c>
      <c r="L24" s="22">
        <f t="shared" si="2"/>
        <v>-5.3902649087831378E-3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615578.08649999998</v>
      </c>
      <c r="F25" s="25">
        <f>VLOOKUP(C25,RA!B29:I58,8,0)</f>
        <v>96613.061700000006</v>
      </c>
      <c r="G25" s="16">
        <f t="shared" si="0"/>
        <v>518965.02479999996</v>
      </c>
      <c r="H25" s="27">
        <f>RA!J29</f>
        <v>15.6946882643783</v>
      </c>
      <c r="I25" s="20">
        <f>VLOOKUP(B25,RMS!B:D,3,FALSE)</f>
        <v>615578.08808318595</v>
      </c>
      <c r="J25" s="21">
        <f>VLOOKUP(B25,RMS!B:E,4,FALSE)</f>
        <v>518964.99688897602</v>
      </c>
      <c r="K25" s="22">
        <f t="shared" si="1"/>
        <v>-1.5831859782338142E-3</v>
      </c>
      <c r="L25" s="22">
        <f t="shared" si="2"/>
        <v>2.7911023935303092E-2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966471.22510000004</v>
      </c>
      <c r="F26" s="25">
        <f>VLOOKUP(C26,RA!B30:I59,8,0)</f>
        <v>112251.7185</v>
      </c>
      <c r="G26" s="16">
        <f t="shared" si="0"/>
        <v>854219.50660000008</v>
      </c>
      <c r="H26" s="27">
        <f>RA!J30</f>
        <v>11.6145949910082</v>
      </c>
      <c r="I26" s="20">
        <f>VLOOKUP(B26,RMS!B:D,3,FALSE)</f>
        <v>966471.16130442498</v>
      </c>
      <c r="J26" s="21">
        <f>VLOOKUP(B26,RMS!B:E,4,FALSE)</f>
        <v>854219.46690586302</v>
      </c>
      <c r="K26" s="22">
        <f t="shared" si="1"/>
        <v>6.3795575057156384E-2</v>
      </c>
      <c r="L26" s="22">
        <f t="shared" si="2"/>
        <v>3.9694137056358159E-2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812461.21739999996</v>
      </c>
      <c r="F27" s="25">
        <f>VLOOKUP(C27,RA!B31:I60,8,0)</f>
        <v>37917.4401</v>
      </c>
      <c r="G27" s="16">
        <f t="shared" si="0"/>
        <v>774543.77729999996</v>
      </c>
      <c r="H27" s="27">
        <f>RA!J31</f>
        <v>4.6669846249820504</v>
      </c>
      <c r="I27" s="20">
        <f>VLOOKUP(B27,RMS!B:D,3,FALSE)</f>
        <v>812461.06503805297</v>
      </c>
      <c r="J27" s="21">
        <f>VLOOKUP(B27,RMS!B:E,4,FALSE)</f>
        <v>774543.74534424802</v>
      </c>
      <c r="K27" s="22">
        <f t="shared" si="1"/>
        <v>0.15236194699537009</v>
      </c>
      <c r="L27" s="22">
        <f t="shared" si="2"/>
        <v>3.1955751939676702E-2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117664.155</v>
      </c>
      <c r="F28" s="25">
        <f>VLOOKUP(C28,RA!B32:I61,8,0)</f>
        <v>27554.112799999999</v>
      </c>
      <c r="G28" s="16">
        <f t="shared" si="0"/>
        <v>90110.042199999996</v>
      </c>
      <c r="H28" s="27">
        <f>RA!J32</f>
        <v>23.417592893944601</v>
      </c>
      <c r="I28" s="20">
        <f>VLOOKUP(B28,RMS!B:D,3,FALSE)</f>
        <v>117664.033757242</v>
      </c>
      <c r="J28" s="21">
        <f>VLOOKUP(B28,RMS!B:E,4,FALSE)</f>
        <v>90110.041856469499</v>
      </c>
      <c r="K28" s="22">
        <f t="shared" si="1"/>
        <v>0.1212427580030635</v>
      </c>
      <c r="L28" s="22">
        <f t="shared" si="2"/>
        <v>3.4353049704805017E-4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2.1238999999999999</v>
      </c>
      <c r="F29" s="25">
        <f>VLOOKUP(C29,RA!B33:I62,8,0)</f>
        <v>0.38390000000000002</v>
      </c>
      <c r="G29" s="16">
        <f t="shared" si="0"/>
        <v>1.7399999999999998</v>
      </c>
      <c r="H29" s="27">
        <f>RA!J33</f>
        <v>18.075238947219699</v>
      </c>
      <c r="I29" s="20">
        <f>VLOOKUP(B29,RMS!B:D,3,FALSE)</f>
        <v>2.1238999999999999</v>
      </c>
      <c r="J29" s="21">
        <f>VLOOKUP(B29,RMS!B:E,4,FALSE)</f>
        <v>1.74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187658.36139999999</v>
      </c>
      <c r="F30" s="25">
        <f>VLOOKUP(C30,RA!B34:I64,8,0)</f>
        <v>27150.906900000002</v>
      </c>
      <c r="G30" s="16">
        <f t="shared" si="0"/>
        <v>160507.45449999999</v>
      </c>
      <c r="H30" s="27">
        <f>RA!J34</f>
        <v>14.4682638692165</v>
      </c>
      <c r="I30" s="20">
        <f>VLOOKUP(B30,RMS!B:D,3,FALSE)</f>
        <v>187658.3665</v>
      </c>
      <c r="J30" s="21">
        <f>VLOOKUP(B30,RMS!B:E,4,FALSE)</f>
        <v>160507.43530000001</v>
      </c>
      <c r="K30" s="22">
        <f t="shared" si="1"/>
        <v>-5.100000009406358E-3</v>
      </c>
      <c r="L30" s="22">
        <f t="shared" si="2"/>
        <v>1.919999998062849E-2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77143.600000000006</v>
      </c>
      <c r="F32" s="25">
        <f>VLOOKUP(C32,RA!B34:I65,8,0)</f>
        <v>-2871.23</v>
      </c>
      <c r="G32" s="16">
        <f t="shared" si="0"/>
        <v>80014.83</v>
      </c>
      <c r="H32" s="27">
        <f>RA!J34</f>
        <v>14.4682638692165</v>
      </c>
      <c r="I32" s="20">
        <f>VLOOKUP(B32,RMS!B:D,3,FALSE)</f>
        <v>77143.600000000006</v>
      </c>
      <c r="J32" s="21">
        <f>VLOOKUP(B32,RMS!B:E,4,FALSE)</f>
        <v>80014.83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191848.04</v>
      </c>
      <c r="F33" s="25">
        <f>VLOOKUP(C33,RA!B34:I65,8,0)</f>
        <v>-20740.419999999998</v>
      </c>
      <c r="G33" s="16">
        <f t="shared" si="0"/>
        <v>212588.46000000002</v>
      </c>
      <c r="H33" s="27">
        <f>RA!J34</f>
        <v>14.4682638692165</v>
      </c>
      <c r="I33" s="20">
        <f>VLOOKUP(B33,RMS!B:D,3,FALSE)</f>
        <v>191848.04</v>
      </c>
      <c r="J33" s="21">
        <f>VLOOKUP(B33,RMS!B:E,4,FALSE)</f>
        <v>212588.46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195212.81</v>
      </c>
      <c r="F34" s="25">
        <f>VLOOKUP(C34,RA!B34:I66,8,0)</f>
        <v>-3299.27</v>
      </c>
      <c r="G34" s="16">
        <f t="shared" si="0"/>
        <v>198512.08</v>
      </c>
      <c r="H34" s="27">
        <f>RA!J35</f>
        <v>0</v>
      </c>
      <c r="I34" s="20">
        <f>VLOOKUP(B34,RMS!B:D,3,FALSE)</f>
        <v>195212.81</v>
      </c>
      <c r="J34" s="21">
        <f>VLOOKUP(B34,RMS!B:E,4,FALSE)</f>
        <v>198512.08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128135.16</v>
      </c>
      <c r="F35" s="25">
        <f>VLOOKUP(C35,RA!B34:I67,8,0)</f>
        <v>-21133.66</v>
      </c>
      <c r="G35" s="16">
        <f t="shared" si="0"/>
        <v>149268.82</v>
      </c>
      <c r="H35" s="27">
        <f>RA!J34</f>
        <v>14.4682638692165</v>
      </c>
      <c r="I35" s="20">
        <f>VLOOKUP(B35,RMS!B:D,3,FALSE)</f>
        <v>128135.16</v>
      </c>
      <c r="J35" s="21">
        <f>VLOOKUP(B35,RMS!B:E,4,FALSE)</f>
        <v>149268.82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15.38</v>
      </c>
      <c r="F36" s="25">
        <f>VLOOKUP(C36,RA!B35:I68,8,0)</f>
        <v>-984.62</v>
      </c>
      <c r="G36" s="16">
        <f t="shared" si="0"/>
        <v>1000</v>
      </c>
      <c r="H36" s="27">
        <f>RA!J35</f>
        <v>0</v>
      </c>
      <c r="I36" s="20">
        <f>VLOOKUP(B36,RMS!B:D,3,FALSE)</f>
        <v>15.38</v>
      </c>
      <c r="J36" s="21">
        <f>VLOOKUP(B36,RMS!B:E,4,FALSE)</f>
        <v>1000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46601.282099999997</v>
      </c>
      <c r="F37" s="25">
        <f>VLOOKUP(C37,RA!B8:I68,8,0)</f>
        <v>3030.8281000000002</v>
      </c>
      <c r="G37" s="16">
        <f t="shared" si="0"/>
        <v>43570.453999999998</v>
      </c>
      <c r="H37" s="27">
        <f>RA!J35</f>
        <v>0</v>
      </c>
      <c r="I37" s="20">
        <f>VLOOKUP(B37,RMS!B:D,3,FALSE)</f>
        <v>46601.282051282098</v>
      </c>
      <c r="J37" s="21">
        <f>VLOOKUP(B37,RMS!B:E,4,FALSE)</f>
        <v>43570.455128205103</v>
      </c>
      <c r="K37" s="22">
        <f t="shared" si="1"/>
        <v>4.871789860771969E-5</v>
      </c>
      <c r="L37" s="22">
        <f t="shared" si="2"/>
        <v>-1.1282051054877229E-3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377911.18489999999</v>
      </c>
      <c r="F38" s="25">
        <f>VLOOKUP(C38,RA!B8:I69,8,0)</f>
        <v>15976.586799999999</v>
      </c>
      <c r="G38" s="16">
        <f t="shared" si="0"/>
        <v>361934.5981</v>
      </c>
      <c r="H38" s="27">
        <f>RA!J36</f>
        <v>-3.7219289740172901</v>
      </c>
      <c r="I38" s="20">
        <f>VLOOKUP(B38,RMS!B:D,3,FALSE)</f>
        <v>377911.179379487</v>
      </c>
      <c r="J38" s="21">
        <f>VLOOKUP(B38,RMS!B:E,4,FALSE)</f>
        <v>361934.60083504301</v>
      </c>
      <c r="K38" s="22">
        <f t="shared" si="1"/>
        <v>5.5205129901878536E-3</v>
      </c>
      <c r="L38" s="22">
        <f t="shared" si="2"/>
        <v>-2.7350430027581751E-3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56376.13</v>
      </c>
      <c r="F39" s="25">
        <f>VLOOKUP(C39,RA!B9:I70,8,0)</f>
        <v>-2691.43</v>
      </c>
      <c r="G39" s="16">
        <f t="shared" si="0"/>
        <v>59067.56</v>
      </c>
      <c r="H39" s="27">
        <f>RA!J37</f>
        <v>-10.810858427326099</v>
      </c>
      <c r="I39" s="20">
        <f>VLOOKUP(B39,RMS!B:D,3,FALSE)</f>
        <v>56376.13</v>
      </c>
      <c r="J39" s="21">
        <f>VLOOKUP(B39,RMS!B:E,4,FALSE)</f>
        <v>59067.56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61179.51</v>
      </c>
      <c r="F40" s="25">
        <f>VLOOKUP(C40,RA!B10:I71,8,0)</f>
        <v>8360.69</v>
      </c>
      <c r="G40" s="16">
        <f t="shared" si="0"/>
        <v>52818.82</v>
      </c>
      <c r="H40" s="27">
        <f>RA!J38</f>
        <v>-1.6900888829990199</v>
      </c>
      <c r="I40" s="20">
        <f>VLOOKUP(B40,RMS!B:D,3,FALSE)</f>
        <v>61179.51</v>
      </c>
      <c r="J40" s="21">
        <f>VLOOKUP(B40,RMS!B:E,4,FALSE)</f>
        <v>52818.82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-16.493256027463499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18068.553899999999</v>
      </c>
      <c r="F42" s="25">
        <f>VLOOKUP(C42,RA!B8:I72,8,0)</f>
        <v>2305.8780000000002</v>
      </c>
      <c r="G42" s="16">
        <f t="shared" si="0"/>
        <v>15762.675899999998</v>
      </c>
      <c r="H42" s="27">
        <f>RA!J39</f>
        <v>-16.493256027463499</v>
      </c>
      <c r="I42" s="20">
        <f>VLOOKUP(B42,RMS!B:D,3,FALSE)</f>
        <v>18068.5538158989</v>
      </c>
      <c r="J42" s="21">
        <f>VLOOKUP(B42,RMS!B:E,4,FALSE)</f>
        <v>15762.675667498699</v>
      </c>
      <c r="K42" s="22">
        <f t="shared" si="1"/>
        <v>8.4101098764222115E-5</v>
      </c>
      <c r="L42" s="22">
        <f t="shared" si="2"/>
        <v>2.3250129925145302E-4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16579097.4725</v>
      </c>
      <c r="E7" s="53">
        <v>17956471.554000001</v>
      </c>
      <c r="F7" s="54">
        <v>92.329372297013606</v>
      </c>
      <c r="G7" s="53">
        <v>20698755.467799999</v>
      </c>
      <c r="H7" s="54">
        <v>-19.9029260561522</v>
      </c>
      <c r="I7" s="53">
        <v>1872794.5020000001</v>
      </c>
      <c r="J7" s="54">
        <v>11.2961185318226</v>
      </c>
      <c r="K7" s="53">
        <v>2203329.6480999999</v>
      </c>
      <c r="L7" s="54">
        <v>10.644744567022901</v>
      </c>
      <c r="M7" s="54">
        <v>-0.15001620224419401</v>
      </c>
      <c r="N7" s="53">
        <v>354911914.85170001</v>
      </c>
      <c r="O7" s="53">
        <v>4412658842.448</v>
      </c>
      <c r="P7" s="53">
        <v>975724</v>
      </c>
      <c r="Q7" s="53">
        <v>1006512</v>
      </c>
      <c r="R7" s="54">
        <v>-3.05888056972992</v>
      </c>
      <c r="S7" s="53">
        <v>16.991585194686198</v>
      </c>
      <c r="T7" s="53">
        <v>17.060256254371499</v>
      </c>
      <c r="U7" s="55">
        <v>-0.40414745827721799</v>
      </c>
    </row>
    <row r="8" spans="1:23" ht="12" thickBot="1">
      <c r="A8" s="81">
        <v>42570</v>
      </c>
      <c r="B8" s="69" t="s">
        <v>6</v>
      </c>
      <c r="C8" s="70"/>
      <c r="D8" s="56">
        <v>660950.52309999999</v>
      </c>
      <c r="E8" s="56">
        <v>647860.71680000005</v>
      </c>
      <c r="F8" s="57">
        <v>102.02046612189299</v>
      </c>
      <c r="G8" s="56">
        <v>740393.45629999996</v>
      </c>
      <c r="H8" s="57">
        <v>-10.7298264894187</v>
      </c>
      <c r="I8" s="56">
        <v>161824.09899999999</v>
      </c>
      <c r="J8" s="57">
        <v>24.483542011739399</v>
      </c>
      <c r="K8" s="56">
        <v>164683.98920000001</v>
      </c>
      <c r="L8" s="57">
        <v>22.2427667071752</v>
      </c>
      <c r="M8" s="57">
        <v>-1.7365927397635001E-2</v>
      </c>
      <c r="N8" s="56">
        <v>13352441.1412</v>
      </c>
      <c r="O8" s="56">
        <v>158461508.71219999</v>
      </c>
      <c r="P8" s="56">
        <v>38538</v>
      </c>
      <c r="Q8" s="56">
        <v>41360</v>
      </c>
      <c r="R8" s="57">
        <v>-6.82301740812379</v>
      </c>
      <c r="S8" s="56">
        <v>17.150618171674701</v>
      </c>
      <c r="T8" s="56">
        <v>16.078094581721501</v>
      </c>
      <c r="U8" s="58">
        <v>6.2535564562015598</v>
      </c>
    </row>
    <row r="9" spans="1:23" ht="12" thickBot="1">
      <c r="A9" s="82"/>
      <c r="B9" s="69" t="s">
        <v>7</v>
      </c>
      <c r="C9" s="70"/>
      <c r="D9" s="56">
        <v>98774.033100000001</v>
      </c>
      <c r="E9" s="56">
        <v>116809.3697</v>
      </c>
      <c r="F9" s="57">
        <v>84.560025752797202</v>
      </c>
      <c r="G9" s="56">
        <v>127962.4826</v>
      </c>
      <c r="H9" s="57">
        <v>-22.810161937261402</v>
      </c>
      <c r="I9" s="56">
        <v>20724.6443</v>
      </c>
      <c r="J9" s="57">
        <v>20.981875144268098</v>
      </c>
      <c r="K9" s="56">
        <v>26168.898000000001</v>
      </c>
      <c r="L9" s="57">
        <v>20.450445683991401</v>
      </c>
      <c r="M9" s="57">
        <v>-0.20804291032813099</v>
      </c>
      <c r="N9" s="56">
        <v>2091961.6691999999</v>
      </c>
      <c r="O9" s="56">
        <v>22499372.744100001</v>
      </c>
      <c r="P9" s="56">
        <v>6078</v>
      </c>
      <c r="Q9" s="56">
        <v>6569</v>
      </c>
      <c r="R9" s="57">
        <v>-7.4745014461866299</v>
      </c>
      <c r="S9" s="56">
        <v>16.2510748766042</v>
      </c>
      <c r="T9" s="56">
        <v>15.409829380423201</v>
      </c>
      <c r="U9" s="58">
        <v>5.1765529515345996</v>
      </c>
    </row>
    <row r="10" spans="1:23" ht="12" thickBot="1">
      <c r="A10" s="82"/>
      <c r="B10" s="69" t="s">
        <v>8</v>
      </c>
      <c r="C10" s="70"/>
      <c r="D10" s="56">
        <v>138640.7873</v>
      </c>
      <c r="E10" s="56">
        <v>188650.5894</v>
      </c>
      <c r="F10" s="57">
        <v>73.490778767744501</v>
      </c>
      <c r="G10" s="56">
        <v>201071.1213</v>
      </c>
      <c r="H10" s="57">
        <v>-31.048881408908699</v>
      </c>
      <c r="I10" s="56">
        <v>41967.9954</v>
      </c>
      <c r="J10" s="57">
        <v>30.271030782007099</v>
      </c>
      <c r="K10" s="56">
        <v>58426.056700000001</v>
      </c>
      <c r="L10" s="57">
        <v>29.057408305207499</v>
      </c>
      <c r="M10" s="57">
        <v>-0.281690434535179</v>
      </c>
      <c r="N10" s="56">
        <v>2996828.6609999998</v>
      </c>
      <c r="O10" s="56">
        <v>39278755.050399996</v>
      </c>
      <c r="P10" s="56">
        <v>100922</v>
      </c>
      <c r="Q10" s="56">
        <v>105511</v>
      </c>
      <c r="R10" s="57">
        <v>-4.3493095506629604</v>
      </c>
      <c r="S10" s="56">
        <v>1.37374197201799</v>
      </c>
      <c r="T10" s="56">
        <v>1.3565998256106</v>
      </c>
      <c r="U10" s="58">
        <v>1.2478432454249799</v>
      </c>
    </row>
    <row r="11" spans="1:23" ht="12" thickBot="1">
      <c r="A11" s="82"/>
      <c r="B11" s="69" t="s">
        <v>9</v>
      </c>
      <c r="C11" s="70"/>
      <c r="D11" s="56">
        <v>54315.646099999998</v>
      </c>
      <c r="E11" s="56">
        <v>56634.419500000004</v>
      </c>
      <c r="F11" s="57">
        <v>95.905717017193098</v>
      </c>
      <c r="G11" s="56">
        <v>59939.476199999997</v>
      </c>
      <c r="H11" s="57">
        <v>-9.3825145906096399</v>
      </c>
      <c r="I11" s="56">
        <v>9522.8714</v>
      </c>
      <c r="J11" s="57">
        <v>17.532464554444498</v>
      </c>
      <c r="K11" s="56">
        <v>14597.8794</v>
      </c>
      <c r="L11" s="57">
        <v>24.354365979594601</v>
      </c>
      <c r="M11" s="57">
        <v>-0.347653783192647</v>
      </c>
      <c r="N11" s="56">
        <v>1186072.183</v>
      </c>
      <c r="O11" s="56">
        <v>13463352.8079</v>
      </c>
      <c r="P11" s="56">
        <v>3447</v>
      </c>
      <c r="Q11" s="56">
        <v>3873</v>
      </c>
      <c r="R11" s="57">
        <v>-10.9992254066615</v>
      </c>
      <c r="S11" s="56">
        <v>15.7573675950102</v>
      </c>
      <c r="T11" s="56">
        <v>14.3374842499355</v>
      </c>
      <c r="U11" s="58">
        <v>9.01091718850512</v>
      </c>
    </row>
    <row r="12" spans="1:23" ht="12" thickBot="1">
      <c r="A12" s="82"/>
      <c r="B12" s="69" t="s">
        <v>10</v>
      </c>
      <c r="C12" s="70"/>
      <c r="D12" s="56">
        <v>128254.9469</v>
      </c>
      <c r="E12" s="56">
        <v>149496.97229999999</v>
      </c>
      <c r="F12" s="57">
        <v>85.790999594712204</v>
      </c>
      <c r="G12" s="56">
        <v>149916.47020000001</v>
      </c>
      <c r="H12" s="57">
        <v>-14.4490617149016</v>
      </c>
      <c r="I12" s="56">
        <v>26980.4823</v>
      </c>
      <c r="J12" s="57">
        <v>21.036601668890501</v>
      </c>
      <c r="K12" s="56">
        <v>17699.164100000002</v>
      </c>
      <c r="L12" s="57">
        <v>11.8060170949783</v>
      </c>
      <c r="M12" s="57">
        <v>0.52439302486607198</v>
      </c>
      <c r="N12" s="56">
        <v>3756258.9311000002</v>
      </c>
      <c r="O12" s="56">
        <v>48406940.539899997</v>
      </c>
      <c r="P12" s="56">
        <v>1540</v>
      </c>
      <c r="Q12" s="56">
        <v>1555</v>
      </c>
      <c r="R12" s="57">
        <v>-0.96463022508038698</v>
      </c>
      <c r="S12" s="56">
        <v>83.282433051948104</v>
      </c>
      <c r="T12" s="56">
        <v>89.974077942122193</v>
      </c>
      <c r="U12" s="58">
        <v>-8.0348816010216506</v>
      </c>
    </row>
    <row r="13" spans="1:23" ht="12" thickBot="1">
      <c r="A13" s="82"/>
      <c r="B13" s="69" t="s">
        <v>11</v>
      </c>
      <c r="C13" s="70"/>
      <c r="D13" s="56">
        <v>252198.2824</v>
      </c>
      <c r="E13" s="56">
        <v>294496.48739999998</v>
      </c>
      <c r="F13" s="57">
        <v>85.637110522629598</v>
      </c>
      <c r="G13" s="56">
        <v>322474.4572</v>
      </c>
      <c r="H13" s="57">
        <v>-21.792787996357301</v>
      </c>
      <c r="I13" s="56">
        <v>67394.12</v>
      </c>
      <c r="J13" s="57">
        <v>26.722672081132298</v>
      </c>
      <c r="K13" s="56">
        <v>89183.450500000006</v>
      </c>
      <c r="L13" s="57">
        <v>27.6559735224821</v>
      </c>
      <c r="M13" s="57">
        <v>-0.24432033497066799</v>
      </c>
      <c r="N13" s="56">
        <v>5327418.1591999996</v>
      </c>
      <c r="O13" s="56">
        <v>68096681.550999999</v>
      </c>
      <c r="P13" s="56">
        <v>13250</v>
      </c>
      <c r="Q13" s="56">
        <v>14842</v>
      </c>
      <c r="R13" s="57">
        <v>-10.726317207923501</v>
      </c>
      <c r="S13" s="56">
        <v>19.033832633962302</v>
      </c>
      <c r="T13" s="56">
        <v>18.249650936531499</v>
      </c>
      <c r="U13" s="58">
        <v>4.1199358663665899</v>
      </c>
    </row>
    <row r="14" spans="1:23" ht="12" thickBot="1">
      <c r="A14" s="82"/>
      <c r="B14" s="69" t="s">
        <v>12</v>
      </c>
      <c r="C14" s="70"/>
      <c r="D14" s="56">
        <v>108463.8478</v>
      </c>
      <c r="E14" s="56">
        <v>135768.44940000001</v>
      </c>
      <c r="F14" s="57">
        <v>79.888846252080697</v>
      </c>
      <c r="G14" s="56">
        <v>166412.12239999999</v>
      </c>
      <c r="H14" s="57">
        <v>-34.822147427884801</v>
      </c>
      <c r="I14" s="56">
        <v>22285.481400000001</v>
      </c>
      <c r="J14" s="57">
        <v>20.546460274111698</v>
      </c>
      <c r="K14" s="56">
        <v>31211.236199999999</v>
      </c>
      <c r="L14" s="57">
        <v>18.755386176121501</v>
      </c>
      <c r="M14" s="57">
        <v>-0.28597889371648799</v>
      </c>
      <c r="N14" s="56">
        <v>2475333.9259000001</v>
      </c>
      <c r="O14" s="56">
        <v>31048217.9899</v>
      </c>
      <c r="P14" s="56">
        <v>2170</v>
      </c>
      <c r="Q14" s="56">
        <v>2629</v>
      </c>
      <c r="R14" s="57">
        <v>-17.459109927729202</v>
      </c>
      <c r="S14" s="56">
        <v>49.983339999999998</v>
      </c>
      <c r="T14" s="56">
        <v>44.6259174591099</v>
      </c>
      <c r="U14" s="58">
        <v>10.718416458144</v>
      </c>
    </row>
    <row r="15" spans="1:23" ht="12" thickBot="1">
      <c r="A15" s="82"/>
      <c r="B15" s="69" t="s">
        <v>13</v>
      </c>
      <c r="C15" s="70"/>
      <c r="D15" s="56">
        <v>88147.979099999997</v>
      </c>
      <c r="E15" s="56">
        <v>116575.9687</v>
      </c>
      <c r="F15" s="57">
        <v>75.614193974096494</v>
      </c>
      <c r="G15" s="56">
        <v>136089.72459999999</v>
      </c>
      <c r="H15" s="57">
        <v>-35.228042117736798</v>
      </c>
      <c r="I15" s="56">
        <v>14091.028</v>
      </c>
      <c r="J15" s="57">
        <v>15.985650656851</v>
      </c>
      <c r="K15" s="56">
        <v>24193.044000000002</v>
      </c>
      <c r="L15" s="57">
        <v>17.777274567282099</v>
      </c>
      <c r="M15" s="57">
        <v>-0.41755869993044298</v>
      </c>
      <c r="N15" s="56">
        <v>2013676.6989</v>
      </c>
      <c r="O15" s="56">
        <v>26034444.821400002</v>
      </c>
      <c r="P15" s="56">
        <v>4244</v>
      </c>
      <c r="Q15" s="56">
        <v>4667</v>
      </c>
      <c r="R15" s="57">
        <v>-9.0636383115491697</v>
      </c>
      <c r="S15" s="56">
        <v>20.7700233506126</v>
      </c>
      <c r="T15" s="56">
        <v>20.501186672380499</v>
      </c>
      <c r="U15" s="58">
        <v>1.29434942702728</v>
      </c>
    </row>
    <row r="16" spans="1:23" ht="12" thickBot="1">
      <c r="A16" s="82"/>
      <c r="B16" s="69" t="s">
        <v>14</v>
      </c>
      <c r="C16" s="70"/>
      <c r="D16" s="56">
        <v>1060092.3859000001</v>
      </c>
      <c r="E16" s="56">
        <v>1027570.1512</v>
      </c>
      <c r="F16" s="57">
        <v>103.16496490891799</v>
      </c>
      <c r="G16" s="56">
        <v>1093907.2812000001</v>
      </c>
      <c r="H16" s="57">
        <v>-3.0912030554276702</v>
      </c>
      <c r="I16" s="56">
        <v>21134.977500000001</v>
      </c>
      <c r="J16" s="57">
        <v>1.9936920386478201</v>
      </c>
      <c r="K16" s="56">
        <v>38122.424599999998</v>
      </c>
      <c r="L16" s="57">
        <v>3.48497768094022</v>
      </c>
      <c r="M16" s="57">
        <v>-0.44560248405606401</v>
      </c>
      <c r="N16" s="56">
        <v>19615563.8314</v>
      </c>
      <c r="O16" s="56">
        <v>226002839.176</v>
      </c>
      <c r="P16" s="56">
        <v>62332</v>
      </c>
      <c r="Q16" s="56">
        <v>58976</v>
      </c>
      <c r="R16" s="57">
        <v>5.6904503526858301</v>
      </c>
      <c r="S16" s="56">
        <v>17.007193510556402</v>
      </c>
      <c r="T16" s="56">
        <v>16.951677246676599</v>
      </c>
      <c r="U16" s="58">
        <v>0.326428130810064</v>
      </c>
    </row>
    <row r="17" spans="1:21" ht="12" thickBot="1">
      <c r="A17" s="82"/>
      <c r="B17" s="69" t="s">
        <v>15</v>
      </c>
      <c r="C17" s="70"/>
      <c r="D17" s="56">
        <v>549180.96990000003</v>
      </c>
      <c r="E17" s="56">
        <v>519506.28330000001</v>
      </c>
      <c r="F17" s="57">
        <v>105.71209387719099</v>
      </c>
      <c r="G17" s="56">
        <v>875337.56819999998</v>
      </c>
      <c r="H17" s="57">
        <v>-37.260664930752597</v>
      </c>
      <c r="I17" s="56">
        <v>49634.011299999998</v>
      </c>
      <c r="J17" s="57">
        <v>9.0378243275687105</v>
      </c>
      <c r="K17" s="56">
        <v>71307.298699999999</v>
      </c>
      <c r="L17" s="57">
        <v>8.1462628008338207</v>
      </c>
      <c r="M17" s="57">
        <v>-0.30394206196454898</v>
      </c>
      <c r="N17" s="56">
        <v>13480279.9089</v>
      </c>
      <c r="O17" s="56">
        <v>236657687.93380001</v>
      </c>
      <c r="P17" s="56">
        <v>13670</v>
      </c>
      <c r="Q17" s="56">
        <v>13680</v>
      </c>
      <c r="R17" s="57">
        <v>-7.3099415204679996E-2</v>
      </c>
      <c r="S17" s="56">
        <v>40.174174828090699</v>
      </c>
      <c r="T17" s="56">
        <v>32.513753676900599</v>
      </c>
      <c r="U17" s="58">
        <v>19.0680236345111</v>
      </c>
    </row>
    <row r="18" spans="1:21" ht="12" thickBot="1">
      <c r="A18" s="82"/>
      <c r="B18" s="69" t="s">
        <v>16</v>
      </c>
      <c r="C18" s="70"/>
      <c r="D18" s="56">
        <v>1765688.0020000001</v>
      </c>
      <c r="E18" s="56">
        <v>1958004.8642</v>
      </c>
      <c r="F18" s="57">
        <v>90.177917036044903</v>
      </c>
      <c r="G18" s="56">
        <v>2158470.2661000001</v>
      </c>
      <c r="H18" s="57">
        <v>-18.1972515567561</v>
      </c>
      <c r="I18" s="56">
        <v>280096.66210000002</v>
      </c>
      <c r="J18" s="57">
        <v>15.8633157037219</v>
      </c>
      <c r="K18" s="56">
        <v>306139.28820000001</v>
      </c>
      <c r="L18" s="57">
        <v>14.183159852053199</v>
      </c>
      <c r="M18" s="57">
        <v>-8.5067899168128E-2</v>
      </c>
      <c r="N18" s="56">
        <v>36190109.0568</v>
      </c>
      <c r="O18" s="56">
        <v>463413221.41460001</v>
      </c>
      <c r="P18" s="56">
        <v>84218</v>
      </c>
      <c r="Q18" s="56">
        <v>89952</v>
      </c>
      <c r="R18" s="57">
        <v>-6.3745108502312302</v>
      </c>
      <c r="S18" s="56">
        <v>20.9656843192667</v>
      </c>
      <c r="T18" s="56">
        <v>21.3256148523657</v>
      </c>
      <c r="U18" s="58">
        <v>-1.7167602431573099</v>
      </c>
    </row>
    <row r="19" spans="1:21" ht="12" thickBot="1">
      <c r="A19" s="82"/>
      <c r="B19" s="69" t="s">
        <v>17</v>
      </c>
      <c r="C19" s="70"/>
      <c r="D19" s="56">
        <v>419153.20980000001</v>
      </c>
      <c r="E19" s="56">
        <v>523198.61139999999</v>
      </c>
      <c r="F19" s="57">
        <v>80.113593703624304</v>
      </c>
      <c r="G19" s="56">
        <v>486071.3222</v>
      </c>
      <c r="H19" s="57">
        <v>-13.767138554301599</v>
      </c>
      <c r="I19" s="56">
        <v>33001.561099999999</v>
      </c>
      <c r="J19" s="57">
        <v>7.8733886150476504</v>
      </c>
      <c r="K19" s="56">
        <v>54551.442900000002</v>
      </c>
      <c r="L19" s="57">
        <v>11.222929724200901</v>
      </c>
      <c r="M19" s="57">
        <v>-0.39503779651628601</v>
      </c>
      <c r="N19" s="56">
        <v>8653785.5923999995</v>
      </c>
      <c r="O19" s="56">
        <v>135663927.41159999</v>
      </c>
      <c r="P19" s="56">
        <v>9196</v>
      </c>
      <c r="Q19" s="56">
        <v>9392</v>
      </c>
      <c r="R19" s="57">
        <v>-2.0868824531516199</v>
      </c>
      <c r="S19" s="56">
        <v>45.579948869073498</v>
      </c>
      <c r="T19" s="56">
        <v>54.405648967206098</v>
      </c>
      <c r="U19" s="58">
        <v>-19.363119786474702</v>
      </c>
    </row>
    <row r="20" spans="1:21" ht="12" thickBot="1">
      <c r="A20" s="82"/>
      <c r="B20" s="69" t="s">
        <v>18</v>
      </c>
      <c r="C20" s="70"/>
      <c r="D20" s="56">
        <v>979514.74899999995</v>
      </c>
      <c r="E20" s="56">
        <v>1078066.4826</v>
      </c>
      <c r="F20" s="57">
        <v>90.858473462386101</v>
      </c>
      <c r="G20" s="56">
        <v>1168681.2912000001</v>
      </c>
      <c r="H20" s="57">
        <v>-16.186324160778199</v>
      </c>
      <c r="I20" s="56">
        <v>109484.6249</v>
      </c>
      <c r="J20" s="57">
        <v>11.1774350525885</v>
      </c>
      <c r="K20" s="56">
        <v>105845.2861</v>
      </c>
      <c r="L20" s="57">
        <v>9.0568135981126403</v>
      </c>
      <c r="M20" s="57">
        <v>3.4383569964199001E-2</v>
      </c>
      <c r="N20" s="56">
        <v>19676255.505399998</v>
      </c>
      <c r="O20" s="56">
        <v>250298458.3382</v>
      </c>
      <c r="P20" s="56">
        <v>41531</v>
      </c>
      <c r="Q20" s="56">
        <v>43666</v>
      </c>
      <c r="R20" s="57">
        <v>-4.8893876242385401</v>
      </c>
      <c r="S20" s="56">
        <v>23.585147215333102</v>
      </c>
      <c r="T20" s="56">
        <v>22.601503375624102</v>
      </c>
      <c r="U20" s="58">
        <v>4.1706071652993</v>
      </c>
    </row>
    <row r="21" spans="1:21" ht="12" thickBot="1">
      <c r="A21" s="82"/>
      <c r="B21" s="69" t="s">
        <v>19</v>
      </c>
      <c r="C21" s="70"/>
      <c r="D21" s="56">
        <v>344494.7904</v>
      </c>
      <c r="E21" s="56">
        <v>378076.94390000001</v>
      </c>
      <c r="F21" s="57">
        <v>91.117640458688598</v>
      </c>
      <c r="G21" s="56">
        <v>412253.5233</v>
      </c>
      <c r="H21" s="57">
        <v>-16.4361804254833</v>
      </c>
      <c r="I21" s="56">
        <v>51553.8387</v>
      </c>
      <c r="J21" s="57">
        <v>14.9650561159836</v>
      </c>
      <c r="K21" s="56">
        <v>59530.455399999999</v>
      </c>
      <c r="L21" s="57">
        <v>14.440253881512399</v>
      </c>
      <c r="M21" s="57">
        <v>-0.133992200234369</v>
      </c>
      <c r="N21" s="56">
        <v>7128931.2851</v>
      </c>
      <c r="O21" s="56">
        <v>83952736.464000002</v>
      </c>
      <c r="P21" s="56">
        <v>29707</v>
      </c>
      <c r="Q21" s="56">
        <v>32311</v>
      </c>
      <c r="R21" s="57">
        <v>-8.0591748939989394</v>
      </c>
      <c r="S21" s="56">
        <v>11.5964180294207</v>
      </c>
      <c r="T21" s="56">
        <v>11.4166575438705</v>
      </c>
      <c r="U21" s="58">
        <v>1.5501380261914199</v>
      </c>
    </row>
    <row r="22" spans="1:21" ht="12" thickBot="1">
      <c r="A22" s="82"/>
      <c r="B22" s="69" t="s">
        <v>20</v>
      </c>
      <c r="C22" s="70"/>
      <c r="D22" s="56">
        <v>1411119.8111</v>
      </c>
      <c r="E22" s="56">
        <v>1524814.9887999999</v>
      </c>
      <c r="F22" s="57">
        <v>92.543673918796202</v>
      </c>
      <c r="G22" s="56">
        <v>1594224.6070000001</v>
      </c>
      <c r="H22" s="57">
        <v>-11.4855080705701</v>
      </c>
      <c r="I22" s="56">
        <v>70227.8315</v>
      </c>
      <c r="J22" s="57">
        <v>4.9767447772741402</v>
      </c>
      <c r="K22" s="56">
        <v>204981.86300000001</v>
      </c>
      <c r="L22" s="57">
        <v>12.857778138661001</v>
      </c>
      <c r="M22" s="57">
        <v>-0.65739490083568997</v>
      </c>
      <c r="N22" s="56">
        <v>28169591.9399</v>
      </c>
      <c r="O22" s="56">
        <v>293425682.67970002</v>
      </c>
      <c r="P22" s="56">
        <v>84953</v>
      </c>
      <c r="Q22" s="56">
        <v>85332</v>
      </c>
      <c r="R22" s="57">
        <v>-0.444147564805697</v>
      </c>
      <c r="S22" s="56">
        <v>16.610594223865</v>
      </c>
      <c r="T22" s="56">
        <v>16.5714055875873</v>
      </c>
      <c r="U22" s="58">
        <v>0.23592555299045401</v>
      </c>
    </row>
    <row r="23" spans="1:21" ht="12" thickBot="1">
      <c r="A23" s="82"/>
      <c r="B23" s="69" t="s">
        <v>21</v>
      </c>
      <c r="C23" s="70"/>
      <c r="D23" s="56">
        <v>2366029.4752000002</v>
      </c>
      <c r="E23" s="56">
        <v>2818418.9640000002</v>
      </c>
      <c r="F23" s="57">
        <v>83.948820435200602</v>
      </c>
      <c r="G23" s="56">
        <v>3149370.2352999998</v>
      </c>
      <c r="H23" s="57">
        <v>-24.872933366800002</v>
      </c>
      <c r="I23" s="56">
        <v>282581.92219999997</v>
      </c>
      <c r="J23" s="57">
        <v>11.9432967831524</v>
      </c>
      <c r="K23" s="56">
        <v>376949.46919999999</v>
      </c>
      <c r="L23" s="57">
        <v>11.9690427303506</v>
      </c>
      <c r="M23" s="57">
        <v>-0.25034535053272899</v>
      </c>
      <c r="N23" s="56">
        <v>48841056.478699997</v>
      </c>
      <c r="O23" s="56">
        <v>644496498.1494</v>
      </c>
      <c r="P23" s="56">
        <v>78789</v>
      </c>
      <c r="Q23" s="56">
        <v>82456</v>
      </c>
      <c r="R23" s="57">
        <v>-4.4472203356941904</v>
      </c>
      <c r="S23" s="56">
        <v>30.0299467590654</v>
      </c>
      <c r="T23" s="56">
        <v>29.6597760369167</v>
      </c>
      <c r="U23" s="58">
        <v>1.2326719228596299</v>
      </c>
    </row>
    <row r="24" spans="1:21" ht="12" thickBot="1">
      <c r="A24" s="82"/>
      <c r="B24" s="69" t="s">
        <v>22</v>
      </c>
      <c r="C24" s="70"/>
      <c r="D24" s="56">
        <v>277668.07789999997</v>
      </c>
      <c r="E24" s="56">
        <v>270370.82990000001</v>
      </c>
      <c r="F24" s="57">
        <v>102.698977549723</v>
      </c>
      <c r="G24" s="56">
        <v>309548.19870000001</v>
      </c>
      <c r="H24" s="57">
        <v>-10.298919823758</v>
      </c>
      <c r="I24" s="56">
        <v>42412.875099999997</v>
      </c>
      <c r="J24" s="57">
        <v>15.2746673008896</v>
      </c>
      <c r="K24" s="56">
        <v>44722.074099999998</v>
      </c>
      <c r="L24" s="57">
        <v>14.4475316890287</v>
      </c>
      <c r="M24" s="57">
        <v>-5.1634434369849998E-2</v>
      </c>
      <c r="N24" s="56">
        <v>5886496.8129000003</v>
      </c>
      <c r="O24" s="56">
        <v>61127622.8279</v>
      </c>
      <c r="P24" s="56">
        <v>25554</v>
      </c>
      <c r="Q24" s="56">
        <v>26129</v>
      </c>
      <c r="R24" s="57">
        <v>-2.2006200007654302</v>
      </c>
      <c r="S24" s="56">
        <v>10.865934018157599</v>
      </c>
      <c r="T24" s="56">
        <v>10.847817302614001</v>
      </c>
      <c r="U24" s="58">
        <v>0.16672948237492399</v>
      </c>
    </row>
    <row r="25" spans="1:21" ht="12" thickBot="1">
      <c r="A25" s="82"/>
      <c r="B25" s="69" t="s">
        <v>23</v>
      </c>
      <c r="C25" s="70"/>
      <c r="D25" s="56">
        <v>258006.78460000001</v>
      </c>
      <c r="E25" s="56">
        <v>306396.16249999998</v>
      </c>
      <c r="F25" s="57">
        <v>84.206924295274106</v>
      </c>
      <c r="G25" s="56">
        <v>295691.10499999998</v>
      </c>
      <c r="H25" s="57">
        <v>-12.744489016671601</v>
      </c>
      <c r="I25" s="56">
        <v>24334.0262</v>
      </c>
      <c r="J25" s="57">
        <v>9.4315450803846801</v>
      </c>
      <c r="K25" s="56">
        <v>26212.749100000001</v>
      </c>
      <c r="L25" s="57">
        <v>8.86490958190981</v>
      </c>
      <c r="M25" s="57">
        <v>-7.1672104777442E-2</v>
      </c>
      <c r="N25" s="56">
        <v>5733315.9499000004</v>
      </c>
      <c r="O25" s="56">
        <v>74027667.341800004</v>
      </c>
      <c r="P25" s="56">
        <v>18351</v>
      </c>
      <c r="Q25" s="56">
        <v>18558</v>
      </c>
      <c r="R25" s="57">
        <v>-1.11542192046556</v>
      </c>
      <c r="S25" s="56">
        <v>14.0595490490981</v>
      </c>
      <c r="T25" s="56">
        <v>14.4990993910982</v>
      </c>
      <c r="U25" s="58">
        <v>-3.1263473704957199</v>
      </c>
    </row>
    <row r="26" spans="1:21" ht="12" thickBot="1">
      <c r="A26" s="82"/>
      <c r="B26" s="69" t="s">
        <v>24</v>
      </c>
      <c r="C26" s="70"/>
      <c r="D26" s="56">
        <v>638359.26529999997</v>
      </c>
      <c r="E26" s="56">
        <v>649414.07400000002</v>
      </c>
      <c r="F26" s="57">
        <v>98.297725728069196</v>
      </c>
      <c r="G26" s="56">
        <v>726046.96059999999</v>
      </c>
      <c r="H26" s="57">
        <v>-12.0774137292077</v>
      </c>
      <c r="I26" s="56">
        <v>137793.97159999999</v>
      </c>
      <c r="J26" s="57">
        <v>21.585646060176298</v>
      </c>
      <c r="K26" s="56">
        <v>131236.128</v>
      </c>
      <c r="L26" s="57">
        <v>18.075432461220899</v>
      </c>
      <c r="M26" s="57">
        <v>4.9969804046642002E-2</v>
      </c>
      <c r="N26" s="56">
        <v>12987233.4016</v>
      </c>
      <c r="O26" s="56">
        <v>144000471.389</v>
      </c>
      <c r="P26" s="56">
        <v>46141</v>
      </c>
      <c r="Q26" s="56">
        <v>47110</v>
      </c>
      <c r="R26" s="57">
        <v>-2.0568881341541099</v>
      </c>
      <c r="S26" s="56">
        <v>13.834968147634401</v>
      </c>
      <c r="T26" s="56">
        <v>15.877985814052201</v>
      </c>
      <c r="U26" s="58">
        <v>-14.7670572466559</v>
      </c>
    </row>
    <row r="27" spans="1:21" ht="12" thickBot="1">
      <c r="A27" s="82"/>
      <c r="B27" s="69" t="s">
        <v>25</v>
      </c>
      <c r="C27" s="70"/>
      <c r="D27" s="56">
        <v>239789.46960000001</v>
      </c>
      <c r="E27" s="56">
        <v>285934.51870000002</v>
      </c>
      <c r="F27" s="57">
        <v>83.861672487183995</v>
      </c>
      <c r="G27" s="56">
        <v>277674.44640000002</v>
      </c>
      <c r="H27" s="57">
        <v>-13.643666996071101</v>
      </c>
      <c r="I27" s="56">
        <v>62159.420599999998</v>
      </c>
      <c r="J27" s="57">
        <v>25.9224980578547</v>
      </c>
      <c r="K27" s="56">
        <v>79373.973100000003</v>
      </c>
      <c r="L27" s="57">
        <v>28.5852638329056</v>
      </c>
      <c r="M27" s="57">
        <v>-0.21687905780289099</v>
      </c>
      <c r="N27" s="56">
        <v>4705045.4335000003</v>
      </c>
      <c r="O27" s="56">
        <v>48843541.310999997</v>
      </c>
      <c r="P27" s="56">
        <v>30643</v>
      </c>
      <c r="Q27" s="56">
        <v>33625</v>
      </c>
      <c r="R27" s="57">
        <v>-8.8684014869888497</v>
      </c>
      <c r="S27" s="56">
        <v>7.8252608948209996</v>
      </c>
      <c r="T27" s="56">
        <v>7.8245811717472096</v>
      </c>
      <c r="U27" s="58">
        <v>8.6862672430620003E-3</v>
      </c>
    </row>
    <row r="28" spans="1:21" ht="12" thickBot="1">
      <c r="A28" s="82"/>
      <c r="B28" s="69" t="s">
        <v>26</v>
      </c>
      <c r="C28" s="70"/>
      <c r="D28" s="56">
        <v>887927.61580000003</v>
      </c>
      <c r="E28" s="56">
        <v>931384.03469999996</v>
      </c>
      <c r="F28" s="57">
        <v>95.334210456592402</v>
      </c>
      <c r="G28" s="56">
        <v>1002131.5348</v>
      </c>
      <c r="H28" s="57">
        <v>-11.3961007147422</v>
      </c>
      <c r="I28" s="56">
        <v>64147.080600000001</v>
      </c>
      <c r="J28" s="57">
        <v>7.2243592223680499</v>
      </c>
      <c r="K28" s="56">
        <v>20377.6819</v>
      </c>
      <c r="L28" s="57">
        <v>2.03343385497462</v>
      </c>
      <c r="M28" s="57">
        <v>2.1479086244839301</v>
      </c>
      <c r="N28" s="56">
        <v>18073536.4278</v>
      </c>
      <c r="O28" s="56">
        <v>206856199.0636</v>
      </c>
      <c r="P28" s="56">
        <v>40820</v>
      </c>
      <c r="Q28" s="56">
        <v>41075</v>
      </c>
      <c r="R28" s="57">
        <v>-0.62081558125380898</v>
      </c>
      <c r="S28" s="56">
        <v>21.752268882900498</v>
      </c>
      <c r="T28" s="56">
        <v>21.7654704637858</v>
      </c>
      <c r="U28" s="58">
        <v>-6.0690592582706003E-2</v>
      </c>
    </row>
    <row r="29" spans="1:21" ht="12" thickBot="1">
      <c r="A29" s="82"/>
      <c r="B29" s="69" t="s">
        <v>27</v>
      </c>
      <c r="C29" s="70"/>
      <c r="D29" s="56">
        <v>615578.08649999998</v>
      </c>
      <c r="E29" s="56">
        <v>633358.48439999996</v>
      </c>
      <c r="F29" s="57">
        <v>97.192680237505002</v>
      </c>
      <c r="G29" s="56">
        <v>631795.47069999995</v>
      </c>
      <c r="H29" s="57">
        <v>-2.56687250100603</v>
      </c>
      <c r="I29" s="56">
        <v>96613.061700000006</v>
      </c>
      <c r="J29" s="57">
        <v>15.6946882643783</v>
      </c>
      <c r="K29" s="56">
        <v>95339.846300000005</v>
      </c>
      <c r="L29" s="57">
        <v>15.0903022768378</v>
      </c>
      <c r="M29" s="57">
        <v>1.3354493943630001E-2</v>
      </c>
      <c r="N29" s="56">
        <v>11359122.769300001</v>
      </c>
      <c r="O29" s="56">
        <v>151196009.4675</v>
      </c>
      <c r="P29" s="56">
        <v>98687</v>
      </c>
      <c r="Q29" s="56">
        <v>100623</v>
      </c>
      <c r="R29" s="57">
        <v>-1.9240133965395601</v>
      </c>
      <c r="S29" s="56">
        <v>6.2376816247327396</v>
      </c>
      <c r="T29" s="56">
        <v>6.2827560229768498</v>
      </c>
      <c r="U29" s="58">
        <v>-0.72261460196030802</v>
      </c>
    </row>
    <row r="30" spans="1:21" ht="12" thickBot="1">
      <c r="A30" s="82"/>
      <c r="B30" s="69" t="s">
        <v>28</v>
      </c>
      <c r="C30" s="70"/>
      <c r="D30" s="56">
        <v>966471.22510000004</v>
      </c>
      <c r="E30" s="56">
        <v>1197087.4542</v>
      </c>
      <c r="F30" s="57">
        <v>80.735222953771697</v>
      </c>
      <c r="G30" s="56">
        <v>1357103.7494999999</v>
      </c>
      <c r="H30" s="57">
        <v>-28.784278618633401</v>
      </c>
      <c r="I30" s="56">
        <v>112251.7185</v>
      </c>
      <c r="J30" s="57">
        <v>11.6145949910082</v>
      </c>
      <c r="K30" s="56">
        <v>136928.93109999999</v>
      </c>
      <c r="L30" s="57">
        <v>10.089790935324499</v>
      </c>
      <c r="M30" s="57">
        <v>-0.180219128286177</v>
      </c>
      <c r="N30" s="56">
        <v>20823416.434300002</v>
      </c>
      <c r="O30" s="56">
        <v>239115947.90549999</v>
      </c>
      <c r="P30" s="56">
        <v>70957</v>
      </c>
      <c r="Q30" s="56">
        <v>71435</v>
      </c>
      <c r="R30" s="57">
        <v>-0.66913977742003605</v>
      </c>
      <c r="S30" s="56">
        <v>13.620519823273201</v>
      </c>
      <c r="T30" s="56">
        <v>13.7332160495555</v>
      </c>
      <c r="U30" s="58">
        <v>-0.82740033232599097</v>
      </c>
    </row>
    <row r="31" spans="1:21" ht="12" thickBot="1">
      <c r="A31" s="82"/>
      <c r="B31" s="69" t="s">
        <v>29</v>
      </c>
      <c r="C31" s="70"/>
      <c r="D31" s="56">
        <v>812461.21739999996</v>
      </c>
      <c r="E31" s="56">
        <v>1008207.9714</v>
      </c>
      <c r="F31" s="57">
        <v>80.584684950647102</v>
      </c>
      <c r="G31" s="56">
        <v>1136454.0666</v>
      </c>
      <c r="H31" s="57">
        <v>-28.509102014946301</v>
      </c>
      <c r="I31" s="56">
        <v>37917.4401</v>
      </c>
      <c r="J31" s="57">
        <v>4.6669846249820504</v>
      </c>
      <c r="K31" s="56">
        <v>10355.301299999999</v>
      </c>
      <c r="L31" s="57">
        <v>0.91119400284963503</v>
      </c>
      <c r="M31" s="57">
        <v>2.6616452772842099</v>
      </c>
      <c r="N31" s="56">
        <v>18608504.135200001</v>
      </c>
      <c r="O31" s="56">
        <v>254251318.1081</v>
      </c>
      <c r="P31" s="56">
        <v>32909</v>
      </c>
      <c r="Q31" s="56">
        <v>32584</v>
      </c>
      <c r="R31" s="57">
        <v>0.99742204763073605</v>
      </c>
      <c r="S31" s="56">
        <v>24.688116241757601</v>
      </c>
      <c r="T31" s="56">
        <v>24.447704732384</v>
      </c>
      <c r="U31" s="58">
        <v>0.97379446458920305</v>
      </c>
    </row>
    <row r="32" spans="1:21" ht="12" thickBot="1">
      <c r="A32" s="82"/>
      <c r="B32" s="69" t="s">
        <v>30</v>
      </c>
      <c r="C32" s="70"/>
      <c r="D32" s="56">
        <v>117664.155</v>
      </c>
      <c r="E32" s="56">
        <v>114745.0229</v>
      </c>
      <c r="F32" s="57">
        <v>102.54401631218801</v>
      </c>
      <c r="G32" s="56">
        <v>136640.33970000001</v>
      </c>
      <c r="H32" s="57">
        <v>-13.887688468619899</v>
      </c>
      <c r="I32" s="56">
        <v>27554.112799999999</v>
      </c>
      <c r="J32" s="57">
        <v>23.417592893944601</v>
      </c>
      <c r="K32" s="56">
        <v>34565.348400000003</v>
      </c>
      <c r="L32" s="57">
        <v>25.2965913842792</v>
      </c>
      <c r="M32" s="57">
        <v>-0.20284000956287199</v>
      </c>
      <c r="N32" s="56">
        <v>2259250.7570000002</v>
      </c>
      <c r="O32" s="56">
        <v>25027847.224399999</v>
      </c>
      <c r="P32" s="56">
        <v>21874</v>
      </c>
      <c r="Q32" s="56">
        <v>22892</v>
      </c>
      <c r="R32" s="57">
        <v>-4.4469683732308196</v>
      </c>
      <c r="S32" s="56">
        <v>5.3791787053122402</v>
      </c>
      <c r="T32" s="56">
        <v>5.3563293639699499</v>
      </c>
      <c r="U32" s="58">
        <v>0.42477379157774398</v>
      </c>
    </row>
    <row r="33" spans="1:21" ht="12" thickBot="1">
      <c r="A33" s="82"/>
      <c r="B33" s="69" t="s">
        <v>70</v>
      </c>
      <c r="C33" s="70"/>
      <c r="D33" s="56">
        <v>2.1238999999999999</v>
      </c>
      <c r="E33" s="59"/>
      <c r="F33" s="59"/>
      <c r="G33" s="59"/>
      <c r="H33" s="59"/>
      <c r="I33" s="56">
        <v>0.38390000000000002</v>
      </c>
      <c r="J33" s="57">
        <v>18.075238947219699</v>
      </c>
      <c r="K33" s="59"/>
      <c r="L33" s="59"/>
      <c r="M33" s="59"/>
      <c r="N33" s="56">
        <v>41.509700000000002</v>
      </c>
      <c r="O33" s="56">
        <v>366.80829999999997</v>
      </c>
      <c r="P33" s="56">
        <v>1</v>
      </c>
      <c r="Q33" s="59"/>
      <c r="R33" s="59"/>
      <c r="S33" s="56">
        <v>2.1238999999999999</v>
      </c>
      <c r="T33" s="59"/>
      <c r="U33" s="60"/>
    </row>
    <row r="34" spans="1:21" ht="12" thickBot="1">
      <c r="A34" s="82"/>
      <c r="B34" s="69" t="s">
        <v>31</v>
      </c>
      <c r="C34" s="70"/>
      <c r="D34" s="56">
        <v>187658.36139999999</v>
      </c>
      <c r="E34" s="56">
        <v>167088.41159999999</v>
      </c>
      <c r="F34" s="57">
        <v>112.310817729983</v>
      </c>
      <c r="G34" s="56">
        <v>157946.89980000001</v>
      </c>
      <c r="H34" s="57">
        <v>18.811044495094301</v>
      </c>
      <c r="I34" s="56">
        <v>27150.906900000002</v>
      </c>
      <c r="J34" s="57">
        <v>14.4682638692165</v>
      </c>
      <c r="K34" s="56">
        <v>22555.864399999999</v>
      </c>
      <c r="L34" s="57">
        <v>14.280662949739</v>
      </c>
      <c r="M34" s="57">
        <v>0.20371830662362</v>
      </c>
      <c r="N34" s="56">
        <v>3629939.8711000001</v>
      </c>
      <c r="O34" s="56">
        <v>40045730.821699999</v>
      </c>
      <c r="P34" s="56">
        <v>12952</v>
      </c>
      <c r="Q34" s="56">
        <v>13416</v>
      </c>
      <c r="R34" s="57">
        <v>-3.4585569469290398</v>
      </c>
      <c r="S34" s="56">
        <v>14.488755512662101</v>
      </c>
      <c r="T34" s="56">
        <v>15.206417046809801</v>
      </c>
      <c r="U34" s="58">
        <v>-4.9532310316124404</v>
      </c>
    </row>
    <row r="35" spans="1:21" ht="12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69" t="s">
        <v>64</v>
      </c>
      <c r="C36" s="70"/>
      <c r="D36" s="56">
        <v>77143.600000000006</v>
      </c>
      <c r="E36" s="59"/>
      <c r="F36" s="59"/>
      <c r="G36" s="56">
        <v>124206.9</v>
      </c>
      <c r="H36" s="57">
        <v>-37.891051141281203</v>
      </c>
      <c r="I36" s="56">
        <v>-2871.23</v>
      </c>
      <c r="J36" s="57">
        <v>-3.7219289740172901</v>
      </c>
      <c r="K36" s="56">
        <v>-4152.0600000000004</v>
      </c>
      <c r="L36" s="57">
        <v>-3.3428577639406498</v>
      </c>
      <c r="M36" s="57">
        <v>-0.30848060962510199</v>
      </c>
      <c r="N36" s="56">
        <v>2895335.56</v>
      </c>
      <c r="O36" s="56">
        <v>32365583.809999999</v>
      </c>
      <c r="P36" s="56">
        <v>53</v>
      </c>
      <c r="Q36" s="56">
        <v>98</v>
      </c>
      <c r="R36" s="57">
        <v>-45.918367346938801</v>
      </c>
      <c r="S36" s="56">
        <v>1455.5396226415101</v>
      </c>
      <c r="T36" s="56">
        <v>1971.0887755102001</v>
      </c>
      <c r="U36" s="58">
        <v>-35.419795163877303</v>
      </c>
    </row>
    <row r="37" spans="1:21" ht="12" thickBot="1">
      <c r="A37" s="82"/>
      <c r="B37" s="69" t="s">
        <v>35</v>
      </c>
      <c r="C37" s="70"/>
      <c r="D37" s="56">
        <v>191848.04</v>
      </c>
      <c r="E37" s="59"/>
      <c r="F37" s="59"/>
      <c r="G37" s="56">
        <v>308763.34000000003</v>
      </c>
      <c r="H37" s="57">
        <v>-37.865667601600599</v>
      </c>
      <c r="I37" s="56">
        <v>-20740.419999999998</v>
      </c>
      <c r="J37" s="57">
        <v>-10.810858427326099</v>
      </c>
      <c r="K37" s="56">
        <v>-32589.87</v>
      </c>
      <c r="L37" s="57">
        <v>-10.554967438815799</v>
      </c>
      <c r="M37" s="57">
        <v>-0.36359304286884198</v>
      </c>
      <c r="N37" s="56">
        <v>5090035.8600000003</v>
      </c>
      <c r="O37" s="56">
        <v>85030252.280000001</v>
      </c>
      <c r="P37" s="56">
        <v>106</v>
      </c>
      <c r="Q37" s="56">
        <v>103</v>
      </c>
      <c r="R37" s="57">
        <v>2.9126213592233001</v>
      </c>
      <c r="S37" s="56">
        <v>1809.8871698113201</v>
      </c>
      <c r="T37" s="56">
        <v>1913.68388349515</v>
      </c>
      <c r="U37" s="58">
        <v>-5.7349825677058996</v>
      </c>
    </row>
    <row r="38" spans="1:21" ht="12" thickBot="1">
      <c r="A38" s="82"/>
      <c r="B38" s="69" t="s">
        <v>36</v>
      </c>
      <c r="C38" s="70"/>
      <c r="D38" s="56">
        <v>195212.81</v>
      </c>
      <c r="E38" s="59"/>
      <c r="F38" s="59"/>
      <c r="G38" s="56">
        <v>291312.8</v>
      </c>
      <c r="H38" s="57">
        <v>-32.9885916444454</v>
      </c>
      <c r="I38" s="56">
        <v>-3299.27</v>
      </c>
      <c r="J38" s="57">
        <v>-1.6900888829990199</v>
      </c>
      <c r="K38" s="56">
        <v>-8041.24</v>
      </c>
      <c r="L38" s="57">
        <v>-2.7603455804207702</v>
      </c>
      <c r="M38" s="57">
        <v>-0.58970631395158002</v>
      </c>
      <c r="N38" s="56">
        <v>10028701.43</v>
      </c>
      <c r="O38" s="56">
        <v>74528219.549999997</v>
      </c>
      <c r="P38" s="56">
        <v>87</v>
      </c>
      <c r="Q38" s="56">
        <v>95</v>
      </c>
      <c r="R38" s="57">
        <v>-8.4210526315789505</v>
      </c>
      <c r="S38" s="56">
        <v>2243.8254022988499</v>
      </c>
      <c r="T38" s="56">
        <v>2213.7383157894701</v>
      </c>
      <c r="U38" s="58">
        <v>1.3408835856190799</v>
      </c>
    </row>
    <row r="39" spans="1:21" ht="12" thickBot="1">
      <c r="A39" s="82"/>
      <c r="B39" s="69" t="s">
        <v>37</v>
      </c>
      <c r="C39" s="70"/>
      <c r="D39" s="56">
        <v>128135.16</v>
      </c>
      <c r="E39" s="59"/>
      <c r="F39" s="59"/>
      <c r="G39" s="56">
        <v>293223.36</v>
      </c>
      <c r="H39" s="57">
        <v>-56.3011760045312</v>
      </c>
      <c r="I39" s="56">
        <v>-21133.66</v>
      </c>
      <c r="J39" s="57">
        <v>-16.493256027463499</v>
      </c>
      <c r="K39" s="56">
        <v>-46348.86</v>
      </c>
      <c r="L39" s="57">
        <v>-15.806673792974699</v>
      </c>
      <c r="M39" s="57">
        <v>-0.54403064066732199</v>
      </c>
      <c r="N39" s="56">
        <v>5394060.0800000001</v>
      </c>
      <c r="O39" s="56">
        <v>57579007.060000002</v>
      </c>
      <c r="P39" s="56">
        <v>89</v>
      </c>
      <c r="Q39" s="56">
        <v>107</v>
      </c>
      <c r="R39" s="57">
        <v>-16.822429906542101</v>
      </c>
      <c r="S39" s="56">
        <v>1439.7208988764</v>
      </c>
      <c r="T39" s="56">
        <v>1719.3955140186899</v>
      </c>
      <c r="U39" s="58">
        <v>-19.425613350514801</v>
      </c>
    </row>
    <row r="40" spans="1:21" ht="12" thickBot="1">
      <c r="A40" s="82"/>
      <c r="B40" s="69" t="s">
        <v>66</v>
      </c>
      <c r="C40" s="70"/>
      <c r="D40" s="56">
        <v>15.38</v>
      </c>
      <c r="E40" s="59"/>
      <c r="F40" s="59"/>
      <c r="G40" s="59"/>
      <c r="H40" s="59"/>
      <c r="I40" s="56">
        <v>-984.62</v>
      </c>
      <c r="J40" s="57">
        <v>-6401.9505851755503</v>
      </c>
      <c r="K40" s="59"/>
      <c r="L40" s="59"/>
      <c r="M40" s="59"/>
      <c r="N40" s="56">
        <v>77.83</v>
      </c>
      <c r="O40" s="56">
        <v>1380.66</v>
      </c>
      <c r="P40" s="56">
        <v>2</v>
      </c>
      <c r="Q40" s="59"/>
      <c r="R40" s="59"/>
      <c r="S40" s="56">
        <v>7.69</v>
      </c>
      <c r="T40" s="59"/>
      <c r="U40" s="60"/>
    </row>
    <row r="41" spans="1:21" ht="12" thickBot="1">
      <c r="A41" s="82"/>
      <c r="B41" s="69" t="s">
        <v>32</v>
      </c>
      <c r="C41" s="70"/>
      <c r="D41" s="56">
        <v>46601.282099999997</v>
      </c>
      <c r="E41" s="59"/>
      <c r="F41" s="59"/>
      <c r="G41" s="56">
        <v>195788.03450000001</v>
      </c>
      <c r="H41" s="57">
        <v>-76.198094935163198</v>
      </c>
      <c r="I41" s="56">
        <v>3030.8281000000002</v>
      </c>
      <c r="J41" s="57">
        <v>6.5037440246735203</v>
      </c>
      <c r="K41" s="56">
        <v>14363.9167</v>
      </c>
      <c r="L41" s="57">
        <v>7.3364629951377296</v>
      </c>
      <c r="M41" s="57">
        <v>-0.78899709854207101</v>
      </c>
      <c r="N41" s="56">
        <v>1040546.1528</v>
      </c>
      <c r="O41" s="56">
        <v>15713809.389900001</v>
      </c>
      <c r="P41" s="56">
        <v>93</v>
      </c>
      <c r="Q41" s="56">
        <v>97</v>
      </c>
      <c r="R41" s="57">
        <v>-4.1237113402061798</v>
      </c>
      <c r="S41" s="56">
        <v>501.08905483871001</v>
      </c>
      <c r="T41" s="56">
        <v>396.24636288659798</v>
      </c>
      <c r="U41" s="58">
        <v>20.922965875967598</v>
      </c>
    </row>
    <row r="42" spans="1:21" ht="12" thickBot="1">
      <c r="A42" s="82"/>
      <c r="B42" s="69" t="s">
        <v>33</v>
      </c>
      <c r="C42" s="70"/>
      <c r="D42" s="56">
        <v>377911.18489999999</v>
      </c>
      <c r="E42" s="56">
        <v>858534.32709999999</v>
      </c>
      <c r="F42" s="57">
        <v>44.018179934229003</v>
      </c>
      <c r="G42" s="56">
        <v>380006.60080000001</v>
      </c>
      <c r="H42" s="57">
        <v>-0.55141565846190699</v>
      </c>
      <c r="I42" s="56">
        <v>15976.586799999999</v>
      </c>
      <c r="J42" s="57">
        <v>4.2276035847490503</v>
      </c>
      <c r="K42" s="56">
        <v>25029.201300000001</v>
      </c>
      <c r="L42" s="57">
        <v>6.5865175097769004</v>
      </c>
      <c r="M42" s="57">
        <v>-0.36168211648048099</v>
      </c>
      <c r="N42" s="56">
        <v>7639849.0192</v>
      </c>
      <c r="O42" s="56">
        <v>98766793.840100005</v>
      </c>
      <c r="P42" s="56">
        <v>1696</v>
      </c>
      <c r="Q42" s="56">
        <v>1702</v>
      </c>
      <c r="R42" s="57">
        <v>-0.35252643948295898</v>
      </c>
      <c r="S42" s="56">
        <v>222.824991096698</v>
      </c>
      <c r="T42" s="56">
        <v>225.16810252644001</v>
      </c>
      <c r="U42" s="58">
        <v>-1.0515478619382299</v>
      </c>
    </row>
    <row r="43" spans="1:21" ht="12" thickBot="1">
      <c r="A43" s="82"/>
      <c r="B43" s="69" t="s">
        <v>38</v>
      </c>
      <c r="C43" s="70"/>
      <c r="D43" s="56">
        <v>56376.13</v>
      </c>
      <c r="E43" s="59"/>
      <c r="F43" s="59"/>
      <c r="G43" s="56">
        <v>114482.94</v>
      </c>
      <c r="H43" s="57">
        <v>-50.755868079558397</v>
      </c>
      <c r="I43" s="56">
        <v>-2691.43</v>
      </c>
      <c r="J43" s="57">
        <v>-4.7740595177426997</v>
      </c>
      <c r="K43" s="56">
        <v>-1265.74</v>
      </c>
      <c r="L43" s="57">
        <v>-1.10561451339387</v>
      </c>
      <c r="M43" s="57">
        <v>1.1263687645172</v>
      </c>
      <c r="N43" s="56">
        <v>2300186.83</v>
      </c>
      <c r="O43" s="56">
        <v>40079114.57</v>
      </c>
      <c r="P43" s="56">
        <v>57</v>
      </c>
      <c r="Q43" s="56">
        <v>44</v>
      </c>
      <c r="R43" s="57">
        <v>29.545454545454501</v>
      </c>
      <c r="S43" s="56">
        <v>989.05491228070196</v>
      </c>
      <c r="T43" s="56">
        <v>1089.4343181818199</v>
      </c>
      <c r="U43" s="58">
        <v>-10.149022531989401</v>
      </c>
    </row>
    <row r="44" spans="1:21" ht="12" thickBot="1">
      <c r="A44" s="82"/>
      <c r="B44" s="69" t="s">
        <v>39</v>
      </c>
      <c r="C44" s="70"/>
      <c r="D44" s="56">
        <v>61179.51</v>
      </c>
      <c r="E44" s="59"/>
      <c r="F44" s="59"/>
      <c r="G44" s="56">
        <v>76359.86</v>
      </c>
      <c r="H44" s="57">
        <v>-19.880012875874801</v>
      </c>
      <c r="I44" s="56">
        <v>8360.69</v>
      </c>
      <c r="J44" s="57">
        <v>13.6658335445969</v>
      </c>
      <c r="K44" s="56">
        <v>9082.18</v>
      </c>
      <c r="L44" s="57">
        <v>11.893919135000999</v>
      </c>
      <c r="M44" s="57">
        <v>-7.9440178459356997E-2</v>
      </c>
      <c r="N44" s="56">
        <v>1265146.02</v>
      </c>
      <c r="O44" s="56">
        <v>16892455.510000002</v>
      </c>
      <c r="P44" s="56">
        <v>49</v>
      </c>
      <c r="Q44" s="56">
        <v>36</v>
      </c>
      <c r="R44" s="57">
        <v>36.1111111111111</v>
      </c>
      <c r="S44" s="56">
        <v>1248.56142857143</v>
      </c>
      <c r="T44" s="56">
        <v>886.27777777777806</v>
      </c>
      <c r="U44" s="58">
        <v>29.01608543267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18068.553899999999</v>
      </c>
      <c r="E46" s="62"/>
      <c r="F46" s="62"/>
      <c r="G46" s="61">
        <v>41003.455399999999</v>
      </c>
      <c r="H46" s="63">
        <v>-55.934070132050401</v>
      </c>
      <c r="I46" s="61">
        <v>2305.8780000000002</v>
      </c>
      <c r="J46" s="63">
        <v>12.7618292684729</v>
      </c>
      <c r="K46" s="61">
        <v>1992.9762000000001</v>
      </c>
      <c r="L46" s="63">
        <v>4.8605079268514499</v>
      </c>
      <c r="M46" s="63">
        <v>0.157002276294117</v>
      </c>
      <c r="N46" s="61">
        <v>236446.83059999999</v>
      </c>
      <c r="O46" s="61">
        <v>5574596.0482999999</v>
      </c>
      <c r="P46" s="61">
        <v>18</v>
      </c>
      <c r="Q46" s="61">
        <v>12</v>
      </c>
      <c r="R46" s="63">
        <v>50</v>
      </c>
      <c r="S46" s="61">
        <v>1003.80855</v>
      </c>
      <c r="T46" s="61">
        <v>1103.418825</v>
      </c>
      <c r="U46" s="64">
        <v>-9.9232343657563007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4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134575</v>
      </c>
      <c r="D2" s="37">
        <v>660951.47648888896</v>
      </c>
      <c r="E2" s="37">
        <v>499126.43629743601</v>
      </c>
      <c r="F2" s="37">
        <v>161825.04019145301</v>
      </c>
      <c r="G2" s="37">
        <v>499126.43629743601</v>
      </c>
      <c r="H2" s="37">
        <v>0.244836490949534</v>
      </c>
    </row>
    <row r="3" spans="1:8">
      <c r="A3" s="37">
        <v>2</v>
      </c>
      <c r="B3" s="37">
        <v>13</v>
      </c>
      <c r="C3" s="37">
        <v>10271</v>
      </c>
      <c r="D3" s="37">
        <v>98774.0696880342</v>
      </c>
      <c r="E3" s="37">
        <v>78049.385207692307</v>
      </c>
      <c r="F3" s="37">
        <v>20724.684480341901</v>
      </c>
      <c r="G3" s="37">
        <v>78049.385207692307</v>
      </c>
      <c r="H3" s="37">
        <v>0.20981908051170001</v>
      </c>
    </row>
    <row r="4" spans="1:8">
      <c r="A4" s="37">
        <v>3</v>
      </c>
      <c r="B4" s="37">
        <v>14</v>
      </c>
      <c r="C4" s="37">
        <v>119587</v>
      </c>
      <c r="D4" s="37">
        <v>138643.08065219701</v>
      </c>
      <c r="E4" s="37">
        <v>96672.791613943104</v>
      </c>
      <c r="F4" s="37">
        <v>41970.289038254203</v>
      </c>
      <c r="G4" s="37">
        <v>96672.791613943104</v>
      </c>
      <c r="H4" s="37">
        <v>0.30272184403880698</v>
      </c>
    </row>
    <row r="5" spans="1:8">
      <c r="A5" s="37">
        <v>4</v>
      </c>
      <c r="B5" s="37">
        <v>15</v>
      </c>
      <c r="C5" s="37">
        <v>4785</v>
      </c>
      <c r="D5" s="37">
        <v>54315.691319589998</v>
      </c>
      <c r="E5" s="37">
        <v>44792.774013107897</v>
      </c>
      <c r="F5" s="37">
        <v>9522.9173064821098</v>
      </c>
      <c r="G5" s="37">
        <v>44792.774013107897</v>
      </c>
      <c r="H5" s="37">
        <v>0.17532534475994899</v>
      </c>
    </row>
    <row r="6" spans="1:8">
      <c r="A6" s="37">
        <v>5</v>
      </c>
      <c r="B6" s="37">
        <v>16</v>
      </c>
      <c r="C6" s="37">
        <v>2864</v>
      </c>
      <c r="D6" s="37">
        <v>128254.957658974</v>
      </c>
      <c r="E6" s="37">
        <v>101274.46241453</v>
      </c>
      <c r="F6" s="37">
        <v>26980.495244444399</v>
      </c>
      <c r="G6" s="37">
        <v>101274.46241453</v>
      </c>
      <c r="H6" s="37">
        <v>0.21036609996928701</v>
      </c>
    </row>
    <row r="7" spans="1:8">
      <c r="A7" s="37">
        <v>6</v>
      </c>
      <c r="B7" s="37">
        <v>17</v>
      </c>
      <c r="C7" s="37">
        <v>25029</v>
      </c>
      <c r="D7" s="37">
        <v>252198.45217692299</v>
      </c>
      <c r="E7" s="37">
        <v>184804.16102991501</v>
      </c>
      <c r="F7" s="37">
        <v>67394.291147008495</v>
      </c>
      <c r="G7" s="37">
        <v>184804.16102991501</v>
      </c>
      <c r="H7" s="37">
        <v>0.26722721953792899</v>
      </c>
    </row>
    <row r="8" spans="1:8">
      <c r="A8" s="37">
        <v>7</v>
      </c>
      <c r="B8" s="37">
        <v>18</v>
      </c>
      <c r="C8" s="37">
        <v>45028</v>
      </c>
      <c r="D8" s="37">
        <v>108463.845542735</v>
      </c>
      <c r="E8" s="37">
        <v>86178.3628273504</v>
      </c>
      <c r="F8" s="37">
        <v>22285.482715384602</v>
      </c>
      <c r="G8" s="37">
        <v>86178.3628273504</v>
      </c>
      <c r="H8" s="37">
        <v>0.20546461914448799</v>
      </c>
    </row>
    <row r="9" spans="1:8">
      <c r="A9" s="37">
        <v>8</v>
      </c>
      <c r="B9" s="37">
        <v>19</v>
      </c>
      <c r="C9" s="37">
        <v>14039</v>
      </c>
      <c r="D9" s="37">
        <v>88148.025647008501</v>
      </c>
      <c r="E9" s="37">
        <v>74056.951624786307</v>
      </c>
      <c r="F9" s="37">
        <v>14091.074022222199</v>
      </c>
      <c r="G9" s="37">
        <v>74056.951624786307</v>
      </c>
      <c r="H9" s="37">
        <v>0.159856944257043</v>
      </c>
    </row>
    <row r="10" spans="1:8">
      <c r="A10" s="37">
        <v>9</v>
      </c>
      <c r="B10" s="37">
        <v>21</v>
      </c>
      <c r="C10" s="37">
        <v>293416</v>
      </c>
      <c r="D10" s="37">
        <v>1060091.1059658099</v>
      </c>
      <c r="E10" s="37">
        <v>1038957.40853333</v>
      </c>
      <c r="F10" s="37">
        <v>21133.697432478599</v>
      </c>
      <c r="G10" s="37">
        <v>1038957.40853333</v>
      </c>
      <c r="H10" s="37">
        <v>1.99357369508581E-2</v>
      </c>
    </row>
    <row r="11" spans="1:8">
      <c r="A11" s="37">
        <v>10</v>
      </c>
      <c r="B11" s="37">
        <v>22</v>
      </c>
      <c r="C11" s="37">
        <v>49216.375999999997</v>
      </c>
      <c r="D11" s="37">
        <v>549180.96510170901</v>
      </c>
      <c r="E11" s="37">
        <v>499546.95864358998</v>
      </c>
      <c r="F11" s="37">
        <v>49634.0064581197</v>
      </c>
      <c r="G11" s="37">
        <v>499546.95864358998</v>
      </c>
      <c r="H11" s="37">
        <v>9.0378235248789698E-2</v>
      </c>
    </row>
    <row r="12" spans="1:8">
      <c r="A12" s="37">
        <v>11</v>
      </c>
      <c r="B12" s="37">
        <v>23</v>
      </c>
      <c r="C12" s="37">
        <v>246741.614</v>
      </c>
      <c r="D12" s="37">
        <v>1765686.96816581</v>
      </c>
      <c r="E12" s="37">
        <v>1485591.3319846201</v>
      </c>
      <c r="F12" s="37">
        <v>280095.63618119602</v>
      </c>
      <c r="G12" s="37">
        <v>1485591.3319846201</v>
      </c>
      <c r="H12" s="37">
        <v>0.15863266888816599</v>
      </c>
    </row>
    <row r="13" spans="1:8">
      <c r="A13" s="37">
        <v>12</v>
      </c>
      <c r="B13" s="37">
        <v>24</v>
      </c>
      <c r="C13" s="37">
        <v>14994</v>
      </c>
      <c r="D13" s="37">
        <v>419153.219039316</v>
      </c>
      <c r="E13" s="37">
        <v>386151.64770085498</v>
      </c>
      <c r="F13" s="37">
        <v>33001.571338461501</v>
      </c>
      <c r="G13" s="37">
        <v>386151.64770085498</v>
      </c>
      <c r="H13" s="37">
        <v>7.8733908841497002E-2</v>
      </c>
    </row>
    <row r="14" spans="1:8">
      <c r="A14" s="37">
        <v>13</v>
      </c>
      <c r="B14" s="37">
        <v>25</v>
      </c>
      <c r="C14" s="37">
        <v>83455</v>
      </c>
      <c r="D14" s="37">
        <v>979514.72530000005</v>
      </c>
      <c r="E14" s="37">
        <v>870030.12410000002</v>
      </c>
      <c r="F14" s="37">
        <v>109484.6012</v>
      </c>
      <c r="G14" s="37">
        <v>870030.12410000002</v>
      </c>
      <c r="H14" s="37">
        <v>0.111774329034684</v>
      </c>
    </row>
    <row r="15" spans="1:8">
      <c r="A15" s="37">
        <v>14</v>
      </c>
      <c r="B15" s="37">
        <v>26</v>
      </c>
      <c r="C15" s="37">
        <v>71410</v>
      </c>
      <c r="D15" s="37">
        <v>344494.10593368899</v>
      </c>
      <c r="E15" s="37">
        <v>292940.95147526701</v>
      </c>
      <c r="F15" s="37">
        <v>51553.154458422199</v>
      </c>
      <c r="G15" s="37">
        <v>292940.95147526701</v>
      </c>
      <c r="H15" s="37">
        <v>0.14964887227517801</v>
      </c>
    </row>
    <row r="16" spans="1:8">
      <c r="A16" s="37">
        <v>15</v>
      </c>
      <c r="B16" s="37">
        <v>27</v>
      </c>
      <c r="C16" s="37">
        <v>195531.155</v>
      </c>
      <c r="D16" s="37">
        <v>1411121.08025848</v>
      </c>
      <c r="E16" s="37">
        <v>1340891.9776983899</v>
      </c>
      <c r="F16" s="37">
        <v>70229.102560093801</v>
      </c>
      <c r="G16" s="37">
        <v>1340891.9776983899</v>
      </c>
      <c r="H16" s="37">
        <v>4.9768303756917501E-2</v>
      </c>
    </row>
    <row r="17" spans="1:8">
      <c r="A17" s="37">
        <v>16</v>
      </c>
      <c r="B17" s="37">
        <v>29</v>
      </c>
      <c r="C17" s="37">
        <v>192667</v>
      </c>
      <c r="D17" s="37">
        <v>2366030.39670684</v>
      </c>
      <c r="E17" s="37">
        <v>2083447.5816136801</v>
      </c>
      <c r="F17" s="37">
        <v>282582.815093162</v>
      </c>
      <c r="G17" s="37">
        <v>2083447.5816136801</v>
      </c>
      <c r="H17" s="37">
        <v>0.119433298695771</v>
      </c>
    </row>
    <row r="18" spans="1:8">
      <c r="A18" s="37">
        <v>17</v>
      </c>
      <c r="B18" s="37">
        <v>31</v>
      </c>
      <c r="C18" s="37">
        <v>28942.356</v>
      </c>
      <c r="D18" s="37">
        <v>277668.13612427999</v>
      </c>
      <c r="E18" s="37">
        <v>235255.202759393</v>
      </c>
      <c r="F18" s="37">
        <v>42412.933364886099</v>
      </c>
      <c r="G18" s="37">
        <v>235255.202759393</v>
      </c>
      <c r="H18" s="37">
        <v>0.152746850815834</v>
      </c>
    </row>
    <row r="19" spans="1:8">
      <c r="A19" s="37">
        <v>18</v>
      </c>
      <c r="B19" s="37">
        <v>32</v>
      </c>
      <c r="C19" s="37">
        <v>13520.509</v>
      </c>
      <c r="D19" s="37">
        <v>258006.782862597</v>
      </c>
      <c r="E19" s="37">
        <v>233672.76361999201</v>
      </c>
      <c r="F19" s="37">
        <v>24334.019242605598</v>
      </c>
      <c r="G19" s="37">
        <v>233672.76361999201</v>
      </c>
      <c r="H19" s="37">
        <v>9.43154244730256E-2</v>
      </c>
    </row>
    <row r="20" spans="1:8">
      <c r="A20" s="37">
        <v>19</v>
      </c>
      <c r="B20" s="37">
        <v>33</v>
      </c>
      <c r="C20" s="37">
        <v>53364.419000000002</v>
      </c>
      <c r="D20" s="37">
        <v>638359.24680611899</v>
      </c>
      <c r="E20" s="37">
        <v>500565.28428060003</v>
      </c>
      <c r="F20" s="37">
        <v>137793.962525518</v>
      </c>
      <c r="G20" s="37">
        <v>500565.28428060003</v>
      </c>
      <c r="H20" s="37">
        <v>0.21585645264001099</v>
      </c>
    </row>
    <row r="21" spans="1:8">
      <c r="A21" s="37">
        <v>20</v>
      </c>
      <c r="B21" s="37">
        <v>34</v>
      </c>
      <c r="C21" s="37">
        <v>42687.182999999997</v>
      </c>
      <c r="D21" s="37">
        <v>239789.232170751</v>
      </c>
      <c r="E21" s="37">
        <v>177630.030075363</v>
      </c>
      <c r="F21" s="37">
        <v>62159.202095387802</v>
      </c>
      <c r="G21" s="37">
        <v>177630.030075363</v>
      </c>
      <c r="H21" s="37">
        <v>0.25922432601612799</v>
      </c>
    </row>
    <row r="22" spans="1:8">
      <c r="A22" s="37">
        <v>21</v>
      </c>
      <c r="B22" s="37">
        <v>35</v>
      </c>
      <c r="C22" s="37">
        <v>27616.472000000002</v>
      </c>
      <c r="D22" s="37">
        <v>887928.70903185802</v>
      </c>
      <c r="E22" s="37">
        <v>823780.54059026495</v>
      </c>
      <c r="F22" s="37">
        <v>64148.168441592898</v>
      </c>
      <c r="G22" s="37">
        <v>823780.54059026495</v>
      </c>
      <c r="H22" s="37">
        <v>7.2244728421424806E-2</v>
      </c>
    </row>
    <row r="23" spans="1:8">
      <c r="A23" s="37">
        <v>22</v>
      </c>
      <c r="B23" s="37">
        <v>36</v>
      </c>
      <c r="C23" s="37">
        <v>146026.201</v>
      </c>
      <c r="D23" s="37">
        <v>615578.08808318595</v>
      </c>
      <c r="E23" s="37">
        <v>518964.99688897602</v>
      </c>
      <c r="F23" s="37">
        <v>96613.091194209803</v>
      </c>
      <c r="G23" s="37">
        <v>518964.99688897602</v>
      </c>
      <c r="H23" s="37">
        <v>0.15694693015316399</v>
      </c>
    </row>
    <row r="24" spans="1:8">
      <c r="A24" s="37">
        <v>23</v>
      </c>
      <c r="B24" s="37">
        <v>37</v>
      </c>
      <c r="C24" s="37">
        <v>128340.78</v>
      </c>
      <c r="D24" s="37">
        <v>966471.16130442498</v>
      </c>
      <c r="E24" s="37">
        <v>854219.46690586302</v>
      </c>
      <c r="F24" s="37">
        <v>112251.694398561</v>
      </c>
      <c r="G24" s="37">
        <v>854219.46690586302</v>
      </c>
      <c r="H24" s="37">
        <v>0.116145932639167</v>
      </c>
    </row>
    <row r="25" spans="1:8">
      <c r="A25" s="37">
        <v>24</v>
      </c>
      <c r="B25" s="37">
        <v>38</v>
      </c>
      <c r="C25" s="37">
        <v>176459.247</v>
      </c>
      <c r="D25" s="37">
        <v>812461.06503805297</v>
      </c>
      <c r="E25" s="37">
        <v>774543.74534424802</v>
      </c>
      <c r="F25" s="37">
        <v>37917.319693805301</v>
      </c>
      <c r="G25" s="37">
        <v>774543.74534424802</v>
      </c>
      <c r="H25" s="37">
        <v>4.6669706802539998E-2</v>
      </c>
    </row>
    <row r="26" spans="1:8">
      <c r="A26" s="37">
        <v>25</v>
      </c>
      <c r="B26" s="37">
        <v>39</v>
      </c>
      <c r="C26" s="37">
        <v>63178.821000000004</v>
      </c>
      <c r="D26" s="37">
        <v>117664.033757242</v>
      </c>
      <c r="E26" s="37">
        <v>90110.041856469499</v>
      </c>
      <c r="F26" s="37">
        <v>27553.991900772799</v>
      </c>
      <c r="G26" s="37">
        <v>90110.041856469499</v>
      </c>
      <c r="H26" s="37">
        <v>0.23417514274260401</v>
      </c>
    </row>
    <row r="27" spans="1:8">
      <c r="A27" s="37">
        <v>26</v>
      </c>
      <c r="B27" s="37">
        <v>40</v>
      </c>
      <c r="C27" s="37">
        <v>1</v>
      </c>
      <c r="D27" s="37">
        <v>2.1238999999999999</v>
      </c>
      <c r="E27" s="37">
        <v>1.74</v>
      </c>
      <c r="F27" s="37">
        <v>0.38390000000000002</v>
      </c>
      <c r="G27" s="37">
        <v>1.74</v>
      </c>
      <c r="H27" s="37">
        <v>0.18075238947219699</v>
      </c>
    </row>
    <row r="28" spans="1:8">
      <c r="A28" s="37">
        <v>27</v>
      </c>
      <c r="B28" s="37">
        <v>42</v>
      </c>
      <c r="C28" s="37">
        <v>9778.9410000000007</v>
      </c>
      <c r="D28" s="37">
        <v>187658.3665</v>
      </c>
      <c r="E28" s="37">
        <v>160507.43530000001</v>
      </c>
      <c r="F28" s="37">
        <v>27150.931199999999</v>
      </c>
      <c r="G28" s="37">
        <v>160507.43530000001</v>
      </c>
      <c r="H28" s="37">
        <v>0.144682764250748</v>
      </c>
    </row>
    <row r="29" spans="1:8">
      <c r="A29" s="37">
        <v>28</v>
      </c>
      <c r="B29" s="37">
        <v>75</v>
      </c>
      <c r="C29" s="37">
        <v>93</v>
      </c>
      <c r="D29" s="37">
        <v>46601.282051282098</v>
      </c>
      <c r="E29" s="37">
        <v>43570.455128205103</v>
      </c>
      <c r="F29" s="37">
        <v>1876.98076923077</v>
      </c>
      <c r="G29" s="37">
        <v>43570.455128205103</v>
      </c>
      <c r="H29" s="37">
        <v>4.1300036672402597E-2</v>
      </c>
    </row>
    <row r="30" spans="1:8">
      <c r="A30" s="37">
        <v>29</v>
      </c>
      <c r="B30" s="37">
        <v>76</v>
      </c>
      <c r="C30" s="37">
        <v>2099</v>
      </c>
      <c r="D30" s="37">
        <v>377911.179379487</v>
      </c>
      <c r="E30" s="37">
        <v>361934.60083504301</v>
      </c>
      <c r="F30" s="37">
        <v>15549.228117094</v>
      </c>
      <c r="G30" s="37">
        <v>361934.60083504301</v>
      </c>
      <c r="H30" s="37">
        <v>4.1191772797943102E-2</v>
      </c>
    </row>
    <row r="31" spans="1:8">
      <c r="A31" s="30">
        <v>30</v>
      </c>
      <c r="B31" s="39">
        <v>99</v>
      </c>
      <c r="C31" s="40">
        <v>16</v>
      </c>
      <c r="D31" s="40">
        <v>18068.5538158989</v>
      </c>
      <c r="E31" s="40">
        <v>15762.675667498699</v>
      </c>
      <c r="F31" s="40">
        <v>2305.8781484002702</v>
      </c>
      <c r="G31" s="40">
        <v>15762.675667498699</v>
      </c>
      <c r="H31" s="40">
        <v>0.127618301491914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150</v>
      </c>
      <c r="D34" s="34">
        <v>77143.600000000006</v>
      </c>
      <c r="E34" s="34">
        <v>80014.83</v>
      </c>
      <c r="F34" s="30"/>
      <c r="G34" s="30"/>
      <c r="H34" s="30"/>
    </row>
    <row r="35" spans="1:8">
      <c r="A35" s="30"/>
      <c r="B35" s="33">
        <v>71</v>
      </c>
      <c r="C35" s="34">
        <v>96</v>
      </c>
      <c r="D35" s="34">
        <v>191848.04</v>
      </c>
      <c r="E35" s="34">
        <v>212588.46</v>
      </c>
      <c r="F35" s="30"/>
      <c r="G35" s="30"/>
      <c r="H35" s="30"/>
    </row>
    <row r="36" spans="1:8">
      <c r="A36" s="30"/>
      <c r="B36" s="33">
        <v>72</v>
      </c>
      <c r="C36" s="34">
        <v>77</v>
      </c>
      <c r="D36" s="34">
        <v>195212.81</v>
      </c>
      <c r="E36" s="34">
        <v>198512.08</v>
      </c>
      <c r="F36" s="30"/>
      <c r="G36" s="30"/>
      <c r="H36" s="30"/>
    </row>
    <row r="37" spans="1:8">
      <c r="A37" s="30"/>
      <c r="B37" s="33">
        <v>73</v>
      </c>
      <c r="C37" s="34">
        <v>83</v>
      </c>
      <c r="D37" s="34">
        <v>128135.16</v>
      </c>
      <c r="E37" s="34">
        <v>149268.82</v>
      </c>
      <c r="F37" s="30"/>
      <c r="G37" s="30"/>
      <c r="H37" s="30"/>
    </row>
    <row r="38" spans="1:8">
      <c r="A38" s="30"/>
      <c r="B38" s="33">
        <v>74</v>
      </c>
      <c r="C38" s="34">
        <v>18</v>
      </c>
      <c r="D38" s="34">
        <v>15.38</v>
      </c>
      <c r="E38" s="34">
        <v>1000</v>
      </c>
      <c r="F38" s="30"/>
      <c r="G38" s="30"/>
      <c r="H38" s="30"/>
    </row>
    <row r="39" spans="1:8">
      <c r="A39" s="30"/>
      <c r="B39" s="33">
        <v>77</v>
      </c>
      <c r="C39" s="34">
        <v>45</v>
      </c>
      <c r="D39" s="34">
        <v>56376.13</v>
      </c>
      <c r="E39" s="34">
        <v>59067.56</v>
      </c>
      <c r="F39" s="34"/>
      <c r="G39" s="30"/>
      <c r="H39" s="30"/>
    </row>
    <row r="40" spans="1:8">
      <c r="A40" s="30"/>
      <c r="B40" s="33">
        <v>78</v>
      </c>
      <c r="C40" s="34">
        <v>49</v>
      </c>
      <c r="D40" s="34">
        <v>61179.51</v>
      </c>
      <c r="E40" s="34">
        <v>52818.82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2016-07-20T05:00:20Z</dcterms:modified>
</cp:coreProperties>
</file>