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4562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<sst xmlns="http://schemas.openxmlformats.org/spreadsheetml/2006/main" count="144" uniqueCount="101">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</sst>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sz val="9"/>
      <color indexed="64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97" Type="http://schemas.openxmlformats.org/officeDocument/2006/relationships/hyperlink" Target="cid:5b548a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53" t="s">
        <v>4</v>
      </c>
      <c r="D2" s="53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4" t="s">
        <v>5</v>
      </c>
      <c r="B3" s="54"/>
      <c r="C3" s="54"/>
      <c r="D3" s="54"/>
      <c r="E3" s="15">
        <f>RA!D7</f>
        <v>14376751.378599999</v>
      </c>
      <c r="F3" s="25">
        <f>RA!I7</f>
        <v>1668779.9935999999</v>
      </c>
      <c r="G3" s="16">
        <f>E3-F3</f>
        <v>12707971.385</v>
      </c>
      <c r="H3" s="27">
        <f>RA!J7</f>
        <v>11.607490104363899</v>
      </c>
      <c r="I3" s="20">
        <f>SUM(I4:I39)</f>
        <v>14376754.85026505</v>
      </c>
      <c r="J3" s="21">
        <f>SUM(J4:J39)</f>
        <v>12707971.304293048</v>
      </c>
      <c r="K3" s="22">
        <f>E3-I3</f>
        <v>-3.4716650508344173</v>
      </c>
      <c r="L3" s="22">
        <f>G3-J3</f>
        <v>8.0706952139735222E-2</v>
      </c>
    </row>
    <row r="4" spans="1:12" x14ac:dyDescent="0.15">
      <c r="A4" s="55">
        <f>RA!A8</f>
        <v>41493</v>
      </c>
      <c r="B4" s="12">
        <v>12</v>
      </c>
      <c r="C4" s="52" t="s">
        <v>6</v>
      </c>
      <c r="D4" s="52"/>
      <c r="E4" s="15">
        <f>RA!D8</f>
        <v>432457.74930000002</v>
      </c>
      <c r="F4" s="25">
        <f>RA!I8</f>
        <v>110095.5147</v>
      </c>
      <c r="G4" s="16">
        <f t="shared" ref="G4:G39" si="0">E4-F4</f>
        <v>322362.23460000003</v>
      </c>
      <c r="H4" s="27">
        <f>RA!J8</f>
        <v>25.458097323543601</v>
      </c>
      <c r="I4" s="20">
        <f>VLOOKUP(B4,RMS!B:D,3,FALSE)</f>
        <v>432458.17394359002</v>
      </c>
      <c r="J4" s="21">
        <f>VLOOKUP(B4,RMS!B:E,4,FALSE)</f>
        <v>322362.241068376</v>
      </c>
      <c r="K4" s="22">
        <f t="shared" ref="K4:K39" si="1">E4-I4</f>
        <v>-0.42464358999859542</v>
      </c>
      <c r="L4" s="22">
        <f t="shared" ref="L4:L39" si="2">G4-J4</f>
        <v>-6.4683759701438248E-3</v>
      </c>
    </row>
    <row r="5" spans="1:12" x14ac:dyDescent="0.15">
      <c r="A5" s="55"/>
      <c r="B5" s="12">
        <v>13</v>
      </c>
      <c r="C5" s="52" t="s">
        <v>7</v>
      </c>
      <c r="D5" s="52"/>
      <c r="E5" s="15">
        <f>RA!D9</f>
        <v>100373.14109999999</v>
      </c>
      <c r="F5" s="25">
        <f>RA!I9</f>
        <v>20127.752199999999</v>
      </c>
      <c r="G5" s="16">
        <f t="shared" si="0"/>
        <v>80245.388899999991</v>
      </c>
      <c r="H5" s="27">
        <f>RA!J9</f>
        <v>20.0529264895148</v>
      </c>
      <c r="I5" s="20">
        <f>VLOOKUP(B5,RMS!B:D,3,FALSE)</f>
        <v>100373.144817828</v>
      </c>
      <c r="J5" s="21">
        <f>VLOOKUP(B5,RMS!B:E,4,FALSE)</f>
        <v>80245.392535738603</v>
      </c>
      <c r="K5" s="22">
        <f t="shared" si="1"/>
        <v>-3.7178280035732314E-3</v>
      </c>
      <c r="L5" s="22">
        <f t="shared" si="2"/>
        <v>-3.635738612501882E-3</v>
      </c>
    </row>
    <row r="6" spans="1:12" x14ac:dyDescent="0.15">
      <c r="A6" s="55"/>
      <c r="B6" s="12">
        <v>14</v>
      </c>
      <c r="C6" s="52" t="s">
        <v>8</v>
      </c>
      <c r="D6" s="52"/>
      <c r="E6" s="15">
        <f>RA!D10</f>
        <v>135744.9762</v>
      </c>
      <c r="F6" s="25">
        <f>RA!I10</f>
        <v>34152.708400000003</v>
      </c>
      <c r="G6" s="16">
        <f t="shared" si="0"/>
        <v>101592.2678</v>
      </c>
      <c r="H6" s="27">
        <f>RA!J10</f>
        <v>25.159463986115501</v>
      </c>
      <c r="I6" s="20">
        <f>VLOOKUP(B6,RMS!B:D,3,FALSE)</f>
        <v>135747.26067435899</v>
      </c>
      <c r="J6" s="21">
        <f>VLOOKUP(B6,RMS!B:E,4,FALSE)</f>
        <v>101592.268378632</v>
      </c>
      <c r="K6" s="22">
        <f t="shared" si="1"/>
        <v>-2.2844743589812424</v>
      </c>
      <c r="L6" s="22">
        <f t="shared" si="2"/>
        <v>-5.786319961771369E-4</v>
      </c>
    </row>
    <row r="7" spans="1:12" x14ac:dyDescent="0.15">
      <c r="A7" s="55"/>
      <c r="B7" s="12">
        <v>15</v>
      </c>
      <c r="C7" s="52" t="s">
        <v>9</v>
      </c>
      <c r="D7" s="52"/>
      <c r="E7" s="15">
        <f>RA!D11</f>
        <v>36999.971799999999</v>
      </c>
      <c r="F7" s="25">
        <f>RA!I11</f>
        <v>7731.9396999999999</v>
      </c>
      <c r="G7" s="16">
        <f t="shared" si="0"/>
        <v>29268.0321</v>
      </c>
      <c r="H7" s="27">
        <f>RA!J11</f>
        <v>20.8971502513415</v>
      </c>
      <c r="I7" s="20">
        <f>VLOOKUP(B7,RMS!B:D,3,FALSE)</f>
        <v>36999.999020512798</v>
      </c>
      <c r="J7" s="21">
        <f>VLOOKUP(B7,RMS!B:E,4,FALSE)</f>
        <v>29268.032012820498</v>
      </c>
      <c r="K7" s="22">
        <f t="shared" si="1"/>
        <v>-2.7220512798521668E-2</v>
      </c>
      <c r="L7" s="22">
        <f t="shared" si="2"/>
        <v>8.7179501861101016E-5</v>
      </c>
    </row>
    <row r="8" spans="1:12" x14ac:dyDescent="0.15">
      <c r="A8" s="55"/>
      <c r="B8" s="12">
        <v>16</v>
      </c>
      <c r="C8" s="52" t="s">
        <v>10</v>
      </c>
      <c r="D8" s="52"/>
      <c r="E8" s="15">
        <f>RA!D12</f>
        <v>148792.11790000001</v>
      </c>
      <c r="F8" s="25">
        <f>RA!I12</f>
        <v>-12752.0026</v>
      </c>
      <c r="G8" s="16">
        <f t="shared" si="0"/>
        <v>161544.12050000002</v>
      </c>
      <c r="H8" s="27">
        <f>RA!J12</f>
        <v>-8.5703482012201402</v>
      </c>
      <c r="I8" s="20">
        <f>VLOOKUP(B8,RMS!B:D,3,FALSE)</f>
        <v>148792.13167948701</v>
      </c>
      <c r="J8" s="21">
        <f>VLOOKUP(B8,RMS!B:E,4,FALSE)</f>
        <v>161544.12080683801</v>
      </c>
      <c r="K8" s="22">
        <f t="shared" si="1"/>
        <v>-1.3779486995190382E-2</v>
      </c>
      <c r="L8" s="22">
        <f t="shared" si="2"/>
        <v>-3.0683798831887543E-4</v>
      </c>
    </row>
    <row r="9" spans="1:12" x14ac:dyDescent="0.15">
      <c r="A9" s="55"/>
      <c r="B9" s="12">
        <v>17</v>
      </c>
      <c r="C9" s="52" t="s">
        <v>11</v>
      </c>
      <c r="D9" s="52"/>
      <c r="E9" s="15">
        <f>RA!D13</f>
        <v>250428.5043</v>
      </c>
      <c r="F9" s="25">
        <f>RA!I13</f>
        <v>59933.832799999996</v>
      </c>
      <c r="G9" s="16">
        <f t="shared" si="0"/>
        <v>190494.6715</v>
      </c>
      <c r="H9" s="27">
        <f>RA!J13</f>
        <v>23.932512382137801</v>
      </c>
      <c r="I9" s="20">
        <f>VLOOKUP(B9,RMS!B:D,3,FALSE)</f>
        <v>250428.63326239301</v>
      </c>
      <c r="J9" s="21">
        <f>VLOOKUP(B9,RMS!B:E,4,FALSE)</f>
        <v>190494.66998290599</v>
      </c>
      <c r="K9" s="22">
        <f t="shared" si="1"/>
        <v>-0.12896239300607704</v>
      </c>
      <c r="L9" s="22">
        <f t="shared" si="2"/>
        <v>1.5170940023381263E-3</v>
      </c>
    </row>
    <row r="10" spans="1:12" x14ac:dyDescent="0.15">
      <c r="A10" s="55"/>
      <c r="B10" s="12">
        <v>18</v>
      </c>
      <c r="C10" s="52" t="s">
        <v>12</v>
      </c>
      <c r="D10" s="52"/>
      <c r="E10" s="15">
        <f>RA!D14</f>
        <v>114719.1779</v>
      </c>
      <c r="F10" s="25">
        <f>RA!I14</f>
        <v>11230.2898</v>
      </c>
      <c r="G10" s="16">
        <f t="shared" si="0"/>
        <v>103488.8881</v>
      </c>
      <c r="H10" s="27">
        <f>RA!J14</f>
        <v>9.7893743710309504</v>
      </c>
      <c r="I10" s="20">
        <f>VLOOKUP(B10,RMS!B:D,3,FALSE)</f>
        <v>114719.16577350401</v>
      </c>
      <c r="J10" s="21">
        <f>VLOOKUP(B10,RMS!B:E,4,FALSE)</f>
        <v>103488.887013675</v>
      </c>
      <c r="K10" s="22">
        <f t="shared" si="1"/>
        <v>1.2126495988923125E-2</v>
      </c>
      <c r="L10" s="22">
        <f t="shared" si="2"/>
        <v>1.0863249917747453E-3</v>
      </c>
    </row>
    <row r="11" spans="1:12" x14ac:dyDescent="0.15">
      <c r="A11" s="55"/>
      <c r="B11" s="12">
        <v>19</v>
      </c>
      <c r="C11" s="52" t="s">
        <v>13</v>
      </c>
      <c r="D11" s="52"/>
      <c r="E11" s="15">
        <f>RA!D15</f>
        <v>74980.334300000002</v>
      </c>
      <c r="F11" s="25">
        <f>RA!I15</f>
        <v>9406.6651000000002</v>
      </c>
      <c r="G11" s="16">
        <f t="shared" si="0"/>
        <v>65573.669200000004</v>
      </c>
      <c r="H11" s="27">
        <f>RA!J15</f>
        <v>12.545509683063701</v>
      </c>
      <c r="I11" s="20">
        <f>VLOOKUP(B11,RMS!B:D,3,FALSE)</f>
        <v>74980.396742735</v>
      </c>
      <c r="J11" s="21">
        <f>VLOOKUP(B11,RMS!B:E,4,FALSE)</f>
        <v>65573.669893162398</v>
      </c>
      <c r="K11" s="22">
        <f t="shared" si="1"/>
        <v>-6.2442734997603111E-2</v>
      </c>
      <c r="L11" s="22">
        <f t="shared" si="2"/>
        <v>-6.9316239387262613E-4</v>
      </c>
    </row>
    <row r="12" spans="1:12" x14ac:dyDescent="0.15">
      <c r="A12" s="55"/>
      <c r="B12" s="12">
        <v>21</v>
      </c>
      <c r="C12" s="52" t="s">
        <v>14</v>
      </c>
      <c r="D12" s="52"/>
      <c r="E12" s="15">
        <f>RA!D16</f>
        <v>808481.50820000004</v>
      </c>
      <c r="F12" s="25">
        <f>RA!I16</f>
        <v>31198.726999999999</v>
      </c>
      <c r="G12" s="16">
        <f t="shared" si="0"/>
        <v>777282.78120000008</v>
      </c>
      <c r="H12" s="27">
        <f>RA!J16</f>
        <v>3.8589289530518398</v>
      </c>
      <c r="I12" s="20">
        <f>VLOOKUP(B12,RMS!B:D,3,FALSE)</f>
        <v>808481.02339999995</v>
      </c>
      <c r="J12" s="21">
        <f>VLOOKUP(B12,RMS!B:E,4,FALSE)</f>
        <v>777282.78119999997</v>
      </c>
      <c r="K12" s="22">
        <f t="shared" si="1"/>
        <v>0.48480000009294599</v>
      </c>
      <c r="L12" s="22">
        <f t="shared" si="2"/>
        <v>0</v>
      </c>
    </row>
    <row r="13" spans="1:12" x14ac:dyDescent="0.15">
      <c r="A13" s="55"/>
      <c r="B13" s="12">
        <v>22</v>
      </c>
      <c r="C13" s="52" t="s">
        <v>15</v>
      </c>
      <c r="D13" s="52"/>
      <c r="E13" s="15">
        <f>RA!D17</f>
        <v>365378.6789</v>
      </c>
      <c r="F13" s="25">
        <f>RA!I17</f>
        <v>53249.366199999997</v>
      </c>
      <c r="G13" s="16">
        <f t="shared" si="0"/>
        <v>312129.31270000001</v>
      </c>
      <c r="H13" s="27">
        <f>RA!J17</f>
        <v>14.573747532371399</v>
      </c>
      <c r="I13" s="20">
        <f>VLOOKUP(B13,RMS!B:D,3,FALSE)</f>
        <v>365378.69953162398</v>
      </c>
      <c r="J13" s="21">
        <f>VLOOKUP(B13,RMS!B:E,4,FALSE)</f>
        <v>312129.31169572601</v>
      </c>
      <c r="K13" s="22">
        <f t="shared" si="1"/>
        <v>-2.0631623978260905E-2</v>
      </c>
      <c r="L13" s="22">
        <f t="shared" si="2"/>
        <v>1.0042740032076836E-3</v>
      </c>
    </row>
    <row r="14" spans="1:12" x14ac:dyDescent="0.15">
      <c r="A14" s="55"/>
      <c r="B14" s="12">
        <v>23</v>
      </c>
      <c r="C14" s="52" t="s">
        <v>16</v>
      </c>
      <c r="D14" s="52"/>
      <c r="E14" s="15">
        <f>RA!D18</f>
        <v>1521548.7009000001</v>
      </c>
      <c r="F14" s="25">
        <f>RA!I18</f>
        <v>217400.38879999999</v>
      </c>
      <c r="G14" s="16">
        <f t="shared" si="0"/>
        <v>1304148.3121</v>
      </c>
      <c r="H14" s="27">
        <f>RA!J18</f>
        <v>14.288099268291999</v>
      </c>
      <c r="I14" s="20">
        <f>VLOOKUP(B14,RMS!B:D,3,FALSE)</f>
        <v>1521548.7434521399</v>
      </c>
      <c r="J14" s="21">
        <f>VLOOKUP(B14,RMS!B:E,4,FALSE)</f>
        <v>1304148.3206042701</v>
      </c>
      <c r="K14" s="22">
        <f t="shared" si="1"/>
        <v>-4.2552139842882752E-2</v>
      </c>
      <c r="L14" s="22">
        <f t="shared" si="2"/>
        <v>-8.5042701102793217E-3</v>
      </c>
    </row>
    <row r="15" spans="1:12" x14ac:dyDescent="0.15">
      <c r="A15" s="55"/>
      <c r="B15" s="12">
        <v>24</v>
      </c>
      <c r="C15" s="52" t="s">
        <v>17</v>
      </c>
      <c r="D15" s="52"/>
      <c r="E15" s="15">
        <f>RA!D19</f>
        <v>516387.77659999998</v>
      </c>
      <c r="F15" s="25">
        <f>RA!I19</f>
        <v>39798.140200000002</v>
      </c>
      <c r="G15" s="16">
        <f t="shared" si="0"/>
        <v>476589.63639999996</v>
      </c>
      <c r="H15" s="27">
        <f>RA!J19</f>
        <v>7.7070259993446903</v>
      </c>
      <c r="I15" s="20">
        <f>VLOOKUP(B15,RMS!B:D,3,FALSE)</f>
        <v>516387.78645213699</v>
      </c>
      <c r="J15" s="21">
        <f>VLOOKUP(B15,RMS!B:E,4,FALSE)</f>
        <v>476589.63569914497</v>
      </c>
      <c r="K15" s="22">
        <f t="shared" si="1"/>
        <v>-9.8521370091475546E-3</v>
      </c>
      <c r="L15" s="22">
        <f t="shared" si="2"/>
        <v>7.0085498737171292E-4</v>
      </c>
    </row>
    <row r="16" spans="1:12" x14ac:dyDescent="0.15">
      <c r="A16" s="55"/>
      <c r="B16" s="12">
        <v>25</v>
      </c>
      <c r="C16" s="52" t="s">
        <v>18</v>
      </c>
      <c r="D16" s="52"/>
      <c r="E16" s="15">
        <f>RA!D20</f>
        <v>786934.67539999995</v>
      </c>
      <c r="F16" s="25">
        <f>RA!I20</f>
        <v>43858.601799999997</v>
      </c>
      <c r="G16" s="16">
        <f t="shared" si="0"/>
        <v>743076.0736</v>
      </c>
      <c r="H16" s="27">
        <f>RA!J20</f>
        <v>5.5733472130589004</v>
      </c>
      <c r="I16" s="20">
        <f>VLOOKUP(B16,RMS!B:D,3,FALSE)</f>
        <v>786934.65989999997</v>
      </c>
      <c r="J16" s="21">
        <f>VLOOKUP(B16,RMS!B:E,4,FALSE)</f>
        <v>743076.0736</v>
      </c>
      <c r="K16" s="22">
        <f t="shared" si="1"/>
        <v>1.5499999979510903E-2</v>
      </c>
      <c r="L16" s="22">
        <f t="shared" si="2"/>
        <v>0</v>
      </c>
    </row>
    <row r="17" spans="1:12" x14ac:dyDescent="0.15">
      <c r="A17" s="55"/>
      <c r="B17" s="12">
        <v>26</v>
      </c>
      <c r="C17" s="52" t="s">
        <v>19</v>
      </c>
      <c r="D17" s="52"/>
      <c r="E17" s="15">
        <f>RA!D21</f>
        <v>310098.87400000001</v>
      </c>
      <c r="F17" s="25">
        <f>RA!I21</f>
        <v>37784.860500000003</v>
      </c>
      <c r="G17" s="16">
        <f t="shared" si="0"/>
        <v>272314.0135</v>
      </c>
      <c r="H17" s="27">
        <f>RA!J21</f>
        <v>12.1847783620137</v>
      </c>
      <c r="I17" s="20">
        <f>VLOOKUP(B17,RMS!B:D,3,FALSE)</f>
        <v>310098.67370593798</v>
      </c>
      <c r="J17" s="21">
        <f>VLOOKUP(B17,RMS!B:E,4,FALSE)</f>
        <v>272314.01342945301</v>
      </c>
      <c r="K17" s="22">
        <f t="shared" si="1"/>
        <v>0.20029406202957034</v>
      </c>
      <c r="L17" s="22">
        <f t="shared" si="2"/>
        <v>7.0546986535191536E-5</v>
      </c>
    </row>
    <row r="18" spans="1:12" x14ac:dyDescent="0.15">
      <c r="A18" s="55"/>
      <c r="B18" s="12">
        <v>27</v>
      </c>
      <c r="C18" s="52" t="s">
        <v>20</v>
      </c>
      <c r="D18" s="52"/>
      <c r="E18" s="15">
        <f>RA!D22</f>
        <v>1130498.7605000001</v>
      </c>
      <c r="F18" s="25">
        <f>RA!I22</f>
        <v>143673.16630000001</v>
      </c>
      <c r="G18" s="16">
        <f t="shared" si="0"/>
        <v>986825.59420000005</v>
      </c>
      <c r="H18" s="27">
        <f>RA!J22</f>
        <v>12.708830059792</v>
      </c>
      <c r="I18" s="20">
        <f>VLOOKUP(B18,RMS!B:D,3,FALSE)</f>
        <v>1130499.0950230099</v>
      </c>
      <c r="J18" s="21">
        <f>VLOOKUP(B18,RMS!B:E,4,FALSE)</f>
        <v>986825.59484955797</v>
      </c>
      <c r="K18" s="22">
        <f t="shared" si="1"/>
        <v>-0.33452300983481109</v>
      </c>
      <c r="L18" s="22">
        <f t="shared" si="2"/>
        <v>-6.4955791458487511E-4</v>
      </c>
    </row>
    <row r="19" spans="1:12" x14ac:dyDescent="0.15">
      <c r="A19" s="55"/>
      <c r="B19" s="12">
        <v>29</v>
      </c>
      <c r="C19" s="52" t="s">
        <v>21</v>
      </c>
      <c r="D19" s="52"/>
      <c r="E19" s="15">
        <f>RA!D23</f>
        <v>2162812.4355000001</v>
      </c>
      <c r="F19" s="25">
        <f>RA!I23</f>
        <v>168167.04939999999</v>
      </c>
      <c r="G19" s="16">
        <f t="shared" si="0"/>
        <v>1994645.3861000002</v>
      </c>
      <c r="H19" s="27">
        <f>RA!J23</f>
        <v>7.7753875759052198</v>
      </c>
      <c r="I19" s="20">
        <f>VLOOKUP(B19,RMS!B:D,3,FALSE)</f>
        <v>2162813.3452683799</v>
      </c>
      <c r="J19" s="21">
        <f>VLOOKUP(B19,RMS!B:E,4,FALSE)</f>
        <v>1994645.41796239</v>
      </c>
      <c r="K19" s="22">
        <f t="shared" si="1"/>
        <v>-0.90976837975904346</v>
      </c>
      <c r="L19" s="22">
        <f t="shared" si="2"/>
        <v>-3.1862389761954546E-2</v>
      </c>
    </row>
    <row r="20" spans="1:12" x14ac:dyDescent="0.15">
      <c r="A20" s="55"/>
      <c r="B20" s="12">
        <v>31</v>
      </c>
      <c r="C20" s="52" t="s">
        <v>22</v>
      </c>
      <c r="D20" s="52"/>
      <c r="E20" s="15">
        <f>RA!D24</f>
        <v>293167.07750000001</v>
      </c>
      <c r="F20" s="25">
        <f>RA!I24</f>
        <v>48407.794199999997</v>
      </c>
      <c r="G20" s="16">
        <f t="shared" si="0"/>
        <v>244759.28330000001</v>
      </c>
      <c r="H20" s="27">
        <f>RA!J24</f>
        <v>16.512015814599799</v>
      </c>
      <c r="I20" s="20">
        <f>VLOOKUP(B20,RMS!B:D,3,FALSE)</f>
        <v>293167.10005682602</v>
      </c>
      <c r="J20" s="21">
        <f>VLOOKUP(B20,RMS!B:E,4,FALSE)</f>
        <v>244759.27008757601</v>
      </c>
      <c r="K20" s="22">
        <f t="shared" si="1"/>
        <v>-2.2556826006621122E-2</v>
      </c>
      <c r="L20" s="22">
        <f t="shared" si="2"/>
        <v>1.321242400445044E-2</v>
      </c>
    </row>
    <row r="21" spans="1:12" x14ac:dyDescent="0.15">
      <c r="A21" s="55"/>
      <c r="B21" s="12">
        <v>32</v>
      </c>
      <c r="C21" s="52" t="s">
        <v>23</v>
      </c>
      <c r="D21" s="52"/>
      <c r="E21" s="15">
        <f>RA!D25</f>
        <v>202536.59959999999</v>
      </c>
      <c r="F21" s="25">
        <f>RA!I25</f>
        <v>21691.608499999998</v>
      </c>
      <c r="G21" s="16">
        <f t="shared" si="0"/>
        <v>180844.99109999998</v>
      </c>
      <c r="H21" s="27">
        <f>RA!J25</f>
        <v>10.709969725392799</v>
      </c>
      <c r="I21" s="20">
        <f>VLOOKUP(B21,RMS!B:D,3,FALSE)</f>
        <v>202536.595289433</v>
      </c>
      <c r="J21" s="21">
        <f>VLOOKUP(B21,RMS!B:E,4,FALSE)</f>
        <v>180844.99978380499</v>
      </c>
      <c r="K21" s="22">
        <f t="shared" si="1"/>
        <v>4.3105669901706278E-3</v>
      </c>
      <c r="L21" s="22">
        <f t="shared" si="2"/>
        <v>-8.6838050046935678E-3</v>
      </c>
    </row>
    <row r="22" spans="1:12" x14ac:dyDescent="0.15">
      <c r="A22" s="55"/>
      <c r="B22" s="12">
        <v>33</v>
      </c>
      <c r="C22" s="52" t="s">
        <v>24</v>
      </c>
      <c r="D22" s="52"/>
      <c r="E22" s="15">
        <f>RA!D26</f>
        <v>517591.75599999999</v>
      </c>
      <c r="F22" s="25">
        <f>RA!I26</f>
        <v>105670.8262</v>
      </c>
      <c r="G22" s="16">
        <f t="shared" si="0"/>
        <v>411920.92979999998</v>
      </c>
      <c r="H22" s="27">
        <f>RA!J26</f>
        <v>20.415863462863999</v>
      </c>
      <c r="I22" s="20">
        <f>VLOOKUP(B22,RMS!B:D,3,FALSE)</f>
        <v>517591.76037152298</v>
      </c>
      <c r="J22" s="21">
        <f>VLOOKUP(B22,RMS!B:E,4,FALSE)</f>
        <v>411920.86692432099</v>
      </c>
      <c r="K22" s="22">
        <f t="shared" si="1"/>
        <v>-4.3715229840017855E-3</v>
      </c>
      <c r="L22" s="22">
        <f t="shared" si="2"/>
        <v>6.2875678995624185E-2</v>
      </c>
    </row>
    <row r="23" spans="1:12" x14ac:dyDescent="0.15">
      <c r="A23" s="55"/>
      <c r="B23" s="12">
        <v>34</v>
      </c>
      <c r="C23" s="52" t="s">
        <v>25</v>
      </c>
      <c r="D23" s="52"/>
      <c r="E23" s="15">
        <f>RA!D27</f>
        <v>221135.5932</v>
      </c>
      <c r="F23" s="25">
        <f>RA!I27</f>
        <v>62087.621800000001</v>
      </c>
      <c r="G23" s="16">
        <f t="shared" si="0"/>
        <v>159047.97140000001</v>
      </c>
      <c r="H23" s="27">
        <f>RA!J27</f>
        <v>28.076720215658199</v>
      </c>
      <c r="I23" s="20">
        <f>VLOOKUP(B23,RMS!B:D,3,FALSE)</f>
        <v>221135.56494760601</v>
      </c>
      <c r="J23" s="21">
        <f>VLOOKUP(B23,RMS!B:E,4,FALSE)</f>
        <v>159047.96550676599</v>
      </c>
      <c r="K23" s="22">
        <f t="shared" si="1"/>
        <v>2.8252393996808678E-2</v>
      </c>
      <c r="L23" s="22">
        <f t="shared" si="2"/>
        <v>5.8932340180035681E-3</v>
      </c>
    </row>
    <row r="24" spans="1:12" x14ac:dyDescent="0.15">
      <c r="A24" s="55"/>
      <c r="B24" s="12">
        <v>35</v>
      </c>
      <c r="C24" s="52" t="s">
        <v>26</v>
      </c>
      <c r="D24" s="52"/>
      <c r="E24" s="15">
        <f>RA!D28</f>
        <v>852490.19850000006</v>
      </c>
      <c r="F24" s="25">
        <f>RA!I28</f>
        <v>28316.260200000001</v>
      </c>
      <c r="G24" s="16">
        <f t="shared" si="0"/>
        <v>824173.93830000004</v>
      </c>
      <c r="H24" s="27">
        <f>RA!J28</f>
        <v>3.32159363824052</v>
      </c>
      <c r="I24" s="20">
        <f>VLOOKUP(B24,RMS!B:D,3,FALSE)</f>
        <v>852490.19814070803</v>
      </c>
      <c r="J24" s="21">
        <f>VLOOKUP(B24,RMS!B:E,4,FALSE)</f>
        <v>824173.90450053103</v>
      </c>
      <c r="K24" s="22">
        <f t="shared" si="1"/>
        <v>3.5929202567785978E-4</v>
      </c>
      <c r="L24" s="22">
        <f t="shared" si="2"/>
        <v>3.3799469005316496E-2</v>
      </c>
    </row>
    <row r="25" spans="1:12" x14ac:dyDescent="0.15">
      <c r="A25" s="55"/>
      <c r="B25" s="12">
        <v>36</v>
      </c>
      <c r="C25" s="52" t="s">
        <v>27</v>
      </c>
      <c r="D25" s="52"/>
      <c r="E25" s="15">
        <f>RA!D29</f>
        <v>633995.36549999996</v>
      </c>
      <c r="F25" s="25">
        <f>RA!I29</f>
        <v>98929.066600000006</v>
      </c>
      <c r="G25" s="16">
        <f t="shared" si="0"/>
        <v>535066.29889999994</v>
      </c>
      <c r="H25" s="27">
        <f>RA!J29</f>
        <v>15.6040677871485</v>
      </c>
      <c r="I25" s="20">
        <f>VLOOKUP(B25,RMS!B:D,3,FALSE)</f>
        <v>633995.36471946898</v>
      </c>
      <c r="J25" s="21">
        <f>VLOOKUP(B25,RMS!B:E,4,FALSE)</f>
        <v>535066.23806975805</v>
      </c>
      <c r="K25" s="22">
        <f t="shared" si="1"/>
        <v>7.8053097240626812E-4</v>
      </c>
      <c r="L25" s="22">
        <f t="shared" si="2"/>
        <v>6.0830241884104908E-2</v>
      </c>
    </row>
    <row r="26" spans="1:12" x14ac:dyDescent="0.15">
      <c r="A26" s="55"/>
      <c r="B26" s="12">
        <v>37</v>
      </c>
      <c r="C26" s="52" t="s">
        <v>28</v>
      </c>
      <c r="D26" s="52"/>
      <c r="E26" s="15">
        <f>RA!D30</f>
        <v>1189185.1654999999</v>
      </c>
      <c r="F26" s="25">
        <f>RA!I30</f>
        <v>200559.3088</v>
      </c>
      <c r="G26" s="16">
        <f t="shared" si="0"/>
        <v>988625.85669999989</v>
      </c>
      <c r="H26" s="27">
        <f>RA!J30</f>
        <v>16.865271668241299</v>
      </c>
      <c r="I26" s="20">
        <f>VLOOKUP(B26,RMS!B:D,3,FALSE)</f>
        <v>1189185.1539221201</v>
      </c>
      <c r="J26" s="21">
        <f>VLOOKUP(B26,RMS!B:E,4,FALSE)</f>
        <v>988625.84152374801</v>
      </c>
      <c r="K26" s="22">
        <f t="shared" si="1"/>
        <v>1.1577879777178168E-2</v>
      </c>
      <c r="L26" s="22">
        <f t="shared" si="2"/>
        <v>1.5176251879893243E-2</v>
      </c>
    </row>
    <row r="27" spans="1:12" x14ac:dyDescent="0.15">
      <c r="A27" s="55"/>
      <c r="B27" s="12">
        <v>38</v>
      </c>
      <c r="C27" s="52" t="s">
        <v>29</v>
      </c>
      <c r="D27" s="52"/>
      <c r="E27" s="15">
        <f>RA!D31</f>
        <v>659180.01390000002</v>
      </c>
      <c r="F27" s="25">
        <f>RA!I31</f>
        <v>39740.459900000002</v>
      </c>
      <c r="G27" s="16">
        <f t="shared" si="0"/>
        <v>619439.554</v>
      </c>
      <c r="H27" s="27">
        <f>RA!J31</f>
        <v>6.0287719685064296</v>
      </c>
      <c r="I27" s="20">
        <f>VLOOKUP(B27,RMS!B:D,3,FALSE)</f>
        <v>659180.02757983503</v>
      </c>
      <c r="J27" s="21">
        <f>VLOOKUP(B27,RMS!B:E,4,FALSE)</f>
        <v>619439.59610884998</v>
      </c>
      <c r="K27" s="22">
        <f t="shared" si="1"/>
        <v>-1.3679835014045238E-2</v>
      </c>
      <c r="L27" s="22">
        <f t="shared" si="2"/>
        <v>-4.2108849971555173E-2</v>
      </c>
    </row>
    <row r="28" spans="1:12" x14ac:dyDescent="0.15">
      <c r="A28" s="55"/>
      <c r="B28" s="12">
        <v>39</v>
      </c>
      <c r="C28" s="52" t="s">
        <v>30</v>
      </c>
      <c r="D28" s="52"/>
      <c r="E28" s="15">
        <f>RA!D32</f>
        <v>121564.84699999999</v>
      </c>
      <c r="F28" s="25">
        <f>RA!I32</f>
        <v>31509.120699999999</v>
      </c>
      <c r="G28" s="16">
        <f t="shared" si="0"/>
        <v>90055.726299999995</v>
      </c>
      <c r="H28" s="27">
        <f>RA!J32</f>
        <v>25.919598862325699</v>
      </c>
      <c r="I28" s="20">
        <f>VLOOKUP(B28,RMS!B:D,3,FALSE)</f>
        <v>121564.77781843999</v>
      </c>
      <c r="J28" s="21">
        <f>VLOOKUP(B28,RMS!B:E,4,FALSE)</f>
        <v>90055.739012292601</v>
      </c>
      <c r="K28" s="22">
        <f t="shared" si="1"/>
        <v>6.91815600002883E-2</v>
      </c>
      <c r="L28" s="22">
        <f t="shared" si="2"/>
        <v>-1.2712292606011033E-2</v>
      </c>
    </row>
    <row r="29" spans="1:12" x14ac:dyDescent="0.15">
      <c r="A29" s="55"/>
      <c r="B29" s="12">
        <v>40</v>
      </c>
      <c r="C29" s="52" t="s">
        <v>31</v>
      </c>
      <c r="D29" s="52"/>
      <c r="E29" s="15">
        <f>RA!D33</f>
        <v>214.35919999999999</v>
      </c>
      <c r="F29" s="25">
        <f>RA!I33</f>
        <v>44.977200000000003</v>
      </c>
      <c r="G29" s="16">
        <f t="shared" si="0"/>
        <v>169.38199999999998</v>
      </c>
      <c r="H29" s="27">
        <f>RA!J33</f>
        <v>20.9821645163819</v>
      </c>
      <c r="I29" s="20">
        <f>VLOOKUP(B29,RMS!B:D,3,FALSE)</f>
        <v>214.35900000000001</v>
      </c>
      <c r="J29" s="21">
        <f>VLOOKUP(B29,RMS!B:E,4,FALSE)</f>
        <v>169.38200000000001</v>
      </c>
      <c r="K29" s="22">
        <f t="shared" si="1"/>
        <v>1.999999999782176E-4</v>
      </c>
      <c r="L29" s="22">
        <f t="shared" si="2"/>
        <v>0</v>
      </c>
    </row>
    <row r="30" spans="1:12" x14ac:dyDescent="0.15">
      <c r="A30" s="55"/>
      <c r="B30" s="12">
        <v>41</v>
      </c>
      <c r="C30" s="52" t="s">
        <v>40</v>
      </c>
      <c r="D30" s="52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55"/>
      <c r="B31" s="12">
        <v>42</v>
      </c>
      <c r="C31" s="52" t="s">
        <v>32</v>
      </c>
      <c r="D31" s="52"/>
      <c r="E31" s="15">
        <f>RA!D35</f>
        <v>148028.48449999999</v>
      </c>
      <c r="F31" s="25">
        <f>RA!I35</f>
        <v>17391.939699999999</v>
      </c>
      <c r="G31" s="16">
        <f t="shared" si="0"/>
        <v>130636.54479999999</v>
      </c>
      <c r="H31" s="27">
        <f>RA!J35</f>
        <v>11.7490493527278</v>
      </c>
      <c r="I31" s="20">
        <f>VLOOKUP(B31,RMS!B:D,3,FALSE)</f>
        <v>148028.4841</v>
      </c>
      <c r="J31" s="21">
        <f>VLOOKUP(B31,RMS!B:E,4,FALSE)</f>
        <v>130636.5451</v>
      </c>
      <c r="K31" s="22">
        <f t="shared" si="1"/>
        <v>3.9999998989515007E-4</v>
      </c>
      <c r="L31" s="22">
        <f t="shared" si="2"/>
        <v>-3.0000001424923539E-4</v>
      </c>
    </row>
    <row r="32" spans="1:12" x14ac:dyDescent="0.15">
      <c r="A32" s="55"/>
      <c r="B32" s="12">
        <v>71</v>
      </c>
      <c r="C32" s="52" t="s">
        <v>41</v>
      </c>
      <c r="D32" s="52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55"/>
      <c r="B33" s="12">
        <v>72</v>
      </c>
      <c r="C33" s="52" t="s">
        <v>42</v>
      </c>
      <c r="D33" s="52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55"/>
      <c r="B34" s="12">
        <v>73</v>
      </c>
      <c r="C34" s="52" t="s">
        <v>43</v>
      </c>
      <c r="D34" s="52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55"/>
      <c r="B35" s="12">
        <v>75</v>
      </c>
      <c r="C35" s="52" t="s">
        <v>33</v>
      </c>
      <c r="D35" s="52"/>
      <c r="E35" s="15">
        <f>RA!D39</f>
        <v>268959.40210000001</v>
      </c>
      <c r="F35" s="25">
        <f>RA!I39</f>
        <v>13354.934800000001</v>
      </c>
      <c r="G35" s="16">
        <f t="shared" si="0"/>
        <v>255604.46730000002</v>
      </c>
      <c r="H35" s="27">
        <f>RA!J39</f>
        <v>4.9654091642554299</v>
      </c>
      <c r="I35" s="20">
        <f>VLOOKUP(B35,RMS!B:D,3,FALSE)</f>
        <v>268959.40170940198</v>
      </c>
      <c r="J35" s="21">
        <f>VLOOKUP(B35,RMS!B:E,4,FALSE)</f>
        <v>255604.46623931601</v>
      </c>
      <c r="K35" s="22">
        <f t="shared" si="1"/>
        <v>3.905980265699327E-4</v>
      </c>
      <c r="L35" s="22">
        <f t="shared" si="2"/>
        <v>1.0606840078253299E-3</v>
      </c>
    </row>
    <row r="36" spans="1:12" x14ac:dyDescent="0.15">
      <c r="A36" s="55"/>
      <c r="B36" s="12">
        <v>76</v>
      </c>
      <c r="C36" s="52" t="s">
        <v>34</v>
      </c>
      <c r="D36" s="52"/>
      <c r="E36" s="15">
        <f>RA!D40</f>
        <v>353816.63050000003</v>
      </c>
      <c r="F36" s="25">
        <f>RA!I40</f>
        <v>23519.376100000001</v>
      </c>
      <c r="G36" s="16">
        <f t="shared" si="0"/>
        <v>330297.25440000003</v>
      </c>
      <c r="H36" s="27">
        <f>RA!J40</f>
        <v>6.6473348261678202</v>
      </c>
      <c r="I36" s="20">
        <f>VLOOKUP(B36,RMS!B:D,3,FALSE)</f>
        <v>353816.62742820499</v>
      </c>
      <c r="J36" s="21">
        <f>VLOOKUP(B36,RMS!B:E,4,FALSE)</f>
        <v>330297.25483076897</v>
      </c>
      <c r="K36" s="22">
        <f t="shared" si="1"/>
        <v>3.0717950430698693E-3</v>
      </c>
      <c r="L36" s="22">
        <f t="shared" si="2"/>
        <v>-4.3076893780380487E-4</v>
      </c>
    </row>
    <row r="37" spans="1:12" x14ac:dyDescent="0.15">
      <c r="A37" s="55"/>
      <c r="B37" s="12">
        <v>77</v>
      </c>
      <c r="C37" s="52" t="s">
        <v>44</v>
      </c>
      <c r="D37" s="52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55"/>
      <c r="B38" s="12">
        <v>78</v>
      </c>
      <c r="C38" s="52" t="s">
        <v>45</v>
      </c>
      <c r="D38" s="52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55"/>
      <c r="B39" s="12">
        <v>99</v>
      </c>
      <c r="C39" s="52" t="s">
        <v>35</v>
      </c>
      <c r="D39" s="52"/>
      <c r="E39" s="15">
        <f>RA!D43</f>
        <v>18248.502799999998</v>
      </c>
      <c r="F39" s="25">
        <f>RA!I43</f>
        <v>2499.6986000000002</v>
      </c>
      <c r="G39" s="16">
        <f t="shared" si="0"/>
        <v>15748.804199999999</v>
      </c>
      <c r="H39" s="27">
        <f>RA!J43</f>
        <v>13.698102399940501</v>
      </c>
      <c r="I39" s="20">
        <f>VLOOKUP(B39,RMS!B:D,3,FALSE)</f>
        <v>18248.502533847699</v>
      </c>
      <c r="J39" s="21">
        <f>VLOOKUP(B39,RMS!B:E,4,FALSE)</f>
        <v>15748.803872626901</v>
      </c>
      <c r="K39" s="22">
        <f t="shared" si="1"/>
        <v>2.6615229944582097E-4</v>
      </c>
      <c r="L39" s="22">
        <f t="shared" si="2"/>
        <v>3.2737309811636806E-4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30" t="s">
        <v>54</v>
      </c>
      <c r="W1" s="60"/>
    </row>
    <row r="2" spans="1:23" ht="12.75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30"/>
      <c r="W2" s="60"/>
    </row>
    <row r="3" spans="1:23" ht="23.25" thickBo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31" t="s">
        <v>55</v>
      </c>
      <c r="W3" s="60"/>
    </row>
    <row r="4" spans="1:23" ht="12.75" thickTop="1" thickBot="1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 x14ac:dyDescent="0.25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 x14ac:dyDescent="0.2">
      <c r="A6" s="37" t="s">
        <v>3</v>
      </c>
      <c r="B6" s="61" t="s">
        <v>4</v>
      </c>
      <c r="C6" s="62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 x14ac:dyDescent="0.2">
      <c r="A7" s="63" t="s">
        <v>5</v>
      </c>
      <c r="B7" s="64"/>
      <c r="C7" s="65"/>
      <c r="D7" s="39">
        <v>14376751.378599999</v>
      </c>
      <c r="E7" s="39">
        <v>16546529</v>
      </c>
      <c r="F7" s="40">
        <v>86.886810995828796</v>
      </c>
      <c r="G7" s="41"/>
      <c r="H7" s="41"/>
      <c r="I7" s="39">
        <v>1668779.9935999999</v>
      </c>
      <c r="J7" s="40">
        <v>11.607490104363899</v>
      </c>
      <c r="K7" s="41"/>
      <c r="L7" s="41"/>
      <c r="M7" s="41"/>
      <c r="N7" s="39">
        <v>110203659.72239999</v>
      </c>
      <c r="O7" s="39">
        <v>1464035405.2451</v>
      </c>
      <c r="P7" s="39">
        <v>990699</v>
      </c>
      <c r="Q7" s="39">
        <v>986921</v>
      </c>
      <c r="R7" s="40">
        <v>0.38280672921136</v>
      </c>
      <c r="S7" s="39">
        <v>14.5117249321943</v>
      </c>
      <c r="T7" s="39">
        <v>14.5027846004898</v>
      </c>
      <c r="U7" s="42">
        <v>6.1607643104501002E-2</v>
      </c>
    </row>
    <row r="8" spans="1:23" ht="12" thickBot="1" x14ac:dyDescent="0.2">
      <c r="A8" s="66">
        <v>41493</v>
      </c>
      <c r="B8" s="56" t="s">
        <v>6</v>
      </c>
      <c r="C8" s="57"/>
      <c r="D8" s="43">
        <v>432457.74930000002</v>
      </c>
      <c r="E8" s="43">
        <v>508863</v>
      </c>
      <c r="F8" s="44">
        <v>84.9851039081246</v>
      </c>
      <c r="G8" s="45"/>
      <c r="H8" s="45"/>
      <c r="I8" s="43">
        <v>110095.5147</v>
      </c>
      <c r="J8" s="44">
        <v>25.458097323543601</v>
      </c>
      <c r="K8" s="45"/>
      <c r="L8" s="45"/>
      <c r="M8" s="45"/>
      <c r="N8" s="43">
        <v>3375296.0907999999</v>
      </c>
      <c r="O8" s="43">
        <v>45483589.583300002</v>
      </c>
      <c r="P8" s="43">
        <v>21358</v>
      </c>
      <c r="Q8" s="43">
        <v>21824</v>
      </c>
      <c r="R8" s="44">
        <v>-2.1352639296187701</v>
      </c>
      <c r="S8" s="43">
        <v>20.248045196179401</v>
      </c>
      <c r="T8" s="43">
        <v>20.626581057551299</v>
      </c>
      <c r="U8" s="46">
        <v>-1.86949336444254</v>
      </c>
    </row>
    <row r="9" spans="1:23" ht="12" thickBot="1" x14ac:dyDescent="0.2">
      <c r="A9" s="67"/>
      <c r="B9" s="56" t="s">
        <v>7</v>
      </c>
      <c r="C9" s="57"/>
      <c r="D9" s="43">
        <v>100373.14109999999</v>
      </c>
      <c r="E9" s="43">
        <v>116458</v>
      </c>
      <c r="F9" s="44">
        <v>86.188274828693594</v>
      </c>
      <c r="G9" s="45"/>
      <c r="H9" s="45"/>
      <c r="I9" s="43">
        <v>20127.752199999999</v>
      </c>
      <c r="J9" s="44">
        <v>20.0529264895148</v>
      </c>
      <c r="K9" s="45"/>
      <c r="L9" s="45"/>
      <c r="M9" s="45"/>
      <c r="N9" s="43">
        <v>713459.45519999997</v>
      </c>
      <c r="O9" s="43">
        <v>9240384.5965</v>
      </c>
      <c r="P9" s="43">
        <v>6615</v>
      </c>
      <c r="Q9" s="43">
        <v>6410</v>
      </c>
      <c r="R9" s="44">
        <v>3.1981279251169998</v>
      </c>
      <c r="S9" s="43">
        <v>15.1735663038549</v>
      </c>
      <c r="T9" s="43">
        <v>15.081436037441501</v>
      </c>
      <c r="U9" s="46">
        <v>0.60717608878784102</v>
      </c>
    </row>
    <row r="10" spans="1:23" ht="12" thickBot="1" x14ac:dyDescent="0.2">
      <c r="A10" s="67"/>
      <c r="B10" s="56" t="s">
        <v>8</v>
      </c>
      <c r="C10" s="57"/>
      <c r="D10" s="43">
        <v>135744.9762</v>
      </c>
      <c r="E10" s="43">
        <v>154904</v>
      </c>
      <c r="F10" s="44">
        <v>87.631679104477598</v>
      </c>
      <c r="G10" s="45"/>
      <c r="H10" s="45"/>
      <c r="I10" s="43">
        <v>34152.708400000003</v>
      </c>
      <c r="J10" s="44">
        <v>25.159463986115501</v>
      </c>
      <c r="K10" s="45"/>
      <c r="L10" s="45"/>
      <c r="M10" s="45"/>
      <c r="N10" s="43">
        <v>1050730.4978</v>
      </c>
      <c r="O10" s="43">
        <v>14498285.7543</v>
      </c>
      <c r="P10" s="43">
        <v>92406</v>
      </c>
      <c r="Q10" s="43">
        <v>91962</v>
      </c>
      <c r="R10" s="44">
        <v>0.48280811639589399</v>
      </c>
      <c r="S10" s="43">
        <v>1.4690060840205199</v>
      </c>
      <c r="T10" s="43">
        <v>1.43664785672343</v>
      </c>
      <c r="U10" s="46">
        <v>2.20272929085001</v>
      </c>
    </row>
    <row r="11" spans="1:23" ht="12" thickBot="1" x14ac:dyDescent="0.2">
      <c r="A11" s="67"/>
      <c r="B11" s="56" t="s">
        <v>9</v>
      </c>
      <c r="C11" s="57"/>
      <c r="D11" s="43">
        <v>36999.971799999999</v>
      </c>
      <c r="E11" s="43">
        <v>47643</v>
      </c>
      <c r="F11" s="44">
        <v>77.660877358688595</v>
      </c>
      <c r="G11" s="45"/>
      <c r="H11" s="45"/>
      <c r="I11" s="43">
        <v>7731.9396999999999</v>
      </c>
      <c r="J11" s="44">
        <v>20.8971502513415</v>
      </c>
      <c r="K11" s="45"/>
      <c r="L11" s="45"/>
      <c r="M11" s="45"/>
      <c r="N11" s="43">
        <v>280475.20179999998</v>
      </c>
      <c r="O11" s="43">
        <v>4958998.4961999999</v>
      </c>
      <c r="P11" s="43">
        <v>2249</v>
      </c>
      <c r="Q11" s="43">
        <v>2310</v>
      </c>
      <c r="R11" s="44">
        <v>-2.6406926406926399</v>
      </c>
      <c r="S11" s="43">
        <v>16.4517437972432</v>
      </c>
      <c r="T11" s="43">
        <v>16.661054372294402</v>
      </c>
      <c r="U11" s="46">
        <v>-1.2722698434327999</v>
      </c>
    </row>
    <row r="12" spans="1:23" ht="12" thickBot="1" x14ac:dyDescent="0.2">
      <c r="A12" s="67"/>
      <c r="B12" s="56" t="s">
        <v>10</v>
      </c>
      <c r="C12" s="57"/>
      <c r="D12" s="43">
        <v>148792.11790000001</v>
      </c>
      <c r="E12" s="43">
        <v>138326</v>
      </c>
      <c r="F12" s="44">
        <v>107.566269464887</v>
      </c>
      <c r="G12" s="45"/>
      <c r="H12" s="45"/>
      <c r="I12" s="43">
        <v>-12752.0026</v>
      </c>
      <c r="J12" s="44">
        <v>-8.5703482012201402</v>
      </c>
      <c r="K12" s="45"/>
      <c r="L12" s="45"/>
      <c r="M12" s="45"/>
      <c r="N12" s="43">
        <v>878915.08169999998</v>
      </c>
      <c r="O12" s="43">
        <v>18937278.109200001</v>
      </c>
      <c r="P12" s="43">
        <v>2017</v>
      </c>
      <c r="Q12" s="43">
        <v>1557</v>
      </c>
      <c r="R12" s="44">
        <v>29.543994861913902</v>
      </c>
      <c r="S12" s="43">
        <v>73.769022260783302</v>
      </c>
      <c r="T12" s="43">
        <v>69.017250545921598</v>
      </c>
      <c r="U12" s="46">
        <v>6.4414188628711297</v>
      </c>
    </row>
    <row r="13" spans="1:23" ht="12" thickBot="1" x14ac:dyDescent="0.2">
      <c r="A13" s="67"/>
      <c r="B13" s="56" t="s">
        <v>11</v>
      </c>
      <c r="C13" s="57"/>
      <c r="D13" s="43">
        <v>250428.5043</v>
      </c>
      <c r="E13" s="43">
        <v>339234</v>
      </c>
      <c r="F13" s="44">
        <v>73.821758520667203</v>
      </c>
      <c r="G13" s="45"/>
      <c r="H13" s="45"/>
      <c r="I13" s="43">
        <v>59933.832799999996</v>
      </c>
      <c r="J13" s="44">
        <v>23.932512382137801</v>
      </c>
      <c r="K13" s="45"/>
      <c r="L13" s="45"/>
      <c r="M13" s="45"/>
      <c r="N13" s="43">
        <v>1874794.5589999999</v>
      </c>
      <c r="O13" s="43">
        <v>25631131.073199999</v>
      </c>
      <c r="P13" s="43">
        <v>10621</v>
      </c>
      <c r="Q13" s="43">
        <v>10555</v>
      </c>
      <c r="R13" s="44">
        <v>0.62529606821410999</v>
      </c>
      <c r="S13" s="43">
        <v>23.578618237454101</v>
      </c>
      <c r="T13" s="43">
        <v>23.246354220748501</v>
      </c>
      <c r="U13" s="46">
        <v>1.40917509821612</v>
      </c>
    </row>
    <row r="14" spans="1:23" ht="12" thickBot="1" x14ac:dyDescent="0.2">
      <c r="A14" s="67"/>
      <c r="B14" s="56" t="s">
        <v>12</v>
      </c>
      <c r="C14" s="57"/>
      <c r="D14" s="43">
        <v>114719.1779</v>
      </c>
      <c r="E14" s="43">
        <v>146635</v>
      </c>
      <c r="F14" s="44">
        <v>78.234512837999105</v>
      </c>
      <c r="G14" s="45"/>
      <c r="H14" s="45"/>
      <c r="I14" s="43">
        <v>11230.2898</v>
      </c>
      <c r="J14" s="44">
        <v>9.7893743710309504</v>
      </c>
      <c r="K14" s="45"/>
      <c r="L14" s="45"/>
      <c r="M14" s="45"/>
      <c r="N14" s="43">
        <v>964309.30070000002</v>
      </c>
      <c r="O14" s="43">
        <v>14378309.023</v>
      </c>
      <c r="P14" s="43">
        <v>2317</v>
      </c>
      <c r="Q14" s="43">
        <v>2607</v>
      </c>
      <c r="R14" s="44">
        <v>-11.123897199846599</v>
      </c>
      <c r="S14" s="43">
        <v>49.511945576176103</v>
      </c>
      <c r="T14" s="43">
        <v>47.578278902953599</v>
      </c>
      <c r="U14" s="46">
        <v>3.9054548366464199</v>
      </c>
    </row>
    <row r="15" spans="1:23" ht="12" thickBot="1" x14ac:dyDescent="0.2">
      <c r="A15" s="67"/>
      <c r="B15" s="56" t="s">
        <v>13</v>
      </c>
      <c r="C15" s="57"/>
      <c r="D15" s="43">
        <v>74980.334300000002</v>
      </c>
      <c r="E15" s="43">
        <v>86265</v>
      </c>
      <c r="F15" s="44">
        <v>86.918604648466896</v>
      </c>
      <c r="G15" s="45"/>
      <c r="H15" s="45"/>
      <c r="I15" s="43">
        <v>9406.6651000000002</v>
      </c>
      <c r="J15" s="44">
        <v>12.545509683063701</v>
      </c>
      <c r="K15" s="45"/>
      <c r="L15" s="45"/>
      <c r="M15" s="45"/>
      <c r="N15" s="43">
        <v>592262.01610000001</v>
      </c>
      <c r="O15" s="43">
        <v>9599812.9273000006</v>
      </c>
      <c r="P15" s="43">
        <v>3706</v>
      </c>
      <c r="Q15" s="43">
        <v>3886</v>
      </c>
      <c r="R15" s="44">
        <v>-4.6320123520329402</v>
      </c>
      <c r="S15" s="43">
        <v>20.232146330275199</v>
      </c>
      <c r="T15" s="43">
        <v>20.011722568193498</v>
      </c>
      <c r="U15" s="46">
        <v>1.08947295300981</v>
      </c>
    </row>
    <row r="16" spans="1:23" ht="12" thickBot="1" x14ac:dyDescent="0.2">
      <c r="A16" s="67"/>
      <c r="B16" s="56" t="s">
        <v>14</v>
      </c>
      <c r="C16" s="57"/>
      <c r="D16" s="43">
        <v>808481.50820000004</v>
      </c>
      <c r="E16" s="43">
        <v>859868</v>
      </c>
      <c r="F16" s="44">
        <v>94.023909274446794</v>
      </c>
      <c r="G16" s="45"/>
      <c r="H16" s="45"/>
      <c r="I16" s="43">
        <v>31198.726999999999</v>
      </c>
      <c r="J16" s="44">
        <v>3.8589289530518398</v>
      </c>
      <c r="K16" s="45"/>
      <c r="L16" s="45"/>
      <c r="M16" s="45"/>
      <c r="N16" s="43">
        <v>6259577.7883000001</v>
      </c>
      <c r="O16" s="43">
        <v>82194432.633000001</v>
      </c>
      <c r="P16" s="43">
        <v>69306</v>
      </c>
      <c r="Q16" s="43">
        <v>70205</v>
      </c>
      <c r="R16" s="44">
        <v>-1.2805355743892901</v>
      </c>
      <c r="S16" s="43">
        <v>11.6653898392636</v>
      </c>
      <c r="T16" s="43">
        <v>11.573106039455901</v>
      </c>
      <c r="U16" s="46">
        <v>0.79109057716241904</v>
      </c>
    </row>
    <row r="17" spans="1:21" ht="12" thickBot="1" x14ac:dyDescent="0.2">
      <c r="A17" s="67"/>
      <c r="B17" s="56" t="s">
        <v>15</v>
      </c>
      <c r="C17" s="57"/>
      <c r="D17" s="43">
        <v>365378.6789</v>
      </c>
      <c r="E17" s="43">
        <v>501263</v>
      </c>
      <c r="F17" s="44">
        <v>72.891611569176305</v>
      </c>
      <c r="G17" s="45"/>
      <c r="H17" s="45"/>
      <c r="I17" s="43">
        <v>53249.366199999997</v>
      </c>
      <c r="J17" s="44">
        <v>14.573747532371399</v>
      </c>
      <c r="K17" s="45"/>
      <c r="L17" s="45"/>
      <c r="M17" s="45"/>
      <c r="N17" s="43">
        <v>2756681.9114000001</v>
      </c>
      <c r="O17" s="43">
        <v>56547892.955700003</v>
      </c>
      <c r="P17" s="43">
        <v>11559</v>
      </c>
      <c r="Q17" s="43">
        <v>11781</v>
      </c>
      <c r="R17" s="44">
        <v>-1.8843901196842401</v>
      </c>
      <c r="S17" s="43">
        <v>31.609886573232998</v>
      </c>
      <c r="T17" s="43">
        <v>33.273139478821797</v>
      </c>
      <c r="U17" s="46">
        <v>-5.2618123185461796</v>
      </c>
    </row>
    <row r="18" spans="1:21" ht="12" thickBot="1" x14ac:dyDescent="0.2">
      <c r="A18" s="67"/>
      <c r="B18" s="56" t="s">
        <v>16</v>
      </c>
      <c r="C18" s="57"/>
      <c r="D18" s="43">
        <v>1521548.7009000001</v>
      </c>
      <c r="E18" s="43">
        <v>1691256</v>
      </c>
      <c r="F18" s="44">
        <v>89.965605496743294</v>
      </c>
      <c r="G18" s="45"/>
      <c r="H18" s="45"/>
      <c r="I18" s="43">
        <v>217400.38879999999</v>
      </c>
      <c r="J18" s="44">
        <v>14.288099268291999</v>
      </c>
      <c r="K18" s="45"/>
      <c r="L18" s="45"/>
      <c r="M18" s="45"/>
      <c r="N18" s="43">
        <v>11335622.75</v>
      </c>
      <c r="O18" s="43">
        <v>142705277.24720001</v>
      </c>
      <c r="P18" s="43">
        <v>85959</v>
      </c>
      <c r="Q18" s="43">
        <v>87638</v>
      </c>
      <c r="R18" s="44">
        <v>-1.9158355964307701</v>
      </c>
      <c r="S18" s="43">
        <v>17.700865539385099</v>
      </c>
      <c r="T18" s="43">
        <v>17.053036990803101</v>
      </c>
      <c r="U18" s="46">
        <v>3.6598693275226499</v>
      </c>
    </row>
    <row r="19" spans="1:21" ht="12" thickBot="1" x14ac:dyDescent="0.2">
      <c r="A19" s="67"/>
      <c r="B19" s="56" t="s">
        <v>17</v>
      </c>
      <c r="C19" s="57"/>
      <c r="D19" s="43">
        <v>516387.77659999998</v>
      </c>
      <c r="E19" s="43">
        <v>496308</v>
      </c>
      <c r="F19" s="44">
        <v>104.045829726702</v>
      </c>
      <c r="G19" s="45"/>
      <c r="H19" s="45"/>
      <c r="I19" s="43">
        <v>39798.140200000002</v>
      </c>
      <c r="J19" s="44">
        <v>7.7070259993446903</v>
      </c>
      <c r="K19" s="45"/>
      <c r="L19" s="45"/>
      <c r="M19" s="45"/>
      <c r="N19" s="43">
        <v>3769570.8108000001</v>
      </c>
      <c r="O19" s="43">
        <v>51392120.276900001</v>
      </c>
      <c r="P19" s="43">
        <v>9993</v>
      </c>
      <c r="Q19" s="43">
        <v>9161</v>
      </c>
      <c r="R19" s="44">
        <v>9.0819779500054505</v>
      </c>
      <c r="S19" s="43">
        <v>51.674950125087598</v>
      </c>
      <c r="T19" s="43">
        <v>43.453769686715397</v>
      </c>
      <c r="U19" s="46">
        <v>15.9094114623651</v>
      </c>
    </row>
    <row r="20" spans="1:21" ht="12" thickBot="1" x14ac:dyDescent="0.2">
      <c r="A20" s="67"/>
      <c r="B20" s="56" t="s">
        <v>18</v>
      </c>
      <c r="C20" s="57"/>
      <c r="D20" s="43">
        <v>786934.67539999995</v>
      </c>
      <c r="E20" s="43">
        <v>850619</v>
      </c>
      <c r="F20" s="44">
        <v>92.513178685169294</v>
      </c>
      <c r="G20" s="45"/>
      <c r="H20" s="45"/>
      <c r="I20" s="43">
        <v>43858.601799999997</v>
      </c>
      <c r="J20" s="44">
        <v>5.5733472130589004</v>
      </c>
      <c r="K20" s="45"/>
      <c r="L20" s="45"/>
      <c r="M20" s="45"/>
      <c r="N20" s="43">
        <v>6627706.2289000005</v>
      </c>
      <c r="O20" s="43">
        <v>85938629.749500006</v>
      </c>
      <c r="P20" s="43">
        <v>33743</v>
      </c>
      <c r="Q20" s="43">
        <v>33862</v>
      </c>
      <c r="R20" s="44">
        <v>-0.35142637765046603</v>
      </c>
      <c r="S20" s="43">
        <v>23.321420010076199</v>
      </c>
      <c r="T20" s="43">
        <v>25.067736551296399</v>
      </c>
      <c r="U20" s="46">
        <v>-7.4880369225620402</v>
      </c>
    </row>
    <row r="21" spans="1:21" ht="12" thickBot="1" x14ac:dyDescent="0.2">
      <c r="A21" s="67"/>
      <c r="B21" s="56" t="s">
        <v>19</v>
      </c>
      <c r="C21" s="57"/>
      <c r="D21" s="43">
        <v>310098.87400000001</v>
      </c>
      <c r="E21" s="43">
        <v>374450</v>
      </c>
      <c r="F21" s="44">
        <v>82.814494325010003</v>
      </c>
      <c r="G21" s="45"/>
      <c r="H21" s="45"/>
      <c r="I21" s="43">
        <v>37784.860500000003</v>
      </c>
      <c r="J21" s="44">
        <v>12.1847783620137</v>
      </c>
      <c r="K21" s="45"/>
      <c r="L21" s="45"/>
      <c r="M21" s="45"/>
      <c r="N21" s="43">
        <v>2317616.4569000001</v>
      </c>
      <c r="O21" s="43">
        <v>30383135.828600001</v>
      </c>
      <c r="P21" s="43">
        <v>30613</v>
      </c>
      <c r="Q21" s="43">
        <v>31041</v>
      </c>
      <c r="R21" s="44">
        <v>-1.3788215585838099</v>
      </c>
      <c r="S21" s="43">
        <v>10.1296466860484</v>
      </c>
      <c r="T21" s="43">
        <v>9.6810536419574102</v>
      </c>
      <c r="U21" s="46">
        <v>4.4285161960174602</v>
      </c>
    </row>
    <row r="22" spans="1:21" ht="12" thickBot="1" x14ac:dyDescent="0.2">
      <c r="A22" s="67"/>
      <c r="B22" s="56" t="s">
        <v>20</v>
      </c>
      <c r="C22" s="57"/>
      <c r="D22" s="43">
        <v>1130498.7605000001</v>
      </c>
      <c r="E22" s="43">
        <v>1006266</v>
      </c>
      <c r="F22" s="44">
        <v>112.345916536979</v>
      </c>
      <c r="G22" s="45"/>
      <c r="H22" s="45"/>
      <c r="I22" s="43">
        <v>143673.16630000001</v>
      </c>
      <c r="J22" s="44">
        <v>12.708830059792</v>
      </c>
      <c r="K22" s="45"/>
      <c r="L22" s="45"/>
      <c r="M22" s="45"/>
      <c r="N22" s="43">
        <v>8360488.4034000002</v>
      </c>
      <c r="O22" s="43">
        <v>109993825.6561</v>
      </c>
      <c r="P22" s="43">
        <v>79009</v>
      </c>
      <c r="Q22" s="43">
        <v>78088</v>
      </c>
      <c r="R22" s="44">
        <v>1.17943858211249</v>
      </c>
      <c r="S22" s="43">
        <v>14.308480812312499</v>
      </c>
      <c r="T22" s="43">
        <v>14.246377940272501</v>
      </c>
      <c r="U22" s="46">
        <v>0.434028411923155</v>
      </c>
    </row>
    <row r="23" spans="1:21" ht="12" thickBot="1" x14ac:dyDescent="0.2">
      <c r="A23" s="67"/>
      <c r="B23" s="56" t="s">
        <v>21</v>
      </c>
      <c r="C23" s="57"/>
      <c r="D23" s="43">
        <v>2162812.4355000001</v>
      </c>
      <c r="E23" s="43">
        <v>2310901</v>
      </c>
      <c r="F23" s="44">
        <v>93.591739131187296</v>
      </c>
      <c r="G23" s="45"/>
      <c r="H23" s="45"/>
      <c r="I23" s="43">
        <v>168167.04939999999</v>
      </c>
      <c r="J23" s="44">
        <v>7.7753875759052198</v>
      </c>
      <c r="K23" s="45"/>
      <c r="L23" s="45"/>
      <c r="M23" s="45"/>
      <c r="N23" s="43">
        <v>16736379.660499999</v>
      </c>
      <c r="O23" s="43">
        <v>223271182.8849</v>
      </c>
      <c r="P23" s="43">
        <v>80216</v>
      </c>
      <c r="Q23" s="43">
        <v>80636</v>
      </c>
      <c r="R23" s="44">
        <v>-0.52085916960166201</v>
      </c>
      <c r="S23" s="43">
        <v>26.962357079635002</v>
      </c>
      <c r="T23" s="43">
        <v>26.7487962002083</v>
      </c>
      <c r="U23" s="46">
        <v>0.792070510734178</v>
      </c>
    </row>
    <row r="24" spans="1:21" ht="12" thickBot="1" x14ac:dyDescent="0.2">
      <c r="A24" s="67"/>
      <c r="B24" s="56" t="s">
        <v>22</v>
      </c>
      <c r="C24" s="57"/>
      <c r="D24" s="43">
        <v>293167.07750000001</v>
      </c>
      <c r="E24" s="43">
        <v>363054</v>
      </c>
      <c r="F24" s="44">
        <v>80.750267866488201</v>
      </c>
      <c r="G24" s="45"/>
      <c r="H24" s="45"/>
      <c r="I24" s="43">
        <v>48407.794199999997</v>
      </c>
      <c r="J24" s="44">
        <v>16.512015814599799</v>
      </c>
      <c r="K24" s="45"/>
      <c r="L24" s="45"/>
      <c r="M24" s="45"/>
      <c r="N24" s="43">
        <v>2249838.5362</v>
      </c>
      <c r="O24" s="43">
        <v>25478166.040899999</v>
      </c>
      <c r="P24" s="43">
        <v>34833</v>
      </c>
      <c r="Q24" s="43">
        <v>33859</v>
      </c>
      <c r="R24" s="44">
        <v>2.8766354588144898</v>
      </c>
      <c r="S24" s="43">
        <v>8.4163602761748901</v>
      </c>
      <c r="T24" s="43">
        <v>8.5361225671165695</v>
      </c>
      <c r="U24" s="46">
        <v>-1.42297010835795</v>
      </c>
    </row>
    <row r="25" spans="1:21" ht="12" thickBot="1" x14ac:dyDescent="0.2">
      <c r="A25" s="67"/>
      <c r="B25" s="56" t="s">
        <v>23</v>
      </c>
      <c r="C25" s="57"/>
      <c r="D25" s="43">
        <v>202536.59959999999</v>
      </c>
      <c r="E25" s="43">
        <v>217269</v>
      </c>
      <c r="F25" s="44">
        <v>93.219280983481298</v>
      </c>
      <c r="G25" s="45"/>
      <c r="H25" s="45"/>
      <c r="I25" s="43">
        <v>21691.608499999998</v>
      </c>
      <c r="J25" s="44">
        <v>10.709969725392799</v>
      </c>
      <c r="K25" s="45"/>
      <c r="L25" s="45"/>
      <c r="M25" s="45"/>
      <c r="N25" s="43">
        <v>1593297.692</v>
      </c>
      <c r="O25" s="43">
        <v>19232529.277899999</v>
      </c>
      <c r="P25" s="43">
        <v>17759</v>
      </c>
      <c r="Q25" s="43">
        <v>17558</v>
      </c>
      <c r="R25" s="44">
        <v>1.1447773094885401</v>
      </c>
      <c r="S25" s="43">
        <v>11.404729973534501</v>
      </c>
      <c r="T25" s="43">
        <v>12.005468333523201</v>
      </c>
      <c r="U25" s="46">
        <v>-5.2674492196017804</v>
      </c>
    </row>
    <row r="26" spans="1:21" ht="12" thickBot="1" x14ac:dyDescent="0.2">
      <c r="A26" s="67"/>
      <c r="B26" s="56" t="s">
        <v>24</v>
      </c>
      <c r="C26" s="57"/>
      <c r="D26" s="43">
        <v>517591.75599999999</v>
      </c>
      <c r="E26" s="43">
        <v>508146</v>
      </c>
      <c r="F26" s="44">
        <v>101.858866546229</v>
      </c>
      <c r="G26" s="45"/>
      <c r="H26" s="45"/>
      <c r="I26" s="43">
        <v>105670.8262</v>
      </c>
      <c r="J26" s="44">
        <v>20.415863462863999</v>
      </c>
      <c r="K26" s="45"/>
      <c r="L26" s="45"/>
      <c r="M26" s="45"/>
      <c r="N26" s="43">
        <v>3999799.1888000001</v>
      </c>
      <c r="O26" s="43">
        <v>52041892.084799998</v>
      </c>
      <c r="P26" s="43">
        <v>44857</v>
      </c>
      <c r="Q26" s="43">
        <v>44009</v>
      </c>
      <c r="R26" s="44">
        <v>1.92687859301506</v>
      </c>
      <c r="S26" s="43">
        <v>11.538706467218001</v>
      </c>
      <c r="T26" s="43">
        <v>12.3083111227249</v>
      </c>
      <c r="U26" s="46">
        <v>-6.6697654342220298</v>
      </c>
    </row>
    <row r="27" spans="1:21" ht="12" thickBot="1" x14ac:dyDescent="0.2">
      <c r="A27" s="67"/>
      <c r="B27" s="56" t="s">
        <v>25</v>
      </c>
      <c r="C27" s="57"/>
      <c r="D27" s="43">
        <v>221135.5932</v>
      </c>
      <c r="E27" s="43">
        <v>282401</v>
      </c>
      <c r="F27" s="44">
        <v>78.305527671644199</v>
      </c>
      <c r="G27" s="45"/>
      <c r="H27" s="45"/>
      <c r="I27" s="43">
        <v>62087.621800000001</v>
      </c>
      <c r="J27" s="44">
        <v>28.076720215658199</v>
      </c>
      <c r="K27" s="45"/>
      <c r="L27" s="45"/>
      <c r="M27" s="45"/>
      <c r="N27" s="43">
        <v>1642663.6771</v>
      </c>
      <c r="O27" s="43">
        <v>21192066.702300001</v>
      </c>
      <c r="P27" s="43">
        <v>35742</v>
      </c>
      <c r="Q27" s="43">
        <v>35235</v>
      </c>
      <c r="R27" s="44">
        <v>1.43891017454236</v>
      </c>
      <c r="S27" s="43">
        <v>6.1869955010911504</v>
      </c>
      <c r="T27" s="43">
        <v>6.1524260508017603</v>
      </c>
      <c r="U27" s="46">
        <v>0.55874374376538605</v>
      </c>
    </row>
    <row r="28" spans="1:21" ht="12" thickBot="1" x14ac:dyDescent="0.2">
      <c r="A28" s="67"/>
      <c r="B28" s="56" t="s">
        <v>26</v>
      </c>
      <c r="C28" s="57"/>
      <c r="D28" s="43">
        <v>852490.19850000006</v>
      </c>
      <c r="E28" s="43">
        <v>877423</v>
      </c>
      <c r="F28" s="44">
        <v>97.158405751843802</v>
      </c>
      <c r="G28" s="45"/>
      <c r="H28" s="45"/>
      <c r="I28" s="43">
        <v>28316.260200000001</v>
      </c>
      <c r="J28" s="44">
        <v>3.32159363824052</v>
      </c>
      <c r="K28" s="45"/>
      <c r="L28" s="45"/>
      <c r="M28" s="45"/>
      <c r="N28" s="43">
        <v>6350925.9488000004</v>
      </c>
      <c r="O28" s="43">
        <v>74416889.874200001</v>
      </c>
      <c r="P28" s="43">
        <v>50979</v>
      </c>
      <c r="Q28" s="43">
        <v>50282</v>
      </c>
      <c r="R28" s="44">
        <v>1.3861819338928401</v>
      </c>
      <c r="S28" s="43">
        <v>16.722379774024599</v>
      </c>
      <c r="T28" s="43">
        <v>16.766775410683699</v>
      </c>
      <c r="U28" s="46">
        <v>-0.26548635576443302</v>
      </c>
    </row>
    <row r="29" spans="1:21" ht="12" thickBot="1" x14ac:dyDescent="0.2">
      <c r="A29" s="67"/>
      <c r="B29" s="56" t="s">
        <v>27</v>
      </c>
      <c r="C29" s="57"/>
      <c r="D29" s="43">
        <v>633995.36549999996</v>
      </c>
      <c r="E29" s="43">
        <v>588887</v>
      </c>
      <c r="F29" s="44">
        <v>107.659935692247</v>
      </c>
      <c r="G29" s="45"/>
      <c r="H29" s="45"/>
      <c r="I29" s="43">
        <v>98929.066600000006</v>
      </c>
      <c r="J29" s="44">
        <v>15.6040677871485</v>
      </c>
      <c r="K29" s="45"/>
      <c r="L29" s="45"/>
      <c r="M29" s="45"/>
      <c r="N29" s="43">
        <v>4529223.6567000002</v>
      </c>
      <c r="O29" s="43">
        <v>52669629.5876</v>
      </c>
      <c r="P29" s="43">
        <v>103554</v>
      </c>
      <c r="Q29" s="43">
        <v>102170</v>
      </c>
      <c r="R29" s="44">
        <v>1.3546050699814001</v>
      </c>
      <c r="S29" s="43">
        <v>6.1223648096645196</v>
      </c>
      <c r="T29" s="43">
        <v>6.1184742233532301</v>
      </c>
      <c r="U29" s="46">
        <v>6.3547116714543994E-2</v>
      </c>
    </row>
    <row r="30" spans="1:21" ht="12" thickBot="1" x14ac:dyDescent="0.2">
      <c r="A30" s="67"/>
      <c r="B30" s="56" t="s">
        <v>28</v>
      </c>
      <c r="C30" s="57"/>
      <c r="D30" s="43">
        <v>1189185.1654999999</v>
      </c>
      <c r="E30" s="43">
        <v>1038270</v>
      </c>
      <c r="F30" s="44">
        <v>114.53525243915399</v>
      </c>
      <c r="G30" s="45"/>
      <c r="H30" s="45"/>
      <c r="I30" s="43">
        <v>200559.3088</v>
      </c>
      <c r="J30" s="44">
        <v>16.865271668241299</v>
      </c>
      <c r="K30" s="45"/>
      <c r="L30" s="45"/>
      <c r="M30" s="45"/>
      <c r="N30" s="43">
        <v>8764888.8187000006</v>
      </c>
      <c r="O30" s="43">
        <v>111145081.30930001</v>
      </c>
      <c r="P30" s="43">
        <v>87154</v>
      </c>
      <c r="Q30" s="43">
        <v>86369</v>
      </c>
      <c r="R30" s="44">
        <v>0.908890921511185</v>
      </c>
      <c r="S30" s="43">
        <v>13.644642420313501</v>
      </c>
      <c r="T30" s="43">
        <v>13.5520975569938</v>
      </c>
      <c r="U30" s="46">
        <v>0.67825055775638199</v>
      </c>
    </row>
    <row r="31" spans="1:21" ht="12" thickBot="1" x14ac:dyDescent="0.2">
      <c r="A31" s="67"/>
      <c r="B31" s="56" t="s">
        <v>29</v>
      </c>
      <c r="C31" s="57"/>
      <c r="D31" s="43">
        <v>659180.01390000002</v>
      </c>
      <c r="E31" s="43">
        <v>699372</v>
      </c>
      <c r="F31" s="44">
        <v>94.253131938367602</v>
      </c>
      <c r="G31" s="45"/>
      <c r="H31" s="45"/>
      <c r="I31" s="43">
        <v>39740.459900000002</v>
      </c>
      <c r="J31" s="44">
        <v>6.0287719685064296</v>
      </c>
      <c r="K31" s="45"/>
      <c r="L31" s="45"/>
      <c r="M31" s="45"/>
      <c r="N31" s="43">
        <v>5939803.5038999999</v>
      </c>
      <c r="O31" s="43">
        <v>82886176.363000005</v>
      </c>
      <c r="P31" s="43">
        <v>31498</v>
      </c>
      <c r="Q31" s="43">
        <v>31264</v>
      </c>
      <c r="R31" s="44">
        <v>0.74846468781986097</v>
      </c>
      <c r="S31" s="43">
        <v>20.927678389104098</v>
      </c>
      <c r="T31" s="43">
        <v>22.4185654074974</v>
      </c>
      <c r="U31" s="46">
        <v>-7.1239962248731699</v>
      </c>
    </row>
    <row r="32" spans="1:21" ht="12" thickBot="1" x14ac:dyDescent="0.2">
      <c r="A32" s="67"/>
      <c r="B32" s="56" t="s">
        <v>30</v>
      </c>
      <c r="C32" s="57"/>
      <c r="D32" s="43">
        <v>121564.84699999999</v>
      </c>
      <c r="E32" s="43">
        <v>138330</v>
      </c>
      <c r="F32" s="44">
        <v>87.880320248680704</v>
      </c>
      <c r="G32" s="45"/>
      <c r="H32" s="45"/>
      <c r="I32" s="43">
        <v>31509.120699999999</v>
      </c>
      <c r="J32" s="44">
        <v>25.919598862325699</v>
      </c>
      <c r="K32" s="45"/>
      <c r="L32" s="45"/>
      <c r="M32" s="45"/>
      <c r="N32" s="43">
        <v>924382.47560000001</v>
      </c>
      <c r="O32" s="43">
        <v>13299544.4669</v>
      </c>
      <c r="P32" s="43">
        <v>26863</v>
      </c>
      <c r="Q32" s="43">
        <v>26773</v>
      </c>
      <c r="R32" s="44">
        <v>0.33615956373958</v>
      </c>
      <c r="S32" s="43">
        <v>4.5253637717306301</v>
      </c>
      <c r="T32" s="43">
        <v>4.5346298136182002</v>
      </c>
      <c r="U32" s="46">
        <v>-0.204757945547903</v>
      </c>
    </row>
    <row r="33" spans="1:21" ht="12" thickBot="1" x14ac:dyDescent="0.2">
      <c r="A33" s="67"/>
      <c r="B33" s="56" t="s">
        <v>31</v>
      </c>
      <c r="C33" s="57"/>
      <c r="D33" s="43">
        <v>214.35919999999999</v>
      </c>
      <c r="E33" s="45"/>
      <c r="F33" s="45"/>
      <c r="G33" s="45"/>
      <c r="H33" s="45"/>
      <c r="I33" s="43">
        <v>44.977200000000003</v>
      </c>
      <c r="J33" s="44">
        <v>20.9821645163819</v>
      </c>
      <c r="K33" s="45"/>
      <c r="L33" s="45"/>
      <c r="M33" s="45"/>
      <c r="N33" s="43">
        <v>1124.4193</v>
      </c>
      <c r="O33" s="43">
        <v>10793.928400000001</v>
      </c>
      <c r="P33" s="43">
        <v>27</v>
      </c>
      <c r="Q33" s="43">
        <v>38</v>
      </c>
      <c r="R33" s="44">
        <v>-28.947368421052602</v>
      </c>
      <c r="S33" s="43">
        <v>7.9392296296296303</v>
      </c>
      <c r="T33" s="43">
        <v>6.4462447368421101</v>
      </c>
      <c r="U33" s="46">
        <v>18.805160732668899</v>
      </c>
    </row>
    <row r="34" spans="1:21" ht="12" thickBot="1" x14ac:dyDescent="0.2">
      <c r="A34" s="67"/>
      <c r="B34" s="56" t="s">
        <v>40</v>
      </c>
      <c r="C34" s="5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 x14ac:dyDescent="0.2">
      <c r="A35" s="67"/>
      <c r="B35" s="56" t="s">
        <v>32</v>
      </c>
      <c r="C35" s="57"/>
      <c r="D35" s="43">
        <v>148028.48449999999</v>
      </c>
      <c r="E35" s="43">
        <v>135968</v>
      </c>
      <c r="F35" s="44">
        <v>108.870090388915</v>
      </c>
      <c r="G35" s="45"/>
      <c r="H35" s="45"/>
      <c r="I35" s="43">
        <v>17391.939699999999</v>
      </c>
      <c r="J35" s="44">
        <v>11.7490493527278</v>
      </c>
      <c r="K35" s="45"/>
      <c r="L35" s="45"/>
      <c r="M35" s="45"/>
      <c r="N35" s="43">
        <v>1181061.6507000001</v>
      </c>
      <c r="O35" s="43">
        <v>8970361.1502999999</v>
      </c>
      <c r="P35" s="43">
        <v>13392</v>
      </c>
      <c r="Q35" s="43">
        <v>13483</v>
      </c>
      <c r="R35" s="44">
        <v>-0.67492397834310103</v>
      </c>
      <c r="S35" s="43">
        <v>11.053500933393099</v>
      </c>
      <c r="T35" s="43">
        <v>11.2746126752207</v>
      </c>
      <c r="U35" s="46">
        <v>-2.00037746556472</v>
      </c>
    </row>
    <row r="36" spans="1:21" ht="12" customHeight="1" thickBot="1" x14ac:dyDescent="0.2">
      <c r="A36" s="67"/>
      <c r="B36" s="56" t="s">
        <v>41</v>
      </c>
      <c r="C36" s="57"/>
      <c r="D36" s="45"/>
      <c r="E36" s="43">
        <v>564124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 x14ac:dyDescent="0.2">
      <c r="A37" s="67"/>
      <c r="B37" s="56" t="s">
        <v>42</v>
      </c>
      <c r="C37" s="57"/>
      <c r="D37" s="45"/>
      <c r="E37" s="43">
        <v>242212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 x14ac:dyDescent="0.2">
      <c r="A38" s="67"/>
      <c r="B38" s="56" t="s">
        <v>43</v>
      </c>
      <c r="C38" s="57"/>
      <c r="D38" s="45"/>
      <c r="E38" s="43">
        <v>264177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 x14ac:dyDescent="0.2">
      <c r="A39" s="67"/>
      <c r="B39" s="56" t="s">
        <v>33</v>
      </c>
      <c r="C39" s="57"/>
      <c r="D39" s="43">
        <v>268959.40210000001</v>
      </c>
      <c r="E39" s="43">
        <v>375784</v>
      </c>
      <c r="F39" s="44">
        <v>71.572872208502801</v>
      </c>
      <c r="G39" s="45"/>
      <c r="H39" s="45"/>
      <c r="I39" s="43">
        <v>13354.934800000001</v>
      </c>
      <c r="J39" s="44">
        <v>4.9654091642554299</v>
      </c>
      <c r="K39" s="45"/>
      <c r="L39" s="45"/>
      <c r="M39" s="45"/>
      <c r="N39" s="43">
        <v>2192964.7341</v>
      </c>
      <c r="O39" s="43">
        <v>30172601.248500001</v>
      </c>
      <c r="P39" s="43">
        <v>429</v>
      </c>
      <c r="Q39" s="43">
        <v>481</v>
      </c>
      <c r="R39" s="44">
        <v>-10.8108108108108</v>
      </c>
      <c r="S39" s="43">
        <v>626.94499324009303</v>
      </c>
      <c r="T39" s="43">
        <v>585.18488877338905</v>
      </c>
      <c r="U39" s="46">
        <v>6.6608881029395297</v>
      </c>
    </row>
    <row r="40" spans="1:21" ht="12" thickBot="1" x14ac:dyDescent="0.2">
      <c r="A40" s="67"/>
      <c r="B40" s="56" t="s">
        <v>34</v>
      </c>
      <c r="C40" s="57"/>
      <c r="D40" s="43">
        <v>353816.63050000003</v>
      </c>
      <c r="E40" s="43">
        <v>399224</v>
      </c>
      <c r="F40" s="44">
        <v>88.626092243953295</v>
      </c>
      <c r="G40" s="45"/>
      <c r="H40" s="45"/>
      <c r="I40" s="43">
        <v>23519.376100000001</v>
      </c>
      <c r="J40" s="44">
        <v>6.6473348261678202</v>
      </c>
      <c r="K40" s="45"/>
      <c r="L40" s="45"/>
      <c r="M40" s="45"/>
      <c r="N40" s="43">
        <v>2737487.0200999998</v>
      </c>
      <c r="O40" s="43">
        <v>43581885.466899998</v>
      </c>
      <c r="P40" s="43">
        <v>1892</v>
      </c>
      <c r="Q40" s="43">
        <v>1836</v>
      </c>
      <c r="R40" s="44">
        <v>3.0501089324618702</v>
      </c>
      <c r="S40" s="43">
        <v>187.00667573995801</v>
      </c>
      <c r="T40" s="43">
        <v>196.73771688453201</v>
      </c>
      <c r="U40" s="46">
        <v>-5.2035795546172796</v>
      </c>
    </row>
    <row r="41" spans="1:21" ht="12" thickBot="1" x14ac:dyDescent="0.2">
      <c r="A41" s="67"/>
      <c r="B41" s="56" t="s">
        <v>44</v>
      </c>
      <c r="C41" s="57"/>
      <c r="D41" s="45"/>
      <c r="E41" s="43">
        <v>153952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 x14ac:dyDescent="0.2">
      <c r="A42" s="67"/>
      <c r="B42" s="56" t="s">
        <v>45</v>
      </c>
      <c r="C42" s="57"/>
      <c r="D42" s="45"/>
      <c r="E42" s="43">
        <v>68677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 x14ac:dyDescent="0.2">
      <c r="A43" s="68"/>
      <c r="B43" s="56" t="s">
        <v>35</v>
      </c>
      <c r="C43" s="57"/>
      <c r="D43" s="48">
        <v>18248.502799999998</v>
      </c>
      <c r="E43" s="49"/>
      <c r="F43" s="49"/>
      <c r="G43" s="49"/>
      <c r="H43" s="49"/>
      <c r="I43" s="48">
        <v>2499.6986000000002</v>
      </c>
      <c r="J43" s="50">
        <v>13.698102399940501</v>
      </c>
      <c r="K43" s="49"/>
      <c r="L43" s="49"/>
      <c r="M43" s="49"/>
      <c r="N43" s="48">
        <v>202312.18710000001</v>
      </c>
      <c r="O43" s="48">
        <v>3783478.9492000001</v>
      </c>
      <c r="P43" s="48">
        <v>33</v>
      </c>
      <c r="Q43" s="48">
        <v>41</v>
      </c>
      <c r="R43" s="50">
        <v>-19.512195121951201</v>
      </c>
      <c r="S43" s="48">
        <v>552.98493333333295</v>
      </c>
      <c r="T43" s="48">
        <v>269.72365853658499</v>
      </c>
      <c r="U43" s="51">
        <v>51.224049286348503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sqref="A1:XFD1048576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5" width="12" style="28" customWidth="1"/>
    <col min="6" max="6" width="12.625" style="28" customWidth="1"/>
    <col min="7" max="7" width="12" style="28" customWidth="1"/>
    <col min="8" max="8" width="14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1" width="12" style="3" customWidth="1"/>
    <col min="262" max="262" width="12.625" style="3" customWidth="1"/>
    <col min="263" max="263" width="12" style="3" customWidth="1"/>
    <col min="264" max="264" width="14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7" width="12" style="3" customWidth="1"/>
    <col min="518" max="518" width="12.625" style="3" customWidth="1"/>
    <col min="519" max="519" width="12" style="3" customWidth="1"/>
    <col min="520" max="520" width="14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3" width="12" style="3" customWidth="1"/>
    <col min="774" max="774" width="12.625" style="3" customWidth="1"/>
    <col min="775" max="775" width="12" style="3" customWidth="1"/>
    <col min="776" max="776" width="14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29" width="12" style="3" customWidth="1"/>
    <col min="1030" max="1030" width="12.625" style="3" customWidth="1"/>
    <col min="1031" max="1031" width="12" style="3" customWidth="1"/>
    <col min="1032" max="1032" width="14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5" width="12" style="3" customWidth="1"/>
    <col min="1286" max="1286" width="12.625" style="3" customWidth="1"/>
    <col min="1287" max="1287" width="12" style="3" customWidth="1"/>
    <col min="1288" max="1288" width="14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1" width="12" style="3" customWidth="1"/>
    <col min="1542" max="1542" width="12.625" style="3" customWidth="1"/>
    <col min="1543" max="1543" width="12" style="3" customWidth="1"/>
    <col min="1544" max="1544" width="14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7" width="12" style="3" customWidth="1"/>
    <col min="1798" max="1798" width="12.625" style="3" customWidth="1"/>
    <col min="1799" max="1799" width="12" style="3" customWidth="1"/>
    <col min="1800" max="1800" width="14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3" width="12" style="3" customWidth="1"/>
    <col min="2054" max="2054" width="12.625" style="3" customWidth="1"/>
    <col min="2055" max="2055" width="12" style="3" customWidth="1"/>
    <col min="2056" max="2056" width="14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09" width="12" style="3" customWidth="1"/>
    <col min="2310" max="2310" width="12.625" style="3" customWidth="1"/>
    <col min="2311" max="2311" width="12" style="3" customWidth="1"/>
    <col min="2312" max="2312" width="14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5" width="12" style="3" customWidth="1"/>
    <col min="2566" max="2566" width="12.625" style="3" customWidth="1"/>
    <col min="2567" max="2567" width="12" style="3" customWidth="1"/>
    <col min="2568" max="2568" width="14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1" width="12" style="3" customWidth="1"/>
    <col min="2822" max="2822" width="12.625" style="3" customWidth="1"/>
    <col min="2823" max="2823" width="12" style="3" customWidth="1"/>
    <col min="2824" max="2824" width="14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7" width="12" style="3" customWidth="1"/>
    <col min="3078" max="3078" width="12.625" style="3" customWidth="1"/>
    <col min="3079" max="3079" width="12" style="3" customWidth="1"/>
    <col min="3080" max="3080" width="14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3" width="12" style="3" customWidth="1"/>
    <col min="3334" max="3334" width="12.625" style="3" customWidth="1"/>
    <col min="3335" max="3335" width="12" style="3" customWidth="1"/>
    <col min="3336" max="3336" width="14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89" width="12" style="3" customWidth="1"/>
    <col min="3590" max="3590" width="12.625" style="3" customWidth="1"/>
    <col min="3591" max="3591" width="12" style="3" customWidth="1"/>
    <col min="3592" max="3592" width="14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5" width="12" style="3" customWidth="1"/>
    <col min="3846" max="3846" width="12.625" style="3" customWidth="1"/>
    <col min="3847" max="3847" width="12" style="3" customWidth="1"/>
    <col min="3848" max="3848" width="14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1" width="12" style="3" customWidth="1"/>
    <col min="4102" max="4102" width="12.625" style="3" customWidth="1"/>
    <col min="4103" max="4103" width="12" style="3" customWidth="1"/>
    <col min="4104" max="4104" width="14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7" width="12" style="3" customWidth="1"/>
    <col min="4358" max="4358" width="12.625" style="3" customWidth="1"/>
    <col min="4359" max="4359" width="12" style="3" customWidth="1"/>
    <col min="4360" max="4360" width="14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3" width="12" style="3" customWidth="1"/>
    <col min="4614" max="4614" width="12.625" style="3" customWidth="1"/>
    <col min="4615" max="4615" width="12" style="3" customWidth="1"/>
    <col min="4616" max="4616" width="14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69" width="12" style="3" customWidth="1"/>
    <col min="4870" max="4870" width="12.625" style="3" customWidth="1"/>
    <col min="4871" max="4871" width="12" style="3" customWidth="1"/>
    <col min="4872" max="4872" width="14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5" width="12" style="3" customWidth="1"/>
    <col min="5126" max="5126" width="12.625" style="3" customWidth="1"/>
    <col min="5127" max="5127" width="12" style="3" customWidth="1"/>
    <col min="5128" max="5128" width="14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1" width="12" style="3" customWidth="1"/>
    <col min="5382" max="5382" width="12.625" style="3" customWidth="1"/>
    <col min="5383" max="5383" width="12" style="3" customWidth="1"/>
    <col min="5384" max="5384" width="14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7" width="12" style="3" customWidth="1"/>
    <col min="5638" max="5638" width="12.625" style="3" customWidth="1"/>
    <col min="5639" max="5639" width="12" style="3" customWidth="1"/>
    <col min="5640" max="5640" width="14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3" width="12" style="3" customWidth="1"/>
    <col min="5894" max="5894" width="12.625" style="3" customWidth="1"/>
    <col min="5895" max="5895" width="12" style="3" customWidth="1"/>
    <col min="5896" max="5896" width="14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49" width="12" style="3" customWidth="1"/>
    <col min="6150" max="6150" width="12.625" style="3" customWidth="1"/>
    <col min="6151" max="6151" width="12" style="3" customWidth="1"/>
    <col min="6152" max="6152" width="14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5" width="12" style="3" customWidth="1"/>
    <col min="6406" max="6406" width="12.625" style="3" customWidth="1"/>
    <col min="6407" max="6407" width="12" style="3" customWidth="1"/>
    <col min="6408" max="6408" width="14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1" width="12" style="3" customWidth="1"/>
    <col min="6662" max="6662" width="12.625" style="3" customWidth="1"/>
    <col min="6663" max="6663" width="12" style="3" customWidth="1"/>
    <col min="6664" max="6664" width="14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7" width="12" style="3" customWidth="1"/>
    <col min="6918" max="6918" width="12.625" style="3" customWidth="1"/>
    <col min="6919" max="6919" width="12" style="3" customWidth="1"/>
    <col min="6920" max="6920" width="14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3" width="12" style="3" customWidth="1"/>
    <col min="7174" max="7174" width="12.625" style="3" customWidth="1"/>
    <col min="7175" max="7175" width="12" style="3" customWidth="1"/>
    <col min="7176" max="7176" width="14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29" width="12" style="3" customWidth="1"/>
    <col min="7430" max="7430" width="12.625" style="3" customWidth="1"/>
    <col min="7431" max="7431" width="12" style="3" customWidth="1"/>
    <col min="7432" max="7432" width="14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5" width="12" style="3" customWidth="1"/>
    <col min="7686" max="7686" width="12.625" style="3" customWidth="1"/>
    <col min="7687" max="7687" width="12" style="3" customWidth="1"/>
    <col min="7688" max="7688" width="14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1" width="12" style="3" customWidth="1"/>
    <col min="7942" max="7942" width="12.625" style="3" customWidth="1"/>
    <col min="7943" max="7943" width="12" style="3" customWidth="1"/>
    <col min="7944" max="7944" width="14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7" width="12" style="3" customWidth="1"/>
    <col min="8198" max="8198" width="12.625" style="3" customWidth="1"/>
    <col min="8199" max="8199" width="12" style="3" customWidth="1"/>
    <col min="8200" max="8200" width="14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3" width="12" style="3" customWidth="1"/>
    <col min="8454" max="8454" width="12.625" style="3" customWidth="1"/>
    <col min="8455" max="8455" width="12" style="3" customWidth="1"/>
    <col min="8456" max="8456" width="14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09" width="12" style="3" customWidth="1"/>
    <col min="8710" max="8710" width="12.625" style="3" customWidth="1"/>
    <col min="8711" max="8711" width="12" style="3" customWidth="1"/>
    <col min="8712" max="8712" width="14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5" width="12" style="3" customWidth="1"/>
    <col min="8966" max="8966" width="12.625" style="3" customWidth="1"/>
    <col min="8967" max="8967" width="12" style="3" customWidth="1"/>
    <col min="8968" max="8968" width="14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1" width="12" style="3" customWidth="1"/>
    <col min="9222" max="9222" width="12.625" style="3" customWidth="1"/>
    <col min="9223" max="9223" width="12" style="3" customWidth="1"/>
    <col min="9224" max="9224" width="14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7" width="12" style="3" customWidth="1"/>
    <col min="9478" max="9478" width="12.625" style="3" customWidth="1"/>
    <col min="9479" max="9479" width="12" style="3" customWidth="1"/>
    <col min="9480" max="9480" width="14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3" width="12" style="3" customWidth="1"/>
    <col min="9734" max="9734" width="12.625" style="3" customWidth="1"/>
    <col min="9735" max="9735" width="12" style="3" customWidth="1"/>
    <col min="9736" max="9736" width="14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89" width="12" style="3" customWidth="1"/>
    <col min="9990" max="9990" width="12.625" style="3" customWidth="1"/>
    <col min="9991" max="9991" width="12" style="3" customWidth="1"/>
    <col min="9992" max="9992" width="14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5" width="12" style="3" customWidth="1"/>
    <col min="10246" max="10246" width="12.625" style="3" customWidth="1"/>
    <col min="10247" max="10247" width="12" style="3" customWidth="1"/>
    <col min="10248" max="10248" width="14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1" width="12" style="3" customWidth="1"/>
    <col min="10502" max="10502" width="12.625" style="3" customWidth="1"/>
    <col min="10503" max="10503" width="12" style="3" customWidth="1"/>
    <col min="10504" max="10504" width="14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7" width="12" style="3" customWidth="1"/>
    <col min="10758" max="10758" width="12.625" style="3" customWidth="1"/>
    <col min="10759" max="10759" width="12" style="3" customWidth="1"/>
    <col min="10760" max="10760" width="14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3" width="12" style="3" customWidth="1"/>
    <col min="11014" max="11014" width="12.625" style="3" customWidth="1"/>
    <col min="11015" max="11015" width="12" style="3" customWidth="1"/>
    <col min="11016" max="11016" width="14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69" width="12" style="3" customWidth="1"/>
    <col min="11270" max="11270" width="12.625" style="3" customWidth="1"/>
    <col min="11271" max="11271" width="12" style="3" customWidth="1"/>
    <col min="11272" max="11272" width="14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5" width="12" style="3" customWidth="1"/>
    <col min="11526" max="11526" width="12.625" style="3" customWidth="1"/>
    <col min="11527" max="11527" width="12" style="3" customWidth="1"/>
    <col min="11528" max="11528" width="14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1" width="12" style="3" customWidth="1"/>
    <col min="11782" max="11782" width="12.625" style="3" customWidth="1"/>
    <col min="11783" max="11783" width="12" style="3" customWidth="1"/>
    <col min="11784" max="11784" width="14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7" width="12" style="3" customWidth="1"/>
    <col min="12038" max="12038" width="12.625" style="3" customWidth="1"/>
    <col min="12039" max="12039" width="12" style="3" customWidth="1"/>
    <col min="12040" max="12040" width="14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3" width="12" style="3" customWidth="1"/>
    <col min="12294" max="12294" width="12.625" style="3" customWidth="1"/>
    <col min="12295" max="12295" width="12" style="3" customWidth="1"/>
    <col min="12296" max="12296" width="14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49" width="12" style="3" customWidth="1"/>
    <col min="12550" max="12550" width="12.625" style="3" customWidth="1"/>
    <col min="12551" max="12551" width="12" style="3" customWidth="1"/>
    <col min="12552" max="12552" width="14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5" width="12" style="3" customWidth="1"/>
    <col min="12806" max="12806" width="12.625" style="3" customWidth="1"/>
    <col min="12807" max="12807" width="12" style="3" customWidth="1"/>
    <col min="12808" max="12808" width="14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1" width="12" style="3" customWidth="1"/>
    <col min="13062" max="13062" width="12.625" style="3" customWidth="1"/>
    <col min="13063" max="13063" width="12" style="3" customWidth="1"/>
    <col min="13064" max="13064" width="14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7" width="12" style="3" customWidth="1"/>
    <col min="13318" max="13318" width="12.625" style="3" customWidth="1"/>
    <col min="13319" max="13319" width="12" style="3" customWidth="1"/>
    <col min="13320" max="13320" width="14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3" width="12" style="3" customWidth="1"/>
    <col min="13574" max="13574" width="12.625" style="3" customWidth="1"/>
    <col min="13575" max="13575" width="12" style="3" customWidth="1"/>
    <col min="13576" max="13576" width="14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29" width="12" style="3" customWidth="1"/>
    <col min="13830" max="13830" width="12.625" style="3" customWidth="1"/>
    <col min="13831" max="13831" width="12" style="3" customWidth="1"/>
    <col min="13832" max="13832" width="14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5" width="12" style="3" customWidth="1"/>
    <col min="14086" max="14086" width="12.625" style="3" customWidth="1"/>
    <col min="14087" max="14087" width="12" style="3" customWidth="1"/>
    <col min="14088" max="14088" width="14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1" width="12" style="3" customWidth="1"/>
    <col min="14342" max="14342" width="12.625" style="3" customWidth="1"/>
    <col min="14343" max="14343" width="12" style="3" customWidth="1"/>
    <col min="14344" max="14344" width="14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7" width="12" style="3" customWidth="1"/>
    <col min="14598" max="14598" width="12.625" style="3" customWidth="1"/>
    <col min="14599" max="14599" width="12" style="3" customWidth="1"/>
    <col min="14600" max="14600" width="14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3" width="12" style="3" customWidth="1"/>
    <col min="14854" max="14854" width="12.625" style="3" customWidth="1"/>
    <col min="14855" max="14855" width="12" style="3" customWidth="1"/>
    <col min="14856" max="14856" width="14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09" width="12" style="3" customWidth="1"/>
    <col min="15110" max="15110" width="12.625" style="3" customWidth="1"/>
    <col min="15111" max="15111" width="12" style="3" customWidth="1"/>
    <col min="15112" max="15112" width="14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5" width="12" style="3" customWidth="1"/>
    <col min="15366" max="15366" width="12.625" style="3" customWidth="1"/>
    <col min="15367" max="15367" width="12" style="3" customWidth="1"/>
    <col min="15368" max="15368" width="14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1" width="12" style="3" customWidth="1"/>
    <col min="15622" max="15622" width="12.625" style="3" customWidth="1"/>
    <col min="15623" max="15623" width="12" style="3" customWidth="1"/>
    <col min="15624" max="15624" width="14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7" width="12" style="3" customWidth="1"/>
    <col min="15878" max="15878" width="12.625" style="3" customWidth="1"/>
    <col min="15879" max="15879" width="12" style="3" customWidth="1"/>
    <col min="15880" max="15880" width="14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3" width="12" style="3" customWidth="1"/>
    <col min="16134" max="16134" width="12.6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 x14ac:dyDescent="0.1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x14ac:dyDescent="0.15">
      <c r="A2" s="71" t="s">
        <v>71</v>
      </c>
      <c r="B2" s="72">
        <v>12</v>
      </c>
      <c r="C2" s="71">
        <v>42513</v>
      </c>
      <c r="D2" s="71">
        <v>432458.17394359002</v>
      </c>
      <c r="E2" s="71">
        <v>322362.241068376</v>
      </c>
      <c r="F2" s="71">
        <v>110095.932875214</v>
      </c>
      <c r="G2" s="71">
        <v>322362.241068376</v>
      </c>
      <c r="H2" s="71">
        <v>0.25458169022739902</v>
      </c>
    </row>
    <row r="3" spans="1:8" x14ac:dyDescent="0.15">
      <c r="A3" s="71" t="s">
        <v>72</v>
      </c>
      <c r="B3" s="72">
        <v>13</v>
      </c>
      <c r="C3" s="71">
        <v>13479.712</v>
      </c>
      <c r="D3" s="71">
        <v>100373.144817828</v>
      </c>
      <c r="E3" s="71">
        <v>80245.392535738603</v>
      </c>
      <c r="F3" s="71">
        <v>20127.752282089099</v>
      </c>
      <c r="G3" s="71">
        <v>80245.392535738603</v>
      </c>
      <c r="H3" s="71">
        <v>0.20052925828537099</v>
      </c>
    </row>
    <row r="4" spans="1:8" x14ac:dyDescent="0.15">
      <c r="A4" s="71" t="s">
        <v>73</v>
      </c>
      <c r="B4" s="72">
        <v>14</v>
      </c>
      <c r="C4" s="71">
        <v>119779</v>
      </c>
      <c r="D4" s="71">
        <v>135747.26067435899</v>
      </c>
      <c r="E4" s="71">
        <v>101592.268378632</v>
      </c>
      <c r="F4" s="71">
        <v>34154.992295726501</v>
      </c>
      <c r="G4" s="71">
        <v>101592.268378632</v>
      </c>
      <c r="H4" s="71">
        <v>0.25160723042257299</v>
      </c>
    </row>
    <row r="5" spans="1:8" x14ac:dyDescent="0.15">
      <c r="A5" s="71" t="s">
        <v>74</v>
      </c>
      <c r="B5" s="72">
        <v>15</v>
      </c>
      <c r="C5" s="71">
        <v>2770</v>
      </c>
      <c r="D5" s="71">
        <v>36999.999020512798</v>
      </c>
      <c r="E5" s="71">
        <v>29268.032012820498</v>
      </c>
      <c r="F5" s="71">
        <v>7731.9670076923103</v>
      </c>
      <c r="G5" s="71">
        <v>29268.032012820498</v>
      </c>
      <c r="H5" s="71">
        <v>0.208972086821021</v>
      </c>
    </row>
    <row r="6" spans="1:8" x14ac:dyDescent="0.15">
      <c r="A6" s="71" t="s">
        <v>75</v>
      </c>
      <c r="B6" s="72">
        <v>16</v>
      </c>
      <c r="C6" s="71">
        <v>2951</v>
      </c>
      <c r="D6" s="71">
        <v>148792.13167948701</v>
      </c>
      <c r="E6" s="71">
        <v>161544.12080683801</v>
      </c>
      <c r="F6" s="71">
        <v>-12751.9891273504</v>
      </c>
      <c r="G6" s="71">
        <v>161544.12080683801</v>
      </c>
      <c r="H6" s="71">
        <v>-8.5703383528501806E-2</v>
      </c>
    </row>
    <row r="7" spans="1:8" x14ac:dyDescent="0.15">
      <c r="A7" s="71" t="s">
        <v>76</v>
      </c>
      <c r="B7" s="72">
        <v>17</v>
      </c>
      <c r="C7" s="71">
        <v>16334</v>
      </c>
      <c r="D7" s="71">
        <v>250428.63326239301</v>
      </c>
      <c r="E7" s="71">
        <v>190494.66998290599</v>
      </c>
      <c r="F7" s="71">
        <v>59933.963279487201</v>
      </c>
      <c r="G7" s="71">
        <v>190494.66998290599</v>
      </c>
      <c r="H7" s="71">
        <v>0.23932552160155701</v>
      </c>
    </row>
    <row r="8" spans="1:8" x14ac:dyDescent="0.15">
      <c r="A8" s="71" t="s">
        <v>77</v>
      </c>
      <c r="B8" s="72">
        <v>18</v>
      </c>
      <c r="C8" s="71">
        <v>35876</v>
      </c>
      <c r="D8" s="71">
        <v>114719.16577350401</v>
      </c>
      <c r="E8" s="71">
        <v>103488.887013675</v>
      </c>
      <c r="F8" s="71">
        <v>11230.2787598291</v>
      </c>
      <c r="G8" s="71">
        <v>103488.887013675</v>
      </c>
      <c r="H8" s="71">
        <v>9.7893657821758906E-2</v>
      </c>
    </row>
    <row r="9" spans="1:8" x14ac:dyDescent="0.15">
      <c r="A9" s="71" t="s">
        <v>78</v>
      </c>
      <c r="B9" s="72">
        <v>19</v>
      </c>
      <c r="C9" s="71">
        <v>19000</v>
      </c>
      <c r="D9" s="71">
        <v>74980.396742735</v>
      </c>
      <c r="E9" s="71">
        <v>65573.669893162398</v>
      </c>
      <c r="F9" s="71">
        <v>9406.7268495726494</v>
      </c>
      <c r="G9" s="71">
        <v>65573.669893162398</v>
      </c>
      <c r="H9" s="71">
        <v>0.125455815896094</v>
      </c>
    </row>
    <row r="10" spans="1:8" x14ac:dyDescent="0.15">
      <c r="A10" s="71" t="s">
        <v>79</v>
      </c>
      <c r="B10" s="72">
        <v>21</v>
      </c>
      <c r="C10" s="71">
        <v>234759</v>
      </c>
      <c r="D10" s="71">
        <v>808481.02339999995</v>
      </c>
      <c r="E10" s="71">
        <v>777282.78119999997</v>
      </c>
      <c r="F10" s="71">
        <v>31198.242200000001</v>
      </c>
      <c r="G10" s="71">
        <v>777282.78119999997</v>
      </c>
      <c r="H10" s="71">
        <v>3.85887130272995E-2</v>
      </c>
    </row>
    <row r="11" spans="1:8" x14ac:dyDescent="0.15">
      <c r="A11" s="71" t="s">
        <v>80</v>
      </c>
      <c r="B11" s="72">
        <v>22</v>
      </c>
      <c r="C11" s="71">
        <v>31932</v>
      </c>
      <c r="D11" s="71">
        <v>365378.69953162398</v>
      </c>
      <c r="E11" s="71">
        <v>312129.31169572601</v>
      </c>
      <c r="F11" s="71">
        <v>53249.387835897403</v>
      </c>
      <c r="G11" s="71">
        <v>312129.31169572601</v>
      </c>
      <c r="H11" s="71">
        <v>0.14573752630943601</v>
      </c>
    </row>
    <row r="12" spans="1:8" x14ac:dyDescent="0.15">
      <c r="A12" s="71" t="s">
        <v>81</v>
      </c>
      <c r="B12" s="72">
        <v>23</v>
      </c>
      <c r="C12" s="71">
        <v>257121.30499999999</v>
      </c>
      <c r="D12" s="71">
        <v>1521548.7434521399</v>
      </c>
      <c r="E12" s="71">
        <v>1304148.3206042701</v>
      </c>
      <c r="F12" s="71">
        <v>217400.422847863</v>
      </c>
      <c r="G12" s="71">
        <v>1304148.3206042701</v>
      </c>
      <c r="H12" s="71">
        <v>0.142881011064173</v>
      </c>
    </row>
    <row r="13" spans="1:8" x14ac:dyDescent="0.15">
      <c r="A13" s="71" t="s">
        <v>82</v>
      </c>
      <c r="B13" s="72">
        <v>24</v>
      </c>
      <c r="C13" s="71">
        <v>17170</v>
      </c>
      <c r="D13" s="71">
        <v>516387.78645213699</v>
      </c>
      <c r="E13" s="71">
        <v>476589.63569914497</v>
      </c>
      <c r="F13" s="71">
        <v>39798.150752991503</v>
      </c>
      <c r="G13" s="71">
        <v>476589.63569914497</v>
      </c>
      <c r="H13" s="71">
        <v>7.7070278959202904E-2</v>
      </c>
    </row>
    <row r="14" spans="1:8" x14ac:dyDescent="0.15">
      <c r="A14" s="71" t="s">
        <v>83</v>
      </c>
      <c r="B14" s="72">
        <v>25</v>
      </c>
      <c r="C14" s="71">
        <v>65887</v>
      </c>
      <c r="D14" s="71">
        <v>786934.65989999997</v>
      </c>
      <c r="E14" s="71">
        <v>743076.0736</v>
      </c>
      <c r="F14" s="71">
        <v>43858.586300000003</v>
      </c>
      <c r="G14" s="71">
        <v>743076.0736</v>
      </c>
      <c r="H14" s="71">
        <v>5.5733453531673603E-2</v>
      </c>
    </row>
    <row r="15" spans="1:8" x14ac:dyDescent="0.15">
      <c r="A15" s="71" t="s">
        <v>84</v>
      </c>
      <c r="B15" s="72">
        <v>26</v>
      </c>
      <c r="C15" s="71">
        <v>66514</v>
      </c>
      <c r="D15" s="71">
        <v>310098.67370593798</v>
      </c>
      <c r="E15" s="71">
        <v>272314.01342945301</v>
      </c>
      <c r="F15" s="71">
        <v>37784.660276484399</v>
      </c>
      <c r="G15" s="71">
        <v>272314.01342945301</v>
      </c>
      <c r="H15" s="71">
        <v>0.121847216645354</v>
      </c>
    </row>
    <row r="16" spans="1:8" x14ac:dyDescent="0.15">
      <c r="A16" s="71" t="s">
        <v>85</v>
      </c>
      <c r="B16" s="72">
        <v>27</v>
      </c>
      <c r="C16" s="71">
        <v>200876.84400000001</v>
      </c>
      <c r="D16" s="71">
        <v>1130499.0950230099</v>
      </c>
      <c r="E16" s="71">
        <v>986825.59484955797</v>
      </c>
      <c r="F16" s="71">
        <v>143673.500173451</v>
      </c>
      <c r="G16" s="71">
        <v>986825.59484955797</v>
      </c>
      <c r="H16" s="71">
        <v>0.12708855832434501</v>
      </c>
    </row>
    <row r="17" spans="1:8" x14ac:dyDescent="0.15">
      <c r="A17" s="71" t="s">
        <v>86</v>
      </c>
      <c r="B17" s="72">
        <v>29</v>
      </c>
      <c r="C17" s="71">
        <v>185307</v>
      </c>
      <c r="D17" s="71">
        <v>2162813.3452683799</v>
      </c>
      <c r="E17" s="71">
        <v>1994645.41796239</v>
      </c>
      <c r="F17" s="71">
        <v>168167.927305983</v>
      </c>
      <c r="G17" s="71">
        <v>1994645.41796239</v>
      </c>
      <c r="H17" s="71">
        <v>7.7754248961837996E-2</v>
      </c>
    </row>
    <row r="18" spans="1:8" x14ac:dyDescent="0.15">
      <c r="A18" s="71" t="s">
        <v>87</v>
      </c>
      <c r="B18" s="72">
        <v>31</v>
      </c>
      <c r="C18" s="71">
        <v>46984.667000000001</v>
      </c>
      <c r="D18" s="71">
        <v>293167.10005682602</v>
      </c>
      <c r="E18" s="71">
        <v>244759.27008757601</v>
      </c>
      <c r="F18" s="71">
        <v>48407.829969250699</v>
      </c>
      <c r="G18" s="71">
        <v>244759.27008757601</v>
      </c>
      <c r="H18" s="71">
        <v>0.16512026745111399</v>
      </c>
    </row>
    <row r="19" spans="1:8" x14ac:dyDescent="0.15">
      <c r="A19" s="71" t="s">
        <v>88</v>
      </c>
      <c r="B19" s="72">
        <v>32</v>
      </c>
      <c r="C19" s="71">
        <v>13053.36</v>
      </c>
      <c r="D19" s="71">
        <v>202536.595289433</v>
      </c>
      <c r="E19" s="71">
        <v>180844.99978380499</v>
      </c>
      <c r="F19" s="71">
        <v>21691.595505628298</v>
      </c>
      <c r="G19" s="71">
        <v>180844.99978380499</v>
      </c>
      <c r="H19" s="71">
        <v>0.107099635375178</v>
      </c>
    </row>
    <row r="20" spans="1:8" x14ac:dyDescent="0.15">
      <c r="A20" s="71" t="s">
        <v>89</v>
      </c>
      <c r="B20" s="72">
        <v>33</v>
      </c>
      <c r="C20" s="71">
        <v>56405.24</v>
      </c>
      <c r="D20" s="71">
        <v>517591.76037152298</v>
      </c>
      <c r="E20" s="71">
        <v>411920.86692432099</v>
      </c>
      <c r="F20" s="71">
        <v>105670.893447201</v>
      </c>
      <c r="G20" s="71">
        <v>411920.86692432099</v>
      </c>
      <c r="H20" s="71">
        <v>0.20415876282758399</v>
      </c>
    </row>
    <row r="21" spans="1:8" x14ac:dyDescent="0.15">
      <c r="A21" s="71" t="s">
        <v>90</v>
      </c>
      <c r="B21" s="72">
        <v>34</v>
      </c>
      <c r="C21" s="71">
        <v>48062.644999999997</v>
      </c>
      <c r="D21" s="71">
        <v>221135.56494760601</v>
      </c>
      <c r="E21" s="71">
        <v>159047.96550676599</v>
      </c>
      <c r="F21" s="71">
        <v>62087.599440839898</v>
      </c>
      <c r="G21" s="71">
        <v>159047.96550676599</v>
      </c>
      <c r="H21" s="71">
        <v>0.28076713691689698</v>
      </c>
    </row>
    <row r="22" spans="1:8" x14ac:dyDescent="0.15">
      <c r="A22" s="71" t="s">
        <v>91</v>
      </c>
      <c r="B22" s="72">
        <v>35</v>
      </c>
      <c r="C22" s="71">
        <v>37580.065999999999</v>
      </c>
      <c r="D22" s="71">
        <v>852490.19814070803</v>
      </c>
      <c r="E22" s="71">
        <v>824173.90450053103</v>
      </c>
      <c r="F22" s="71">
        <v>28316.2936401767</v>
      </c>
      <c r="G22" s="71">
        <v>824173.90450053103</v>
      </c>
      <c r="H22" s="71">
        <v>3.3215975622869202E-2</v>
      </c>
    </row>
    <row r="23" spans="1:8" x14ac:dyDescent="0.15">
      <c r="A23" s="71" t="s">
        <v>92</v>
      </c>
      <c r="B23" s="72">
        <v>36</v>
      </c>
      <c r="C23" s="71">
        <v>134047.364</v>
      </c>
      <c r="D23" s="71">
        <v>633995.36471946898</v>
      </c>
      <c r="E23" s="71">
        <v>535066.23806975805</v>
      </c>
      <c r="F23" s="71">
        <v>98929.126649710903</v>
      </c>
      <c r="G23" s="71">
        <v>535066.23806975805</v>
      </c>
      <c r="H23" s="71">
        <v>0.15604077277991599</v>
      </c>
    </row>
    <row r="24" spans="1:8" x14ac:dyDescent="0.15">
      <c r="A24" s="71" t="s">
        <v>93</v>
      </c>
      <c r="B24" s="72">
        <v>37</v>
      </c>
      <c r="C24" s="71">
        <v>177285.71</v>
      </c>
      <c r="D24" s="71">
        <v>1189185.1539221201</v>
      </c>
      <c r="E24" s="71">
        <v>988625.84152374801</v>
      </c>
      <c r="F24" s="71">
        <v>200559.312398376</v>
      </c>
      <c r="G24" s="71">
        <v>988625.84152374801</v>
      </c>
      <c r="H24" s="71">
        <v>0.16865272135032899</v>
      </c>
    </row>
    <row r="25" spans="1:8" x14ac:dyDescent="0.15">
      <c r="A25" s="71" t="s">
        <v>94</v>
      </c>
      <c r="B25" s="72">
        <v>38</v>
      </c>
      <c r="C25" s="71">
        <v>137924.152</v>
      </c>
      <c r="D25" s="71">
        <v>659180.02757983503</v>
      </c>
      <c r="E25" s="71">
        <v>619439.59610884998</v>
      </c>
      <c r="F25" s="71">
        <v>39740.431470985597</v>
      </c>
      <c r="G25" s="71">
        <v>619439.59610884998</v>
      </c>
      <c r="H25" s="71">
        <v>6.0287675306079397E-2</v>
      </c>
    </row>
    <row r="26" spans="1:8" x14ac:dyDescent="0.15">
      <c r="A26" s="71" t="s">
        <v>95</v>
      </c>
      <c r="B26" s="72">
        <v>39</v>
      </c>
      <c r="C26" s="71">
        <v>78332.073000000004</v>
      </c>
      <c r="D26" s="71">
        <v>121564.77781843999</v>
      </c>
      <c r="E26" s="71">
        <v>90055.739012292601</v>
      </c>
      <c r="F26" s="71">
        <v>31509.038806147801</v>
      </c>
      <c r="G26" s="71">
        <v>90055.739012292601</v>
      </c>
      <c r="H26" s="71">
        <v>0.25919546246534703</v>
      </c>
    </row>
    <row r="27" spans="1:8" x14ac:dyDescent="0.15">
      <c r="A27" s="71" t="s">
        <v>96</v>
      </c>
      <c r="B27" s="72">
        <v>40</v>
      </c>
      <c r="C27" s="71">
        <v>66</v>
      </c>
      <c r="D27" s="71">
        <v>214.35900000000001</v>
      </c>
      <c r="E27" s="71">
        <v>169.38200000000001</v>
      </c>
      <c r="F27" s="71">
        <v>44.976999999999997</v>
      </c>
      <c r="G27" s="71">
        <v>169.38200000000001</v>
      </c>
      <c r="H27" s="71">
        <v>0.20982090791615901</v>
      </c>
    </row>
    <row r="28" spans="1:8" x14ac:dyDescent="0.15">
      <c r="A28" s="71" t="s">
        <v>97</v>
      </c>
      <c r="B28" s="72">
        <v>42</v>
      </c>
      <c r="C28" s="71">
        <v>9523.5589999999993</v>
      </c>
      <c r="D28" s="71">
        <v>148028.4841</v>
      </c>
      <c r="E28" s="71">
        <v>130636.5451</v>
      </c>
      <c r="F28" s="71">
        <v>17391.938999999998</v>
      </c>
      <c r="G28" s="71">
        <v>130636.5451</v>
      </c>
      <c r="H28" s="71">
        <v>0.117490489115939</v>
      </c>
    </row>
    <row r="29" spans="1:8" x14ac:dyDescent="0.15">
      <c r="A29" s="71" t="s">
        <v>98</v>
      </c>
      <c r="B29" s="72">
        <v>75</v>
      </c>
      <c r="C29" s="71">
        <v>437</v>
      </c>
      <c r="D29" s="71">
        <v>268959.40170940198</v>
      </c>
      <c r="E29" s="71">
        <v>255604.46623931601</v>
      </c>
      <c r="F29" s="71">
        <v>13354.9354700855</v>
      </c>
      <c r="G29" s="71">
        <v>255604.46623931601</v>
      </c>
      <c r="H29" s="71">
        <v>4.96540942060648E-2</v>
      </c>
    </row>
    <row r="30" spans="1:8" x14ac:dyDescent="0.15">
      <c r="A30" s="71" t="s">
        <v>99</v>
      </c>
      <c r="B30" s="72">
        <v>76</v>
      </c>
      <c r="C30" s="71">
        <v>1951</v>
      </c>
      <c r="D30" s="71">
        <v>353816.62742820499</v>
      </c>
      <c r="E30" s="71">
        <v>330297.25483076897</v>
      </c>
      <c r="F30" s="71">
        <v>23519.3725974359</v>
      </c>
      <c r="G30" s="71">
        <v>330297.25483076897</v>
      </c>
      <c r="H30" s="71">
        <v>6.6473338939415302E-2</v>
      </c>
    </row>
    <row r="31" spans="1:8" x14ac:dyDescent="0.15">
      <c r="A31" s="71" t="s">
        <v>100</v>
      </c>
      <c r="B31" s="72">
        <v>99</v>
      </c>
      <c r="C31" s="71">
        <v>1534</v>
      </c>
      <c r="D31" s="71">
        <v>18248.502533847699</v>
      </c>
      <c r="E31" s="71">
        <v>15748.803872626901</v>
      </c>
      <c r="F31" s="71">
        <v>2499.6986612207902</v>
      </c>
      <c r="G31" s="71">
        <v>15748.803872626901</v>
      </c>
      <c r="H31" s="71">
        <v>0.136981029352096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BeiBei</cp:lastModifiedBy>
  <dcterms:created xsi:type="dcterms:W3CDTF">2013-06-21T00:28:37Z</dcterms:created>
  <dcterms:modified xsi:type="dcterms:W3CDTF">2013-08-08T00:36:53Z</dcterms:modified>
</cp:coreProperties>
</file>