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2-13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<sst xmlns="http://schemas.openxmlformats.org/spreadsheetml/2006/main" count="144" uniqueCount="102">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</sst>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2de2077f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9" width="12.5703125" style="2" customWidth="1"/>
    <col min="10" max="10" width="12.42578125" style="2" customWidth="1"/>
    <col min="11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25880130.383200001</v>
      </c>
      <c r="F3" s="25">
        <f>RA!I7</f>
        <v>2567616.86</v>
      </c>
      <c r="G3" s="16">
        <f>E3-F3</f>
        <v>23312513.523200002</v>
      </c>
      <c r="H3" s="27">
        <f>RA!J7</f>
        <v>9.9211898162103491</v>
      </c>
      <c r="I3" s="20">
        <f>SUM(I4:I39)</f>
        <v>25880135.897838056</v>
      </c>
      <c r="J3" s="21">
        <f>SUM(J4:J39)</f>
        <v>23312511.922376949</v>
      </c>
      <c r="K3" s="22">
        <f>E3-I3</f>
        <v>-5.5146380551159382</v>
      </c>
      <c r="L3" s="22">
        <f>G3-J3</f>
        <v>1.6008230522274971</v>
      </c>
    </row>
    <row r="4" spans="1:12">
      <c r="A4" s="56">
        <f>RA!A8</f>
        <v>41683</v>
      </c>
      <c r="B4" s="12">
        <v>12</v>
      </c>
      <c r="C4" s="53" t="s">
        <v>6</v>
      </c>
      <c r="D4" s="53"/>
      <c r="E4" s="15">
        <f>RA!D8</f>
        <v>1013856.6337</v>
      </c>
      <c r="F4" s="25">
        <f>RA!I8</f>
        <v>81866.785499999998</v>
      </c>
      <c r="G4" s="16">
        <f t="shared" ref="G4:G39" si="0">E4-F4</f>
        <v>931989.84820000001</v>
      </c>
      <c r="H4" s="27">
        <f>RA!J8</f>
        <v>8.0747891544816195</v>
      </c>
      <c r="I4" s="20">
        <f>VLOOKUP(B4,RMS!B:D,3,FALSE)</f>
        <v>1013857.5181453</v>
      </c>
      <c r="J4" s="21">
        <f>VLOOKUP(B4,RMS!B:E,4,FALSE)</f>
        <v>931989.84675555595</v>
      </c>
      <c r="K4" s="22">
        <f t="shared" ref="K4:K39" si="1">E4-I4</f>
        <v>-0.88444529997650534</v>
      </c>
      <c r="L4" s="22">
        <f t="shared" ref="L4:L39" si="2">G4-J4</f>
        <v>1.4444440603256226E-3</v>
      </c>
    </row>
    <row r="5" spans="1:12">
      <c r="A5" s="56"/>
      <c r="B5" s="12">
        <v>13</v>
      </c>
      <c r="C5" s="53" t="s">
        <v>7</v>
      </c>
      <c r="D5" s="53"/>
      <c r="E5" s="15">
        <f>RA!D9</f>
        <v>275934.65460000001</v>
      </c>
      <c r="F5" s="25">
        <f>RA!I9</f>
        <v>54111.603999999999</v>
      </c>
      <c r="G5" s="16">
        <f t="shared" si="0"/>
        <v>221823.05060000002</v>
      </c>
      <c r="H5" s="27">
        <f>RA!J9</f>
        <v>19.610296531416498</v>
      </c>
      <c r="I5" s="20">
        <f>VLOOKUP(B5,RMS!B:D,3,FALSE)</f>
        <v>275934.84345070698</v>
      </c>
      <c r="J5" s="21">
        <f>VLOOKUP(B5,RMS!B:E,4,FALSE)</f>
        <v>221823.03416460901</v>
      </c>
      <c r="K5" s="22">
        <f t="shared" si="1"/>
        <v>-0.18885070696705952</v>
      </c>
      <c r="L5" s="22">
        <f t="shared" si="2"/>
        <v>1.6435391007689759E-2</v>
      </c>
    </row>
    <row r="6" spans="1:12">
      <c r="A6" s="56"/>
      <c r="B6" s="12">
        <v>14</v>
      </c>
      <c r="C6" s="53" t="s">
        <v>8</v>
      </c>
      <c r="D6" s="53"/>
      <c r="E6" s="15">
        <f>RA!D10</f>
        <v>291497.20730000001</v>
      </c>
      <c r="F6" s="25">
        <f>RA!I10</f>
        <v>68113.092399999994</v>
      </c>
      <c r="G6" s="16">
        <f t="shared" si="0"/>
        <v>223384.11490000002</v>
      </c>
      <c r="H6" s="27">
        <f>RA!J10</f>
        <v>23.366636349932499</v>
      </c>
      <c r="I6" s="20">
        <f>VLOOKUP(B6,RMS!B:D,3,FALSE)</f>
        <v>291500.04507435899</v>
      </c>
      <c r="J6" s="21">
        <f>VLOOKUP(B6,RMS!B:E,4,FALSE)</f>
        <v>223384.115123077</v>
      </c>
      <c r="K6" s="22">
        <f t="shared" si="1"/>
        <v>-2.8377743589808233</v>
      </c>
      <c r="L6" s="22">
        <f t="shared" si="2"/>
        <v>-2.2307698964141309E-4</v>
      </c>
    </row>
    <row r="7" spans="1:12">
      <c r="A7" s="56"/>
      <c r="B7" s="12">
        <v>15</v>
      </c>
      <c r="C7" s="53" t="s">
        <v>9</v>
      </c>
      <c r="D7" s="53"/>
      <c r="E7" s="15">
        <f>RA!D11</f>
        <v>146794.6004</v>
      </c>
      <c r="F7" s="25">
        <f>RA!I11</f>
        <v>21958.057700000001</v>
      </c>
      <c r="G7" s="16">
        <f t="shared" si="0"/>
        <v>124836.54269999999</v>
      </c>
      <c r="H7" s="27">
        <f>RA!J11</f>
        <v>14.9583551712165</v>
      </c>
      <c r="I7" s="20">
        <f>VLOOKUP(B7,RMS!B:D,3,FALSE)</f>
        <v>146794.67785299101</v>
      </c>
      <c r="J7" s="21">
        <f>VLOOKUP(B7,RMS!B:E,4,FALSE)</f>
        <v>124836.54274188</v>
      </c>
      <c r="K7" s="22">
        <f t="shared" si="1"/>
        <v>-7.7452991012251005E-2</v>
      </c>
      <c r="L7" s="22">
        <f t="shared" si="2"/>
        <v>-4.1880004573613405E-5</v>
      </c>
    </row>
    <row r="8" spans="1:12">
      <c r="A8" s="56"/>
      <c r="B8" s="12">
        <v>16</v>
      </c>
      <c r="C8" s="53" t="s">
        <v>10</v>
      </c>
      <c r="D8" s="53"/>
      <c r="E8" s="15">
        <f>RA!D12</f>
        <v>284855.81969999999</v>
      </c>
      <c r="F8" s="25">
        <f>RA!I12</f>
        <v>23621.122100000001</v>
      </c>
      <c r="G8" s="16">
        <f t="shared" si="0"/>
        <v>261234.69759999998</v>
      </c>
      <c r="H8" s="27">
        <f>RA!J12</f>
        <v>8.2923080612770796</v>
      </c>
      <c r="I8" s="20">
        <f>VLOOKUP(B8,RMS!B:D,3,FALSE)</f>
        <v>284855.81905897398</v>
      </c>
      <c r="J8" s="21">
        <f>VLOOKUP(B8,RMS!B:E,4,FALSE)</f>
        <v>261234.69733589701</v>
      </c>
      <c r="K8" s="22">
        <f t="shared" si="1"/>
        <v>6.4102601027116179E-4</v>
      </c>
      <c r="L8" s="22">
        <f t="shared" si="2"/>
        <v>2.641029714141041E-4</v>
      </c>
    </row>
    <row r="9" spans="1:12">
      <c r="A9" s="56"/>
      <c r="B9" s="12">
        <v>17</v>
      </c>
      <c r="C9" s="53" t="s">
        <v>11</v>
      </c>
      <c r="D9" s="53"/>
      <c r="E9" s="15">
        <f>RA!D13</f>
        <v>544096.61809999996</v>
      </c>
      <c r="F9" s="25">
        <f>RA!I13</f>
        <v>73943.025099999999</v>
      </c>
      <c r="G9" s="16">
        <f t="shared" si="0"/>
        <v>470153.59299999999</v>
      </c>
      <c r="H9" s="27">
        <f>RA!J13</f>
        <v>13.590054163213001</v>
      </c>
      <c r="I9" s="20">
        <f>VLOOKUP(B9,RMS!B:D,3,FALSE)</f>
        <v>544096.93443504302</v>
      </c>
      <c r="J9" s="21">
        <f>VLOOKUP(B9,RMS!B:E,4,FALSE)</f>
        <v>470153.59338888898</v>
      </c>
      <c r="K9" s="22">
        <f t="shared" si="1"/>
        <v>-0.31633504305500537</v>
      </c>
      <c r="L9" s="22">
        <f t="shared" si="2"/>
        <v>-3.8888899143785238E-4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179492.10399999999</v>
      </c>
      <c r="F10" s="25">
        <f>RA!I14</f>
        <v>6877.0236999999997</v>
      </c>
      <c r="G10" s="16">
        <f t="shared" si="0"/>
        <v>172615.0803</v>
      </c>
      <c r="H10" s="27">
        <f>RA!J14</f>
        <v>3.8313795129394701</v>
      </c>
      <c r="I10" s="20">
        <f>VLOOKUP(B10,RMS!B:D,3,FALSE)</f>
        <v>179492.09189572599</v>
      </c>
      <c r="J10" s="21">
        <f>VLOOKUP(B10,RMS!B:E,4,FALSE)</f>
        <v>172615.07767521401</v>
      </c>
      <c r="K10" s="22">
        <f t="shared" si="1"/>
        <v>1.2104274006560445E-2</v>
      </c>
      <c r="L10" s="22">
        <f t="shared" si="2"/>
        <v>2.6247859932482243E-3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183341.30799999999</v>
      </c>
      <c r="F11" s="25">
        <f>RA!I15</f>
        <v>-2987.1314000000002</v>
      </c>
      <c r="G11" s="16">
        <f t="shared" si="0"/>
        <v>186328.4394</v>
      </c>
      <c r="H11" s="27">
        <f>RA!J15</f>
        <v>-1.6292735295637799</v>
      </c>
      <c r="I11" s="20">
        <f>VLOOKUP(B11,RMS!B:D,3,FALSE)</f>
        <v>183341.30550170899</v>
      </c>
      <c r="J11" s="21">
        <f>VLOOKUP(B11,RMS!B:E,4,FALSE)</f>
        <v>186328.437904274</v>
      </c>
      <c r="K11" s="22">
        <f t="shared" si="1"/>
        <v>2.4982909963000566E-3</v>
      </c>
      <c r="L11" s="22">
        <f t="shared" si="2"/>
        <v>1.4957259991206229E-3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1057260.4257</v>
      </c>
      <c r="F12" s="25">
        <f>RA!I16</f>
        <v>35907.022299999997</v>
      </c>
      <c r="G12" s="16">
        <f t="shared" si="0"/>
        <v>1021353.4034000001</v>
      </c>
      <c r="H12" s="27">
        <f>RA!J16</f>
        <v>3.3962325106632401</v>
      </c>
      <c r="I12" s="20">
        <f>VLOOKUP(B12,RMS!B:D,3,FALSE)</f>
        <v>1057260.3251</v>
      </c>
      <c r="J12" s="21">
        <f>VLOOKUP(B12,RMS!B:E,4,FALSE)</f>
        <v>1021353.4034</v>
      </c>
      <c r="K12" s="22">
        <f t="shared" si="1"/>
        <v>0.10060000000521541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1518774.7568000001</v>
      </c>
      <c r="F13" s="25">
        <f>RA!I17</f>
        <v>-118857.41</v>
      </c>
      <c r="G13" s="16">
        <f t="shared" si="0"/>
        <v>1637632.1668</v>
      </c>
      <c r="H13" s="27">
        <f>RA!J17</f>
        <v>-7.8258747367139501</v>
      </c>
      <c r="I13" s="20">
        <f>VLOOKUP(B13,RMS!B:D,3,FALSE)</f>
        <v>1518774.94026752</v>
      </c>
      <c r="J13" s="21">
        <f>VLOOKUP(B13,RMS!B:E,4,FALSE)</f>
        <v>1637632.1673803399</v>
      </c>
      <c r="K13" s="22">
        <f t="shared" si="1"/>
        <v>-0.18346751993522048</v>
      </c>
      <c r="L13" s="22">
        <f t="shared" si="2"/>
        <v>-5.8033992536365986E-4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3578113.3503</v>
      </c>
      <c r="F14" s="25">
        <f>RA!I18</f>
        <v>416086.5295</v>
      </c>
      <c r="G14" s="16">
        <f t="shared" si="0"/>
        <v>3162026.8207999999</v>
      </c>
      <c r="H14" s="27">
        <f>RA!J18</f>
        <v>11.6286570257791</v>
      </c>
      <c r="I14" s="20">
        <f>VLOOKUP(B14,RMS!B:D,3,FALSE)</f>
        <v>3578113.5462222202</v>
      </c>
      <c r="J14" s="21">
        <f>VLOOKUP(B14,RMS!B:E,4,FALSE)</f>
        <v>3162026.80683761</v>
      </c>
      <c r="K14" s="22">
        <f t="shared" si="1"/>
        <v>-0.19592222012579441</v>
      </c>
      <c r="L14" s="22">
        <f t="shared" si="2"/>
        <v>1.3962389901280403E-2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863994.78430000006</v>
      </c>
      <c r="F15" s="25">
        <f>RA!I19</f>
        <v>111454.7956</v>
      </c>
      <c r="G15" s="16">
        <f t="shared" si="0"/>
        <v>752539.9887000001</v>
      </c>
      <c r="H15" s="27">
        <f>RA!J19</f>
        <v>12.8999384747791</v>
      </c>
      <c r="I15" s="20">
        <f>VLOOKUP(B15,RMS!B:D,3,FALSE)</f>
        <v>863994.66837863205</v>
      </c>
      <c r="J15" s="21">
        <f>VLOOKUP(B15,RMS!B:E,4,FALSE)</f>
        <v>752539.98963675206</v>
      </c>
      <c r="K15" s="22">
        <f t="shared" si="1"/>
        <v>0.11592136800754815</v>
      </c>
      <c r="L15" s="22">
        <f t="shared" si="2"/>
        <v>-9.367519523948431E-4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952623.7892</v>
      </c>
      <c r="F16" s="25">
        <f>RA!I20</f>
        <v>93726.104900000006</v>
      </c>
      <c r="G16" s="16">
        <f t="shared" si="0"/>
        <v>858897.68429999996</v>
      </c>
      <c r="H16" s="27">
        <f>RA!J20</f>
        <v>9.8387323477098807</v>
      </c>
      <c r="I16" s="20">
        <f>VLOOKUP(B16,RMS!B:D,3,FALSE)</f>
        <v>952623.85129999998</v>
      </c>
      <c r="J16" s="21">
        <f>VLOOKUP(B16,RMS!B:E,4,FALSE)</f>
        <v>858897.68429999996</v>
      </c>
      <c r="K16" s="22">
        <f t="shared" si="1"/>
        <v>-6.2099999981001019E-2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614168.50760000001</v>
      </c>
      <c r="F17" s="25">
        <f>RA!I21</f>
        <v>67210.671600000001</v>
      </c>
      <c r="G17" s="16">
        <f t="shared" si="0"/>
        <v>546957.83600000001</v>
      </c>
      <c r="H17" s="27">
        <f>RA!J21</f>
        <v>10.943360131349101</v>
      </c>
      <c r="I17" s="20">
        <f>VLOOKUP(B17,RMS!B:D,3,FALSE)</f>
        <v>614168.25588003197</v>
      </c>
      <c r="J17" s="21">
        <f>VLOOKUP(B17,RMS!B:E,4,FALSE)</f>
        <v>546957.83588502405</v>
      </c>
      <c r="K17" s="22">
        <f t="shared" si="1"/>
        <v>0.25171996804419905</v>
      </c>
      <c r="L17" s="22">
        <f t="shared" si="2"/>
        <v>1.1497596278786659E-4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3760463.7757000001</v>
      </c>
      <c r="F18" s="25">
        <f>RA!I22</f>
        <v>341496.92190000002</v>
      </c>
      <c r="G18" s="16">
        <f t="shared" si="0"/>
        <v>3418966.8538000002</v>
      </c>
      <c r="H18" s="27">
        <f>RA!J22</f>
        <v>9.0812448216292498</v>
      </c>
      <c r="I18" s="20">
        <f>VLOOKUP(B18,RMS!B:D,3,FALSE)</f>
        <v>3760465.0978999999</v>
      </c>
      <c r="J18" s="21">
        <f>VLOOKUP(B18,RMS!B:E,4,FALSE)</f>
        <v>3418966.8574000001</v>
      </c>
      <c r="K18" s="22">
        <f t="shared" si="1"/>
        <v>-1.322199999820441</v>
      </c>
      <c r="L18" s="22">
        <f t="shared" si="2"/>
        <v>-3.599999938160181E-3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3244037.3596000001</v>
      </c>
      <c r="F19" s="25">
        <f>RA!I23</f>
        <v>292020.71720000001</v>
      </c>
      <c r="G19" s="16">
        <f t="shared" si="0"/>
        <v>2952016.6424000002</v>
      </c>
      <c r="H19" s="27">
        <f>RA!J23</f>
        <v>9.0017680078754392</v>
      </c>
      <c r="I19" s="20">
        <f>VLOOKUP(B19,RMS!B:D,3,FALSE)</f>
        <v>3244038.3812504299</v>
      </c>
      <c r="J19" s="21">
        <f>VLOOKUP(B19,RMS!B:E,4,FALSE)</f>
        <v>2952016.70488889</v>
      </c>
      <c r="K19" s="22">
        <f t="shared" si="1"/>
        <v>-1.0216504298150539</v>
      </c>
      <c r="L19" s="22">
        <f t="shared" si="2"/>
        <v>-6.2488889787346125E-2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428190.32299999997</v>
      </c>
      <c r="F20" s="25">
        <f>RA!I24</f>
        <v>76388.986399999994</v>
      </c>
      <c r="G20" s="16">
        <f t="shared" si="0"/>
        <v>351801.33659999998</v>
      </c>
      <c r="H20" s="27">
        <f>RA!J24</f>
        <v>17.839960946525199</v>
      </c>
      <c r="I20" s="20">
        <f>VLOOKUP(B20,RMS!B:D,3,FALSE)</f>
        <v>428190.29810282099</v>
      </c>
      <c r="J20" s="21">
        <f>VLOOKUP(B20,RMS!B:E,4,FALSE)</f>
        <v>351801.31888298999</v>
      </c>
      <c r="K20" s="22">
        <f t="shared" si="1"/>
        <v>2.4897178984247148E-2</v>
      </c>
      <c r="L20" s="22">
        <f t="shared" si="2"/>
        <v>1.7717009992338717E-2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481458.46629999997</v>
      </c>
      <c r="F21" s="25">
        <f>RA!I25</f>
        <v>33066.022400000002</v>
      </c>
      <c r="G21" s="16">
        <f t="shared" si="0"/>
        <v>448392.44389999995</v>
      </c>
      <c r="H21" s="27">
        <f>RA!J25</f>
        <v>6.8678867886801997</v>
      </c>
      <c r="I21" s="20">
        <f>VLOOKUP(B21,RMS!B:D,3,FALSE)</f>
        <v>481458.46854309097</v>
      </c>
      <c r="J21" s="21">
        <f>VLOOKUP(B21,RMS!B:E,4,FALSE)</f>
        <v>448392.43167995702</v>
      </c>
      <c r="K21" s="22">
        <f t="shared" si="1"/>
        <v>-2.2430910030379891E-3</v>
      </c>
      <c r="L21" s="22">
        <f t="shared" si="2"/>
        <v>1.2220042932312936E-2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668167.73910000001</v>
      </c>
      <c r="F22" s="25">
        <f>RA!I26</f>
        <v>111897.8067</v>
      </c>
      <c r="G22" s="16">
        <f t="shared" si="0"/>
        <v>556269.93240000005</v>
      </c>
      <c r="H22" s="27">
        <f>RA!J26</f>
        <v>16.746963397353301</v>
      </c>
      <c r="I22" s="20">
        <f>VLOOKUP(B22,RMS!B:D,3,FALSE)</f>
        <v>668167.72714657697</v>
      </c>
      <c r="J22" s="21">
        <f>VLOOKUP(B22,RMS!B:E,4,FALSE)</f>
        <v>556269.34339934494</v>
      </c>
      <c r="K22" s="22">
        <f t="shared" si="1"/>
        <v>1.1953423032537103E-2</v>
      </c>
      <c r="L22" s="22">
        <f t="shared" si="2"/>
        <v>0.5890006551053375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342107.42340000003</v>
      </c>
      <c r="F23" s="25">
        <f>RA!I27</f>
        <v>98762.971000000005</v>
      </c>
      <c r="G23" s="16">
        <f t="shared" si="0"/>
        <v>243344.45240000001</v>
      </c>
      <c r="H23" s="27">
        <f>RA!J27</f>
        <v>28.868993843645399</v>
      </c>
      <c r="I23" s="20">
        <f>VLOOKUP(B23,RMS!B:D,3,FALSE)</f>
        <v>342107.44007789902</v>
      </c>
      <c r="J23" s="21">
        <f>VLOOKUP(B23,RMS!B:E,4,FALSE)</f>
        <v>243344.44683050099</v>
      </c>
      <c r="K23" s="22">
        <f t="shared" si="1"/>
        <v>-1.6677898995112628E-2</v>
      </c>
      <c r="L23" s="22">
        <f t="shared" si="2"/>
        <v>5.5694990151096135E-3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993643.57750000001</v>
      </c>
      <c r="F24" s="25">
        <f>RA!I28</f>
        <v>84538.727700000003</v>
      </c>
      <c r="G24" s="16">
        <f t="shared" si="0"/>
        <v>909104.84979999997</v>
      </c>
      <c r="H24" s="27">
        <f>RA!J28</f>
        <v>8.5079529133272107</v>
      </c>
      <c r="I24" s="20">
        <f>VLOOKUP(B24,RMS!B:D,3,FALSE)</f>
        <v>993643.57779557502</v>
      </c>
      <c r="J24" s="21">
        <f>VLOOKUP(B24,RMS!B:E,4,FALSE)</f>
        <v>909104.85182576801</v>
      </c>
      <c r="K24" s="22">
        <f t="shared" si="1"/>
        <v>-2.9557500965893269E-4</v>
      </c>
      <c r="L24" s="22">
        <f t="shared" si="2"/>
        <v>-2.0257680444046855E-3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875297.45970000001</v>
      </c>
      <c r="F25" s="25">
        <f>RA!I29</f>
        <v>164792.13630000001</v>
      </c>
      <c r="G25" s="16">
        <f t="shared" si="0"/>
        <v>710505.32339999999</v>
      </c>
      <c r="H25" s="27">
        <f>RA!J29</f>
        <v>18.8269866973544</v>
      </c>
      <c r="I25" s="20">
        <f>VLOOKUP(B25,RMS!B:D,3,FALSE)</f>
        <v>875297.458536283</v>
      </c>
      <c r="J25" s="21">
        <f>VLOOKUP(B25,RMS!B:E,4,FALSE)</f>
        <v>710505.312580875</v>
      </c>
      <c r="K25" s="22">
        <f t="shared" si="1"/>
        <v>1.1637170100584626E-3</v>
      </c>
      <c r="L25" s="22">
        <f t="shared" si="2"/>
        <v>1.0819124989211559E-2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954376.4706</v>
      </c>
      <c r="F26" s="25">
        <f>RA!I30</f>
        <v>156800.83989999999</v>
      </c>
      <c r="G26" s="16">
        <f t="shared" si="0"/>
        <v>797575.63069999998</v>
      </c>
      <c r="H26" s="27">
        <f>RA!J30</f>
        <v>16.429663212612699</v>
      </c>
      <c r="I26" s="20">
        <f>VLOOKUP(B26,RMS!B:D,3,FALSE)</f>
        <v>954376.47672300902</v>
      </c>
      <c r="J26" s="21">
        <f>VLOOKUP(B26,RMS!B:E,4,FALSE)</f>
        <v>797575.629660771</v>
      </c>
      <c r="K26" s="22">
        <f t="shared" si="1"/>
        <v>-6.1230090213939548E-3</v>
      </c>
      <c r="L26" s="22">
        <f t="shared" si="2"/>
        <v>1.0392289841547608E-3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618251.56920000003</v>
      </c>
      <c r="F27" s="25">
        <f>RA!I31</f>
        <v>49498.363299999997</v>
      </c>
      <c r="G27" s="16">
        <f t="shared" si="0"/>
        <v>568753.20590000006</v>
      </c>
      <c r="H27" s="27">
        <f>RA!J31</f>
        <v>8.0061848227978594</v>
      </c>
      <c r="I27" s="20">
        <f>VLOOKUP(B27,RMS!B:D,3,FALSE)</f>
        <v>618251.54336017696</v>
      </c>
      <c r="J27" s="21">
        <f>VLOOKUP(B27,RMS!B:E,4,FALSE)</f>
        <v>568753.222814159</v>
      </c>
      <c r="K27" s="22">
        <f t="shared" si="1"/>
        <v>2.5839823065325618E-2</v>
      </c>
      <c r="L27" s="22">
        <f t="shared" si="2"/>
        <v>-1.6914158943109214E-2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557270.8591</v>
      </c>
      <c r="F28" s="25">
        <f>RA!I32</f>
        <v>123135.0543</v>
      </c>
      <c r="G28" s="16">
        <f t="shared" si="0"/>
        <v>434135.80479999998</v>
      </c>
      <c r="H28" s="27">
        <f>RA!J32</f>
        <v>22.096087080322999</v>
      </c>
      <c r="I28" s="20">
        <f>VLOOKUP(B28,RMS!B:D,3,FALSE)</f>
        <v>557270.81651686702</v>
      </c>
      <c r="J28" s="21">
        <f>VLOOKUP(B28,RMS!B:E,4,FALSE)</f>
        <v>434135.787571761</v>
      </c>
      <c r="K28" s="22">
        <f t="shared" si="1"/>
        <v>4.2583132977597415E-2</v>
      </c>
      <c r="L28" s="22">
        <f t="shared" si="2"/>
        <v>1.7228238983079791E-2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69.231399999999994</v>
      </c>
      <c r="F29" s="25">
        <f>RA!I33</f>
        <v>13.4803</v>
      </c>
      <c r="G29" s="16">
        <f t="shared" si="0"/>
        <v>55.751099999999994</v>
      </c>
      <c r="H29" s="27">
        <f>RA!J33</f>
        <v>19.471367038655899</v>
      </c>
      <c r="I29" s="20">
        <f>VLOOKUP(B29,RMS!B:D,3,FALSE)</f>
        <v>69.230900000000005</v>
      </c>
      <c r="J29" s="21">
        <f>VLOOKUP(B29,RMS!B:E,4,FALSE)</f>
        <v>55.751100000000001</v>
      </c>
      <c r="K29" s="22">
        <f t="shared" si="1"/>
        <v>4.9999999998817657E-4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1</v>
      </c>
      <c r="F30" s="25">
        <f>RA!I34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175237.834</v>
      </c>
      <c r="F31" s="25">
        <f>RA!I35</f>
        <v>17906.177800000001</v>
      </c>
      <c r="G31" s="16">
        <f t="shared" si="0"/>
        <v>157331.6562</v>
      </c>
      <c r="H31" s="27">
        <f>RA!J35</f>
        <v>10.218214520957799</v>
      </c>
      <c r="I31" s="20">
        <f>VLOOKUP(B31,RMS!B:D,3,FALSE)</f>
        <v>175237.83300000001</v>
      </c>
      <c r="J31" s="21">
        <f>VLOOKUP(B31,RMS!B:E,4,FALSE)</f>
        <v>157331.65770000001</v>
      </c>
      <c r="K31" s="22">
        <f t="shared" si="1"/>
        <v>9.9999998928979039E-4</v>
      </c>
      <c r="L31" s="22">
        <f t="shared" si="2"/>
        <v>-1.500000013038516E-3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459730.76789999998</v>
      </c>
      <c r="F35" s="25">
        <f>RA!I39</f>
        <v>27153.3387</v>
      </c>
      <c r="G35" s="16">
        <f t="shared" si="0"/>
        <v>432577.42919999996</v>
      </c>
      <c r="H35" s="27">
        <f>RA!J39</f>
        <v>5.9063566321726704</v>
      </c>
      <c r="I35" s="20">
        <f>VLOOKUP(B35,RMS!B:D,3,FALSE)</f>
        <v>459730.76923076902</v>
      </c>
      <c r="J35" s="21">
        <f>VLOOKUP(B35,RMS!B:E,4,FALSE)</f>
        <v>432577.430769231</v>
      </c>
      <c r="K35" s="22">
        <f t="shared" si="1"/>
        <v>-1.330769038759172E-3</v>
      </c>
      <c r="L35" s="22">
        <f t="shared" si="2"/>
        <v>-1.5692310407757759E-3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767165.54619999998</v>
      </c>
      <c r="F36" s="25">
        <f>RA!I40</f>
        <v>50833.183400000002</v>
      </c>
      <c r="G36" s="16">
        <f t="shared" si="0"/>
        <v>716332.3628</v>
      </c>
      <c r="H36" s="27">
        <f>RA!J40</f>
        <v>6.6261035381205398</v>
      </c>
      <c r="I36" s="20">
        <f>VLOOKUP(B36,RMS!B:D,3,FALSE)</f>
        <v>767165.53511880303</v>
      </c>
      <c r="J36" s="21">
        <f>VLOOKUP(B36,RMS!B:E,4,FALSE)</f>
        <v>716332.36139572598</v>
      </c>
      <c r="K36" s="22">
        <f t="shared" si="1"/>
        <v>1.108119694981724E-2</v>
      </c>
      <c r="L36" s="22">
        <f t="shared" si="2"/>
        <v>1.4042740222066641E-3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49856.4208</v>
      </c>
      <c r="F39" s="25">
        <f>RA!I43</f>
        <v>6280.8397000000004</v>
      </c>
      <c r="G39" s="16">
        <f t="shared" si="0"/>
        <v>43575.581099999996</v>
      </c>
      <c r="H39" s="27">
        <f>RA!J43</f>
        <v>12.597855199425</v>
      </c>
      <c r="I39" s="20">
        <f>VLOOKUP(B39,RMS!B:D,3,FALSE)</f>
        <v>49856.421072536097</v>
      </c>
      <c r="J39" s="21">
        <f>VLOOKUP(B39,RMS!B:E,4,FALSE)</f>
        <v>43575.581347855703</v>
      </c>
      <c r="K39" s="22">
        <f t="shared" si="1"/>
        <v>-2.7253609732724726E-4</v>
      </c>
      <c r="L39" s="22">
        <f t="shared" si="2"/>
        <v>-2.4785570712992921E-4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/>
  <cols>
    <col min="1" max="1" width="8.140625" style="46" customWidth="1"/>
    <col min="2" max="3" width="9.140625" style="46"/>
    <col min="4" max="5" width="12.28515625" style="46" bestFit="1" customWidth="1"/>
    <col min="6" max="7" width="13.140625" style="46" bestFit="1" customWidth="1"/>
    <col min="8" max="8" width="9.5703125" style="46" bestFit="1" customWidth="1"/>
    <col min="9" max="9" width="13.140625" style="46" bestFit="1" customWidth="1"/>
    <col min="10" max="10" width="9.5703125" style="46" bestFit="1" customWidth="1"/>
    <col min="11" max="11" width="13.140625" style="46" bestFit="1" customWidth="1"/>
    <col min="12" max="12" width="11.28515625" style="46" bestFit="1" customWidth="1"/>
    <col min="13" max="13" width="13.140625" style="46" bestFit="1" customWidth="1"/>
    <col min="14" max="15" width="14.85546875" style="46" bestFit="1" customWidth="1"/>
    <col min="16" max="18" width="11.28515625" style="46" bestFit="1" customWidth="1"/>
    <col min="19" max="20" width="9.5703125" style="46" bestFit="1" customWidth="1"/>
    <col min="21" max="21" width="11.28515625" style="46" bestFit="1" customWidth="1"/>
    <col min="22" max="22" width="36.5703125" style="46" bestFit="1" customWidth="1"/>
    <col min="23" max="16384" width="9.140625" style="46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0" t="s">
        <v>54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30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47" t="s">
        <v>55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31"/>
      <c r="B5" s="32"/>
      <c r="C5" s="48"/>
      <c r="D5" s="49" t="s">
        <v>0</v>
      </c>
      <c r="E5" s="49" t="s">
        <v>56</v>
      </c>
      <c r="F5" s="49" t="s">
        <v>57</v>
      </c>
      <c r="G5" s="49" t="s">
        <v>58</v>
      </c>
      <c r="H5" s="49" t="s">
        <v>59</v>
      </c>
      <c r="I5" s="49" t="s">
        <v>1</v>
      </c>
      <c r="J5" s="49" t="s">
        <v>2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49" t="s">
        <v>65</v>
      </c>
      <c r="Q5" s="49" t="s">
        <v>66</v>
      </c>
      <c r="R5" s="49" t="s">
        <v>67</v>
      </c>
      <c r="S5" s="49" t="s">
        <v>68</v>
      </c>
      <c r="T5" s="49" t="s">
        <v>69</v>
      </c>
      <c r="U5" s="50" t="s">
        <v>70</v>
      </c>
    </row>
    <row r="6" spans="1:23" ht="12" thickBot="1">
      <c r="A6" s="51" t="s">
        <v>3</v>
      </c>
      <c r="B6" s="62" t="s">
        <v>4</v>
      </c>
      <c r="C6" s="63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64" t="s">
        <v>5</v>
      </c>
      <c r="B7" s="65"/>
      <c r="C7" s="66"/>
      <c r="D7" s="33">
        <v>25880130.383200001</v>
      </c>
      <c r="E7" s="33">
        <v>26749198.723499998</v>
      </c>
      <c r="F7" s="34">
        <v>96.751049071475606</v>
      </c>
      <c r="G7" s="33">
        <v>22456149.472399998</v>
      </c>
      <c r="H7" s="34">
        <v>15.2474088000184</v>
      </c>
      <c r="I7" s="33">
        <v>2567616.86</v>
      </c>
      <c r="J7" s="34">
        <v>9.9211898162103491</v>
      </c>
      <c r="K7" s="33">
        <v>3036018.3966000001</v>
      </c>
      <c r="L7" s="34">
        <v>13.5197639307284</v>
      </c>
      <c r="M7" s="34">
        <v>-0.15428152119386301</v>
      </c>
      <c r="N7" s="33">
        <v>285967904.21439999</v>
      </c>
      <c r="O7" s="33">
        <v>1329913614.5295999</v>
      </c>
      <c r="P7" s="33">
        <v>1245931</v>
      </c>
      <c r="Q7" s="33">
        <v>1056178</v>
      </c>
      <c r="R7" s="34">
        <v>17.9660057300947</v>
      </c>
      <c r="S7" s="33">
        <v>20.7717204108414</v>
      </c>
      <c r="T7" s="33">
        <v>21.149751857452099</v>
      </c>
      <c r="U7" s="35">
        <v>-1.81993325123603</v>
      </c>
    </row>
    <row r="8" spans="1:23" ht="12" thickBot="1">
      <c r="A8" s="67">
        <v>41683</v>
      </c>
      <c r="B8" s="57" t="s">
        <v>6</v>
      </c>
      <c r="C8" s="58"/>
      <c r="D8" s="36">
        <v>1013856.6337</v>
      </c>
      <c r="E8" s="36">
        <v>1019845.424</v>
      </c>
      <c r="F8" s="37">
        <v>99.412774704963496</v>
      </c>
      <c r="G8" s="36">
        <v>737848.30379999999</v>
      </c>
      <c r="H8" s="37">
        <v>37.407191759949399</v>
      </c>
      <c r="I8" s="36">
        <v>81866.785499999998</v>
      </c>
      <c r="J8" s="37">
        <v>8.0747891544816195</v>
      </c>
      <c r="K8" s="36">
        <v>165191.80609999999</v>
      </c>
      <c r="L8" s="37">
        <v>22.388315491035801</v>
      </c>
      <c r="M8" s="37">
        <v>-0.50441376341365596</v>
      </c>
      <c r="N8" s="36">
        <v>10685311.1273</v>
      </c>
      <c r="O8" s="36">
        <v>52588806.766199999</v>
      </c>
      <c r="P8" s="36">
        <v>37489</v>
      </c>
      <c r="Q8" s="36">
        <v>32744</v>
      </c>
      <c r="R8" s="37">
        <v>14.491204495480099</v>
      </c>
      <c r="S8" s="36">
        <v>27.044109837552298</v>
      </c>
      <c r="T8" s="36">
        <v>25.258933352675299</v>
      </c>
      <c r="U8" s="39">
        <v>6.6009807518168904</v>
      </c>
    </row>
    <row r="9" spans="1:23" ht="12" thickBot="1">
      <c r="A9" s="68"/>
      <c r="B9" s="57" t="s">
        <v>7</v>
      </c>
      <c r="C9" s="58"/>
      <c r="D9" s="36">
        <v>275934.65460000001</v>
      </c>
      <c r="E9" s="36">
        <v>266738.50040000002</v>
      </c>
      <c r="F9" s="37">
        <v>103.447629114736</v>
      </c>
      <c r="G9" s="36">
        <v>171553.74720000001</v>
      </c>
      <c r="H9" s="37">
        <v>60.844434530661204</v>
      </c>
      <c r="I9" s="36">
        <v>54111.603999999999</v>
      </c>
      <c r="J9" s="37">
        <v>19.610296531416498</v>
      </c>
      <c r="K9" s="36">
        <v>38306.156199999998</v>
      </c>
      <c r="L9" s="37">
        <v>22.328953360221298</v>
      </c>
      <c r="M9" s="37">
        <v>0.41260855611506098</v>
      </c>
      <c r="N9" s="36">
        <v>3082042.8478999999</v>
      </c>
      <c r="O9" s="36">
        <v>8506399.5322999991</v>
      </c>
      <c r="P9" s="36">
        <v>12764</v>
      </c>
      <c r="Q9" s="36">
        <v>13391</v>
      </c>
      <c r="R9" s="37">
        <v>-4.6822492718990398</v>
      </c>
      <c r="S9" s="36">
        <v>21.6181960670636</v>
      </c>
      <c r="T9" s="36">
        <v>26.969527145097501</v>
      </c>
      <c r="U9" s="39">
        <v>-24.753828031872001</v>
      </c>
    </row>
    <row r="10" spans="1:23" ht="12" thickBot="1">
      <c r="A10" s="68"/>
      <c r="B10" s="57" t="s">
        <v>8</v>
      </c>
      <c r="C10" s="58"/>
      <c r="D10" s="36">
        <v>291497.20730000001</v>
      </c>
      <c r="E10" s="36">
        <v>213366.1606</v>
      </c>
      <c r="F10" s="37">
        <v>136.618293397739</v>
      </c>
      <c r="G10" s="36">
        <v>356300.45779999997</v>
      </c>
      <c r="H10" s="37">
        <v>-18.187810057874099</v>
      </c>
      <c r="I10" s="36">
        <v>68113.092399999994</v>
      </c>
      <c r="J10" s="37">
        <v>23.366636349932499</v>
      </c>
      <c r="K10" s="36">
        <v>77786.637799999997</v>
      </c>
      <c r="L10" s="37">
        <v>21.831753537533601</v>
      </c>
      <c r="M10" s="37">
        <v>-0.124359988728038</v>
      </c>
      <c r="N10" s="36">
        <v>4550194.6347000003</v>
      </c>
      <c r="O10" s="36">
        <v>13627304.614800001</v>
      </c>
      <c r="P10" s="36">
        <v>139212</v>
      </c>
      <c r="Q10" s="36">
        <v>114773</v>
      </c>
      <c r="R10" s="37">
        <v>21.293335540588799</v>
      </c>
      <c r="S10" s="36">
        <v>2.0939086235382001</v>
      </c>
      <c r="T10" s="36">
        <v>3.0387118154966801</v>
      </c>
      <c r="U10" s="39">
        <v>-45.121510143168798</v>
      </c>
    </row>
    <row r="11" spans="1:23" ht="12" thickBot="1">
      <c r="A11" s="68"/>
      <c r="B11" s="57" t="s">
        <v>9</v>
      </c>
      <c r="C11" s="58"/>
      <c r="D11" s="36">
        <v>146794.6004</v>
      </c>
      <c r="E11" s="36">
        <v>90755.368900000001</v>
      </c>
      <c r="F11" s="37">
        <v>161.74756620927599</v>
      </c>
      <c r="G11" s="36">
        <v>86645.057499999995</v>
      </c>
      <c r="H11" s="37">
        <v>69.420627829810201</v>
      </c>
      <c r="I11" s="36">
        <v>21958.057700000001</v>
      </c>
      <c r="J11" s="37">
        <v>14.9583551712165</v>
      </c>
      <c r="K11" s="36">
        <v>17245.1253</v>
      </c>
      <c r="L11" s="37">
        <v>19.903184091025601</v>
      </c>
      <c r="M11" s="37">
        <v>0.273290702039724</v>
      </c>
      <c r="N11" s="36">
        <v>1367618.9212</v>
      </c>
      <c r="O11" s="36">
        <v>5549114.8863000004</v>
      </c>
      <c r="P11" s="36">
        <v>5831</v>
      </c>
      <c r="Q11" s="36">
        <v>5988</v>
      </c>
      <c r="R11" s="37">
        <v>-2.6219104876419501</v>
      </c>
      <c r="S11" s="36">
        <v>25.174858583433402</v>
      </c>
      <c r="T11" s="36">
        <v>25.422959268537099</v>
      </c>
      <c r="U11" s="39">
        <v>-0.98550974688281501</v>
      </c>
    </row>
    <row r="12" spans="1:23" ht="12" thickBot="1">
      <c r="A12" s="68"/>
      <c r="B12" s="57" t="s">
        <v>10</v>
      </c>
      <c r="C12" s="58"/>
      <c r="D12" s="36">
        <v>284855.81969999999</v>
      </c>
      <c r="E12" s="36">
        <v>300828.96679999999</v>
      </c>
      <c r="F12" s="37">
        <v>94.690289545614306</v>
      </c>
      <c r="G12" s="36">
        <v>168728.01079999999</v>
      </c>
      <c r="H12" s="37">
        <v>68.825447742432601</v>
      </c>
      <c r="I12" s="36">
        <v>23621.122100000001</v>
      </c>
      <c r="J12" s="37">
        <v>8.2923080612770796</v>
      </c>
      <c r="K12" s="36">
        <v>18965.663700000001</v>
      </c>
      <c r="L12" s="37">
        <v>11.240376514887499</v>
      </c>
      <c r="M12" s="37">
        <v>0.24546772913620701</v>
      </c>
      <c r="N12" s="36">
        <v>2941611.8177</v>
      </c>
      <c r="O12" s="36">
        <v>15472104.0724</v>
      </c>
      <c r="P12" s="36">
        <v>2869</v>
      </c>
      <c r="Q12" s="36">
        <v>3200</v>
      </c>
      <c r="R12" s="37">
        <v>-10.34375</v>
      </c>
      <c r="S12" s="36">
        <v>99.287493795747693</v>
      </c>
      <c r="T12" s="36">
        <v>104.89567196874999</v>
      </c>
      <c r="U12" s="39">
        <v>-5.6484235411756698</v>
      </c>
    </row>
    <row r="13" spans="1:23" ht="12" thickBot="1">
      <c r="A13" s="68"/>
      <c r="B13" s="57" t="s">
        <v>11</v>
      </c>
      <c r="C13" s="58"/>
      <c r="D13" s="36">
        <v>544096.61809999996</v>
      </c>
      <c r="E13" s="36">
        <v>473049.79759999999</v>
      </c>
      <c r="F13" s="37">
        <v>115.018888256681</v>
      </c>
      <c r="G13" s="36">
        <v>424775.81469999999</v>
      </c>
      <c r="H13" s="37">
        <v>28.090300641120699</v>
      </c>
      <c r="I13" s="36">
        <v>73943.025099999999</v>
      </c>
      <c r="J13" s="37">
        <v>13.590054163213001</v>
      </c>
      <c r="K13" s="36">
        <v>63762.5743</v>
      </c>
      <c r="L13" s="37">
        <v>15.010876818642</v>
      </c>
      <c r="M13" s="37">
        <v>0.159661853552233</v>
      </c>
      <c r="N13" s="36">
        <v>6022558.3062000005</v>
      </c>
      <c r="O13" s="36">
        <v>24047518.737199999</v>
      </c>
      <c r="P13" s="36">
        <v>16893</v>
      </c>
      <c r="Q13" s="36">
        <v>15679</v>
      </c>
      <c r="R13" s="37">
        <v>7.7428407423942902</v>
      </c>
      <c r="S13" s="36">
        <v>32.208406920026</v>
      </c>
      <c r="T13" s="36">
        <v>32.542090267236397</v>
      </c>
      <c r="U13" s="39">
        <v>-1.03601320002858</v>
      </c>
    </row>
    <row r="14" spans="1:23" ht="12" thickBot="1">
      <c r="A14" s="68"/>
      <c r="B14" s="57" t="s">
        <v>12</v>
      </c>
      <c r="C14" s="58"/>
      <c r="D14" s="36">
        <v>179492.10399999999</v>
      </c>
      <c r="E14" s="36">
        <v>165585.75169999999</v>
      </c>
      <c r="F14" s="37">
        <v>108.398278328437</v>
      </c>
      <c r="G14" s="36">
        <v>173195.02100000001</v>
      </c>
      <c r="H14" s="37">
        <v>3.6358337345043998</v>
      </c>
      <c r="I14" s="36">
        <v>6877.0236999999997</v>
      </c>
      <c r="J14" s="37">
        <v>3.8313795129394701</v>
      </c>
      <c r="K14" s="36">
        <v>27671.588199999998</v>
      </c>
      <c r="L14" s="37">
        <v>15.977126848236599</v>
      </c>
      <c r="M14" s="37">
        <v>-0.75147708724575502</v>
      </c>
      <c r="N14" s="36">
        <v>2183164.8593000001</v>
      </c>
      <c r="O14" s="36">
        <v>11609599.565099999</v>
      </c>
      <c r="P14" s="36">
        <v>4003</v>
      </c>
      <c r="Q14" s="36">
        <v>4367</v>
      </c>
      <c r="R14" s="37">
        <v>-8.3352415846118593</v>
      </c>
      <c r="S14" s="36">
        <v>44.839396452660502</v>
      </c>
      <c r="T14" s="36">
        <v>39.867608839019901</v>
      </c>
      <c r="U14" s="39">
        <v>11.087989596134699</v>
      </c>
    </row>
    <row r="15" spans="1:23" ht="12" thickBot="1">
      <c r="A15" s="68"/>
      <c r="B15" s="57" t="s">
        <v>13</v>
      </c>
      <c r="C15" s="58"/>
      <c r="D15" s="36">
        <v>183341.30799999999</v>
      </c>
      <c r="E15" s="36">
        <v>88619.9182</v>
      </c>
      <c r="F15" s="37">
        <v>206.88498897756801</v>
      </c>
      <c r="G15" s="36">
        <v>100501.2804</v>
      </c>
      <c r="H15" s="37">
        <v>82.426838016682595</v>
      </c>
      <c r="I15" s="36">
        <v>-2987.1314000000002</v>
      </c>
      <c r="J15" s="37">
        <v>-1.6292735295637799</v>
      </c>
      <c r="K15" s="36">
        <v>9482.5139999999992</v>
      </c>
      <c r="L15" s="37">
        <v>9.4352171059504304</v>
      </c>
      <c r="M15" s="37">
        <v>-1.3150147102340199</v>
      </c>
      <c r="N15" s="36">
        <v>1508243.8336</v>
      </c>
      <c r="O15" s="36">
        <v>7315668.0541000003</v>
      </c>
      <c r="P15" s="36">
        <v>5487</v>
      </c>
      <c r="Q15" s="36">
        <v>5630</v>
      </c>
      <c r="R15" s="37">
        <v>-2.53996447602132</v>
      </c>
      <c r="S15" s="36">
        <v>33.413761253872799</v>
      </c>
      <c r="T15" s="36">
        <v>28.523486021314401</v>
      </c>
      <c r="U15" s="39">
        <v>14.635512582384299</v>
      </c>
    </row>
    <row r="16" spans="1:23" ht="12" thickBot="1">
      <c r="A16" s="68"/>
      <c r="B16" s="57" t="s">
        <v>14</v>
      </c>
      <c r="C16" s="58"/>
      <c r="D16" s="36">
        <v>1057260.4257</v>
      </c>
      <c r="E16" s="36">
        <v>941660.1102</v>
      </c>
      <c r="F16" s="37">
        <v>112.27622517379901</v>
      </c>
      <c r="G16" s="36">
        <v>1567758.1509</v>
      </c>
      <c r="H16" s="37">
        <v>-32.562275304194102</v>
      </c>
      <c r="I16" s="36">
        <v>35907.022299999997</v>
      </c>
      <c r="J16" s="37">
        <v>3.3962325106632401</v>
      </c>
      <c r="K16" s="36">
        <v>125208.3979</v>
      </c>
      <c r="L16" s="37">
        <v>7.9864612936709598</v>
      </c>
      <c r="M16" s="37">
        <v>-0.71322193317513904</v>
      </c>
      <c r="N16" s="36">
        <v>18506814.279599998</v>
      </c>
      <c r="O16" s="36">
        <v>66917399.001100004</v>
      </c>
      <c r="P16" s="36">
        <v>52474</v>
      </c>
      <c r="Q16" s="36">
        <v>44411</v>
      </c>
      <c r="R16" s="37">
        <v>18.155411947490499</v>
      </c>
      <c r="S16" s="36">
        <v>20.148272014712099</v>
      </c>
      <c r="T16" s="36">
        <v>18.4145549413434</v>
      </c>
      <c r="U16" s="39">
        <v>8.60479286810674</v>
      </c>
    </row>
    <row r="17" spans="1:21" ht="12" thickBot="1">
      <c r="A17" s="68"/>
      <c r="B17" s="57" t="s">
        <v>15</v>
      </c>
      <c r="C17" s="58"/>
      <c r="D17" s="36">
        <v>1518774.7568000001</v>
      </c>
      <c r="E17" s="36">
        <v>596869.11780000001</v>
      </c>
      <c r="F17" s="37">
        <v>254.456917187817</v>
      </c>
      <c r="G17" s="36">
        <v>2505729.1058999998</v>
      </c>
      <c r="H17" s="37">
        <v>-39.387910958775002</v>
      </c>
      <c r="I17" s="36">
        <v>-118857.41</v>
      </c>
      <c r="J17" s="37">
        <v>-7.8258747367139501</v>
      </c>
      <c r="K17" s="36">
        <v>220376.9958</v>
      </c>
      <c r="L17" s="37">
        <v>8.7949250092956799</v>
      </c>
      <c r="M17" s="37">
        <v>-1.5393367377957501</v>
      </c>
      <c r="N17" s="36">
        <v>25776276.6307</v>
      </c>
      <c r="O17" s="36">
        <v>93808248.870399997</v>
      </c>
      <c r="P17" s="36">
        <v>17118</v>
      </c>
      <c r="Q17" s="36">
        <v>17707</v>
      </c>
      <c r="R17" s="37">
        <v>-3.3263681030101102</v>
      </c>
      <c r="S17" s="36">
        <v>88.723843720060799</v>
      </c>
      <c r="T17" s="36">
        <v>67.585315327271701</v>
      </c>
      <c r="U17" s="39">
        <v>23.825081856783399</v>
      </c>
    </row>
    <row r="18" spans="1:21" ht="12" thickBot="1">
      <c r="A18" s="68"/>
      <c r="B18" s="57" t="s">
        <v>16</v>
      </c>
      <c r="C18" s="58"/>
      <c r="D18" s="36">
        <v>3578113.3503</v>
      </c>
      <c r="E18" s="36">
        <v>2352874.9245000002</v>
      </c>
      <c r="F18" s="37">
        <v>152.074099351472</v>
      </c>
      <c r="G18" s="36">
        <v>3593805.5377000002</v>
      </c>
      <c r="H18" s="37">
        <v>-0.43664542322573402</v>
      </c>
      <c r="I18" s="36">
        <v>416086.5295</v>
      </c>
      <c r="J18" s="37">
        <v>11.6286570257791</v>
      </c>
      <c r="K18" s="36">
        <v>385921.04379999998</v>
      </c>
      <c r="L18" s="37">
        <v>10.7385065705861</v>
      </c>
      <c r="M18" s="37">
        <v>7.8164915297112003E-2</v>
      </c>
      <c r="N18" s="36">
        <v>40510039.740999997</v>
      </c>
      <c r="O18" s="36">
        <v>208595435.78099999</v>
      </c>
      <c r="P18" s="36">
        <v>127177</v>
      </c>
      <c r="Q18" s="36">
        <v>111205</v>
      </c>
      <c r="R18" s="37">
        <v>14.3626635493008</v>
      </c>
      <c r="S18" s="36">
        <v>28.134909223365899</v>
      </c>
      <c r="T18" s="36">
        <v>28.944348726226298</v>
      </c>
      <c r="U18" s="39">
        <v>-2.8769934760914002</v>
      </c>
    </row>
    <row r="19" spans="1:21" ht="12" thickBot="1">
      <c r="A19" s="68"/>
      <c r="B19" s="57" t="s">
        <v>17</v>
      </c>
      <c r="C19" s="58"/>
      <c r="D19" s="36">
        <v>863994.78430000006</v>
      </c>
      <c r="E19" s="36">
        <v>1155114.6026999999</v>
      </c>
      <c r="F19" s="37">
        <v>74.797321606053004</v>
      </c>
      <c r="G19" s="36">
        <v>1513288.4696</v>
      </c>
      <c r="H19" s="37">
        <v>-42.9061410526458</v>
      </c>
      <c r="I19" s="36">
        <v>111454.7956</v>
      </c>
      <c r="J19" s="37">
        <v>12.8999384747791</v>
      </c>
      <c r="K19" s="36">
        <v>214991.34599999999</v>
      </c>
      <c r="L19" s="37">
        <v>14.206897780489101</v>
      </c>
      <c r="M19" s="37">
        <v>-0.48158473504324201</v>
      </c>
      <c r="N19" s="36">
        <v>15721087.316400001</v>
      </c>
      <c r="O19" s="36">
        <v>57306467.953599997</v>
      </c>
      <c r="P19" s="36">
        <v>19416</v>
      </c>
      <c r="Q19" s="36">
        <v>19095</v>
      </c>
      <c r="R19" s="37">
        <v>1.6810683424980399</v>
      </c>
      <c r="S19" s="36">
        <v>44.499113324062598</v>
      </c>
      <c r="T19" s="36">
        <v>66.771726588112102</v>
      </c>
      <c r="U19" s="39">
        <v>-50.051813621206797</v>
      </c>
    </row>
    <row r="20" spans="1:21" ht="12" thickBot="1">
      <c r="A20" s="68"/>
      <c r="B20" s="57" t="s">
        <v>18</v>
      </c>
      <c r="C20" s="58"/>
      <c r="D20" s="36">
        <v>952623.7892</v>
      </c>
      <c r="E20" s="36">
        <v>1553668.8359999999</v>
      </c>
      <c r="F20" s="37">
        <v>61.314468510070597</v>
      </c>
      <c r="G20" s="36">
        <v>1148667.3668</v>
      </c>
      <c r="H20" s="37">
        <v>-17.067045105159199</v>
      </c>
      <c r="I20" s="36">
        <v>93726.104900000006</v>
      </c>
      <c r="J20" s="37">
        <v>9.8387323477098807</v>
      </c>
      <c r="K20" s="36">
        <v>117440.98299999999</v>
      </c>
      <c r="L20" s="37">
        <v>10.224107204087399</v>
      </c>
      <c r="M20" s="37">
        <v>-0.20193017372819499</v>
      </c>
      <c r="N20" s="36">
        <v>11948902.412900001</v>
      </c>
      <c r="O20" s="36">
        <v>78785902.949499995</v>
      </c>
      <c r="P20" s="36">
        <v>40160</v>
      </c>
      <c r="Q20" s="36">
        <v>35260</v>
      </c>
      <c r="R20" s="37">
        <v>13.8967668746455</v>
      </c>
      <c r="S20" s="36">
        <v>23.720711882470098</v>
      </c>
      <c r="T20" s="36">
        <v>23.612329619966001</v>
      </c>
      <c r="U20" s="39">
        <v>0.45690982227329302</v>
      </c>
    </row>
    <row r="21" spans="1:21" ht="12" thickBot="1">
      <c r="A21" s="68"/>
      <c r="B21" s="57" t="s">
        <v>19</v>
      </c>
      <c r="C21" s="58"/>
      <c r="D21" s="36">
        <v>614168.50760000001</v>
      </c>
      <c r="E21" s="36">
        <v>487424.93979999999</v>
      </c>
      <c r="F21" s="37">
        <v>126.002684198311</v>
      </c>
      <c r="G21" s="36">
        <v>924456.71</v>
      </c>
      <c r="H21" s="37">
        <v>-33.56438425332</v>
      </c>
      <c r="I21" s="36">
        <v>67210.671600000001</v>
      </c>
      <c r="J21" s="37">
        <v>10.943360131349101</v>
      </c>
      <c r="K21" s="36">
        <v>113554.3723</v>
      </c>
      <c r="L21" s="37">
        <v>12.2833628737467</v>
      </c>
      <c r="M21" s="37">
        <v>-0.408119033739751</v>
      </c>
      <c r="N21" s="36">
        <v>9498960.4938999992</v>
      </c>
      <c r="O21" s="36">
        <v>33031492.525400002</v>
      </c>
      <c r="P21" s="36">
        <v>43953</v>
      </c>
      <c r="Q21" s="36">
        <v>40248</v>
      </c>
      <c r="R21" s="37">
        <v>9.2054263565891397</v>
      </c>
      <c r="S21" s="36">
        <v>13.973301199008</v>
      </c>
      <c r="T21" s="36">
        <v>14.345638424269501</v>
      </c>
      <c r="U21" s="39">
        <v>-2.6646332170090798</v>
      </c>
    </row>
    <row r="22" spans="1:21" ht="12" thickBot="1">
      <c r="A22" s="68"/>
      <c r="B22" s="57" t="s">
        <v>20</v>
      </c>
      <c r="C22" s="58"/>
      <c r="D22" s="36">
        <v>3760463.7757000001</v>
      </c>
      <c r="E22" s="36">
        <v>2865266.0457000001</v>
      </c>
      <c r="F22" s="37">
        <v>131.24309281308999</v>
      </c>
      <c r="G22" s="36">
        <v>1743440.3399</v>
      </c>
      <c r="H22" s="37">
        <v>115.692139824853</v>
      </c>
      <c r="I22" s="36">
        <v>341496.92190000002</v>
      </c>
      <c r="J22" s="37">
        <v>9.0812448216292498</v>
      </c>
      <c r="K22" s="36">
        <v>273859.8432</v>
      </c>
      <c r="L22" s="37">
        <v>15.708013456641</v>
      </c>
      <c r="M22" s="37">
        <v>0.246976986146175</v>
      </c>
      <c r="N22" s="36">
        <v>27875287.491500001</v>
      </c>
      <c r="O22" s="36">
        <v>85684350.250400007</v>
      </c>
      <c r="P22" s="36">
        <v>176793</v>
      </c>
      <c r="Q22" s="36">
        <v>124693</v>
      </c>
      <c r="R22" s="37">
        <v>41.782618110078403</v>
      </c>
      <c r="S22" s="36">
        <v>21.270433646694201</v>
      </c>
      <c r="T22" s="36">
        <v>22.538846348231299</v>
      </c>
      <c r="U22" s="39">
        <v>-5.9632667702298301</v>
      </c>
    </row>
    <row r="23" spans="1:21" ht="12" thickBot="1">
      <c r="A23" s="68"/>
      <c r="B23" s="57" t="s">
        <v>21</v>
      </c>
      <c r="C23" s="58"/>
      <c r="D23" s="36">
        <v>3244037.3596000001</v>
      </c>
      <c r="E23" s="36">
        <v>4698346.3682000004</v>
      </c>
      <c r="F23" s="37">
        <v>69.0463645157527</v>
      </c>
      <c r="G23" s="36">
        <v>1641358.7009999999</v>
      </c>
      <c r="H23" s="37">
        <v>97.643413205386807</v>
      </c>
      <c r="I23" s="36">
        <v>292020.71720000001</v>
      </c>
      <c r="J23" s="37">
        <v>9.0017680078754392</v>
      </c>
      <c r="K23" s="36">
        <v>271584.59409999999</v>
      </c>
      <c r="L23" s="37">
        <v>16.5463279863528</v>
      </c>
      <c r="M23" s="37">
        <v>7.5247725916571001E-2</v>
      </c>
      <c r="N23" s="36">
        <v>29503397.6428</v>
      </c>
      <c r="O23" s="36">
        <v>141576682.52110001</v>
      </c>
      <c r="P23" s="36">
        <v>101930</v>
      </c>
      <c r="Q23" s="36">
        <v>89384</v>
      </c>
      <c r="R23" s="37">
        <v>14.0360690951401</v>
      </c>
      <c r="S23" s="36">
        <v>31.826129300500298</v>
      </c>
      <c r="T23" s="36">
        <v>30.352715528506199</v>
      </c>
      <c r="U23" s="39">
        <v>4.6295726322300803</v>
      </c>
    </row>
    <row r="24" spans="1:21" ht="12" thickBot="1">
      <c r="A24" s="68"/>
      <c r="B24" s="57" t="s">
        <v>22</v>
      </c>
      <c r="C24" s="58"/>
      <c r="D24" s="36">
        <v>428190.32299999997</v>
      </c>
      <c r="E24" s="36">
        <v>401557.663</v>
      </c>
      <c r="F24" s="37">
        <v>106.632337632665</v>
      </c>
      <c r="G24" s="36">
        <v>492801.27919999999</v>
      </c>
      <c r="H24" s="37">
        <v>-13.1109554554906</v>
      </c>
      <c r="I24" s="36">
        <v>76388.986399999994</v>
      </c>
      <c r="J24" s="37">
        <v>17.839960946525199</v>
      </c>
      <c r="K24" s="36">
        <v>93356.234500000006</v>
      </c>
      <c r="L24" s="37">
        <v>18.943991917300199</v>
      </c>
      <c r="M24" s="37">
        <v>-0.18174734864654399</v>
      </c>
      <c r="N24" s="36">
        <v>5095734.4495000001</v>
      </c>
      <c r="O24" s="36">
        <v>22352407.944200002</v>
      </c>
      <c r="P24" s="36">
        <v>36170</v>
      </c>
      <c r="Q24" s="36">
        <v>30885</v>
      </c>
      <c r="R24" s="37">
        <v>17.1118666019103</v>
      </c>
      <c r="S24" s="36">
        <v>11.838272684545201</v>
      </c>
      <c r="T24" s="36">
        <v>11.2629689622794</v>
      </c>
      <c r="U24" s="39">
        <v>4.8596931122969904</v>
      </c>
    </row>
    <row r="25" spans="1:21" ht="12" thickBot="1">
      <c r="A25" s="68"/>
      <c r="B25" s="57" t="s">
        <v>23</v>
      </c>
      <c r="C25" s="58"/>
      <c r="D25" s="36">
        <v>481458.46629999997</v>
      </c>
      <c r="E25" s="36">
        <v>350242.95299999998</v>
      </c>
      <c r="F25" s="37">
        <v>137.464140870238</v>
      </c>
      <c r="G25" s="36">
        <v>408247.29239999998</v>
      </c>
      <c r="H25" s="37">
        <v>17.933045794279899</v>
      </c>
      <c r="I25" s="36">
        <v>33066.022400000002</v>
      </c>
      <c r="J25" s="37">
        <v>6.8678867886801997</v>
      </c>
      <c r="K25" s="36">
        <v>56332.3226</v>
      </c>
      <c r="L25" s="37">
        <v>13.798578373621099</v>
      </c>
      <c r="M25" s="37">
        <v>-0.41301865653947001</v>
      </c>
      <c r="N25" s="36">
        <v>4817416.9337999998</v>
      </c>
      <c r="O25" s="36">
        <v>26283228.885499999</v>
      </c>
      <c r="P25" s="36">
        <v>28228</v>
      </c>
      <c r="Q25" s="36">
        <v>22044</v>
      </c>
      <c r="R25" s="37">
        <v>28.0529849392125</v>
      </c>
      <c r="S25" s="36">
        <v>17.056060163667301</v>
      </c>
      <c r="T25" s="36">
        <v>16.365803443113801</v>
      </c>
      <c r="U25" s="39">
        <v>4.0469880730362799</v>
      </c>
    </row>
    <row r="26" spans="1:21" ht="12" thickBot="1">
      <c r="A26" s="68"/>
      <c r="B26" s="57" t="s">
        <v>24</v>
      </c>
      <c r="C26" s="58"/>
      <c r="D26" s="36">
        <v>668167.73910000001</v>
      </c>
      <c r="E26" s="36">
        <v>687511.84290000005</v>
      </c>
      <c r="F26" s="37">
        <v>97.186360642399293</v>
      </c>
      <c r="G26" s="36">
        <v>449868.47930000001</v>
      </c>
      <c r="H26" s="37">
        <v>48.525128975401003</v>
      </c>
      <c r="I26" s="36">
        <v>111897.8067</v>
      </c>
      <c r="J26" s="37">
        <v>16.746963397353301</v>
      </c>
      <c r="K26" s="36">
        <v>108796.3165</v>
      </c>
      <c r="L26" s="37">
        <v>24.184027444929701</v>
      </c>
      <c r="M26" s="37">
        <v>2.8507308884856E-2</v>
      </c>
      <c r="N26" s="36">
        <v>5933924.5071999999</v>
      </c>
      <c r="O26" s="36">
        <v>45607366.7478</v>
      </c>
      <c r="P26" s="36">
        <v>52189</v>
      </c>
      <c r="Q26" s="36">
        <v>41653</v>
      </c>
      <c r="R26" s="37">
        <v>25.294696660504702</v>
      </c>
      <c r="S26" s="36">
        <v>12.802846176397299</v>
      </c>
      <c r="T26" s="36">
        <v>12.9107983410559</v>
      </c>
      <c r="U26" s="39">
        <v>-0.843188797015753</v>
      </c>
    </row>
    <row r="27" spans="1:21" ht="12" thickBot="1">
      <c r="A27" s="68"/>
      <c r="B27" s="57" t="s">
        <v>25</v>
      </c>
      <c r="C27" s="58"/>
      <c r="D27" s="36">
        <v>342107.42340000003</v>
      </c>
      <c r="E27" s="36">
        <v>319074.37550000002</v>
      </c>
      <c r="F27" s="37">
        <v>107.218708134712</v>
      </c>
      <c r="G27" s="36">
        <v>258744.00899999999</v>
      </c>
      <c r="H27" s="37">
        <v>32.218490670444901</v>
      </c>
      <c r="I27" s="36">
        <v>98762.971000000005</v>
      </c>
      <c r="J27" s="37">
        <v>28.868993843645399</v>
      </c>
      <c r="K27" s="36">
        <v>73066.842699999994</v>
      </c>
      <c r="L27" s="37">
        <v>28.2390471502666</v>
      </c>
      <c r="M27" s="37">
        <v>0.35167974077522302</v>
      </c>
      <c r="N27" s="36">
        <v>3459089.929</v>
      </c>
      <c r="O27" s="36">
        <v>14609241.9859</v>
      </c>
      <c r="P27" s="36">
        <v>40721</v>
      </c>
      <c r="Q27" s="36">
        <v>35540</v>
      </c>
      <c r="R27" s="37">
        <v>14.5779403489027</v>
      </c>
      <c r="S27" s="36">
        <v>8.4012529996807608</v>
      </c>
      <c r="T27" s="36">
        <v>8.1842729487901007</v>
      </c>
      <c r="U27" s="39">
        <v>2.5827105897049298</v>
      </c>
    </row>
    <row r="28" spans="1:21" ht="12" thickBot="1">
      <c r="A28" s="68"/>
      <c r="B28" s="57" t="s">
        <v>26</v>
      </c>
      <c r="C28" s="58"/>
      <c r="D28" s="36">
        <v>993643.57750000001</v>
      </c>
      <c r="E28" s="36">
        <v>1408414.2782999999</v>
      </c>
      <c r="F28" s="37">
        <v>70.550518608726307</v>
      </c>
      <c r="G28" s="36">
        <v>685540.52650000004</v>
      </c>
      <c r="H28" s="37">
        <v>44.943083463352302</v>
      </c>
      <c r="I28" s="36">
        <v>84538.727700000003</v>
      </c>
      <c r="J28" s="37">
        <v>8.5079529133272107</v>
      </c>
      <c r="K28" s="36">
        <v>62872.764199999998</v>
      </c>
      <c r="L28" s="37">
        <v>9.1712687681637792</v>
      </c>
      <c r="M28" s="37">
        <v>0.34460014245723303</v>
      </c>
      <c r="N28" s="36">
        <v>9092346.2687999997</v>
      </c>
      <c r="O28" s="36">
        <v>60332990.465599999</v>
      </c>
      <c r="P28" s="36">
        <v>46453</v>
      </c>
      <c r="Q28" s="36">
        <v>39831</v>
      </c>
      <c r="R28" s="37">
        <v>16.625241645954201</v>
      </c>
      <c r="S28" s="36">
        <v>21.390299388629401</v>
      </c>
      <c r="T28" s="36">
        <v>20.6387827747232</v>
      </c>
      <c r="U28" s="39">
        <v>3.5133524793283302</v>
      </c>
    </row>
    <row r="29" spans="1:21" ht="12" thickBot="1">
      <c r="A29" s="68"/>
      <c r="B29" s="57" t="s">
        <v>27</v>
      </c>
      <c r="C29" s="58"/>
      <c r="D29" s="36">
        <v>875297.45970000001</v>
      </c>
      <c r="E29" s="36">
        <v>864730.57579999999</v>
      </c>
      <c r="F29" s="37">
        <v>101.22198569077101</v>
      </c>
      <c r="G29" s="36">
        <v>621245.68559999997</v>
      </c>
      <c r="H29" s="37">
        <v>40.893929726793402</v>
      </c>
      <c r="I29" s="36">
        <v>164792.13630000001</v>
      </c>
      <c r="J29" s="37">
        <v>18.8269866973544</v>
      </c>
      <c r="K29" s="36">
        <v>154038.07930000001</v>
      </c>
      <c r="L29" s="37">
        <v>24.795034053432499</v>
      </c>
      <c r="M29" s="37">
        <v>6.9814276111919996E-2</v>
      </c>
      <c r="N29" s="36">
        <v>9920792.0131999999</v>
      </c>
      <c r="O29" s="36">
        <v>34920956.019500002</v>
      </c>
      <c r="P29" s="36">
        <v>104104</v>
      </c>
      <c r="Q29" s="36">
        <v>95860</v>
      </c>
      <c r="R29" s="37">
        <v>8.6000417275192902</v>
      </c>
      <c r="S29" s="36">
        <v>8.4079138140705503</v>
      </c>
      <c r="T29" s="36">
        <v>8.78707930002086</v>
      </c>
      <c r="U29" s="39">
        <v>-4.5096262204280597</v>
      </c>
    </row>
    <row r="30" spans="1:21" ht="12" thickBot="1">
      <c r="A30" s="68"/>
      <c r="B30" s="57" t="s">
        <v>28</v>
      </c>
      <c r="C30" s="58"/>
      <c r="D30" s="36">
        <v>954376.4706</v>
      </c>
      <c r="E30" s="36">
        <v>1173332.5418</v>
      </c>
      <c r="F30" s="37">
        <v>81.338958615764497</v>
      </c>
      <c r="G30" s="36">
        <v>842110.28060000006</v>
      </c>
      <c r="H30" s="37">
        <v>13.331530630407601</v>
      </c>
      <c r="I30" s="36">
        <v>156800.83989999999</v>
      </c>
      <c r="J30" s="37">
        <v>16.429663212612699</v>
      </c>
      <c r="K30" s="36">
        <v>163679.2855</v>
      </c>
      <c r="L30" s="37">
        <v>19.436799344544202</v>
      </c>
      <c r="M30" s="37">
        <v>-4.2023922446802003E-2</v>
      </c>
      <c r="N30" s="36">
        <v>12379612.614800001</v>
      </c>
      <c r="O30" s="36">
        <v>65557261.230400003</v>
      </c>
      <c r="P30" s="36">
        <v>54703</v>
      </c>
      <c r="Q30" s="36">
        <v>47230</v>
      </c>
      <c r="R30" s="37">
        <v>15.822570400169401</v>
      </c>
      <c r="S30" s="36">
        <v>17.446510622817801</v>
      </c>
      <c r="T30" s="36">
        <v>17.627650973957198</v>
      </c>
      <c r="U30" s="39">
        <v>-1.03826120337531</v>
      </c>
    </row>
    <row r="31" spans="1:21" ht="12" thickBot="1">
      <c r="A31" s="68"/>
      <c r="B31" s="57" t="s">
        <v>29</v>
      </c>
      <c r="C31" s="58"/>
      <c r="D31" s="36">
        <v>618251.56920000003</v>
      </c>
      <c r="E31" s="36">
        <v>1186783.8574000001</v>
      </c>
      <c r="F31" s="37">
        <v>52.094706659935703</v>
      </c>
      <c r="G31" s="36">
        <v>263776.35110000003</v>
      </c>
      <c r="H31" s="37">
        <v>134.38476065870501</v>
      </c>
      <c r="I31" s="36">
        <v>49498.363299999997</v>
      </c>
      <c r="J31" s="37">
        <v>8.0061848227978594</v>
      </c>
      <c r="K31" s="36">
        <v>21461.2981</v>
      </c>
      <c r="L31" s="37">
        <v>8.1361721816615091</v>
      </c>
      <c r="M31" s="37">
        <v>1.30640118176263</v>
      </c>
      <c r="N31" s="36">
        <v>5119933.0204999996</v>
      </c>
      <c r="O31" s="36">
        <v>72240416.850199997</v>
      </c>
      <c r="P31" s="36">
        <v>23613</v>
      </c>
      <c r="Q31" s="36">
        <v>19940</v>
      </c>
      <c r="R31" s="37">
        <v>18.420260782347</v>
      </c>
      <c r="S31" s="36">
        <v>26.182677728369999</v>
      </c>
      <c r="T31" s="36">
        <v>23.805442738214602</v>
      </c>
      <c r="U31" s="39">
        <v>9.0794188998457308</v>
      </c>
    </row>
    <row r="32" spans="1:21" ht="12" thickBot="1">
      <c r="A32" s="68"/>
      <c r="B32" s="57" t="s">
        <v>30</v>
      </c>
      <c r="C32" s="58"/>
      <c r="D32" s="36">
        <v>557270.8591</v>
      </c>
      <c r="E32" s="36">
        <v>270894.1176</v>
      </c>
      <c r="F32" s="37">
        <v>205.71537840584</v>
      </c>
      <c r="G32" s="36">
        <v>132669.9178</v>
      </c>
      <c r="H32" s="37">
        <v>320.04311779260001</v>
      </c>
      <c r="I32" s="36">
        <v>123135.0543</v>
      </c>
      <c r="J32" s="37">
        <v>22.096087080322999</v>
      </c>
      <c r="K32" s="36">
        <v>36066.054400000001</v>
      </c>
      <c r="L32" s="37">
        <v>27.184801949127301</v>
      </c>
      <c r="M32" s="37">
        <v>2.41415373398871</v>
      </c>
      <c r="N32" s="36">
        <v>2680615.2680000002</v>
      </c>
      <c r="O32" s="36">
        <v>8485818.6148000006</v>
      </c>
      <c r="P32" s="36">
        <v>41111</v>
      </c>
      <c r="Q32" s="36">
        <v>32663</v>
      </c>
      <c r="R32" s="37">
        <v>25.864127606159901</v>
      </c>
      <c r="S32" s="36">
        <v>13.5552737491182</v>
      </c>
      <c r="T32" s="36">
        <v>8.7509127820469708</v>
      </c>
      <c r="U32" s="39">
        <v>35.442743953317802</v>
      </c>
    </row>
    <row r="33" spans="1:21" ht="12" thickBot="1">
      <c r="A33" s="68"/>
      <c r="B33" s="57" t="s">
        <v>31</v>
      </c>
      <c r="C33" s="58"/>
      <c r="D33" s="36">
        <v>69.231399999999994</v>
      </c>
      <c r="E33" s="38"/>
      <c r="F33" s="38"/>
      <c r="G33" s="36">
        <v>261.32549999999998</v>
      </c>
      <c r="H33" s="37">
        <v>-73.507598760932197</v>
      </c>
      <c r="I33" s="36">
        <v>13.4803</v>
      </c>
      <c r="J33" s="37">
        <v>19.471367038655899</v>
      </c>
      <c r="K33" s="36">
        <v>41.865600000000001</v>
      </c>
      <c r="L33" s="37">
        <v>16.020480205720499</v>
      </c>
      <c r="M33" s="37">
        <v>-0.67801010853779697</v>
      </c>
      <c r="N33" s="36">
        <v>1563.915</v>
      </c>
      <c r="O33" s="36">
        <v>3192.8211999999999</v>
      </c>
      <c r="P33" s="36">
        <v>16</v>
      </c>
      <c r="Q33" s="36">
        <v>20</v>
      </c>
      <c r="R33" s="37">
        <v>-20</v>
      </c>
      <c r="S33" s="36">
        <v>4.3269624999999996</v>
      </c>
      <c r="T33" s="36">
        <v>5.0000349999999996</v>
      </c>
      <c r="U33" s="39">
        <v>-15.555311607160901</v>
      </c>
    </row>
    <row r="34" spans="1:21" ht="12" thickBot="1">
      <c r="A34" s="68"/>
      <c r="B34" s="57" t="s">
        <v>40</v>
      </c>
      <c r="C34" s="58"/>
      <c r="D34" s="36">
        <v>1</v>
      </c>
      <c r="E34" s="38"/>
      <c r="F34" s="38"/>
      <c r="G34" s="38"/>
      <c r="H34" s="38"/>
      <c r="I34" s="36">
        <v>0</v>
      </c>
      <c r="J34" s="37">
        <v>0</v>
      </c>
      <c r="K34" s="38"/>
      <c r="L34" s="38"/>
      <c r="M34" s="38"/>
      <c r="N34" s="36">
        <v>2</v>
      </c>
      <c r="O34" s="36">
        <v>2</v>
      </c>
      <c r="P34" s="36">
        <v>1</v>
      </c>
      <c r="Q34" s="38"/>
      <c r="R34" s="38"/>
      <c r="S34" s="36">
        <v>1</v>
      </c>
      <c r="T34" s="38"/>
      <c r="U34" s="40"/>
    </row>
    <row r="35" spans="1:21" ht="12" thickBot="1">
      <c r="A35" s="68"/>
      <c r="B35" s="57" t="s">
        <v>32</v>
      </c>
      <c r="C35" s="58"/>
      <c r="D35" s="36">
        <v>175237.834</v>
      </c>
      <c r="E35" s="36">
        <v>194719.82060000001</v>
      </c>
      <c r="F35" s="37">
        <v>89.994862084420006</v>
      </c>
      <c r="G35" s="36">
        <v>167175.24739999999</v>
      </c>
      <c r="H35" s="37">
        <v>4.8228351537644896</v>
      </c>
      <c r="I35" s="36">
        <v>17906.177800000001</v>
      </c>
      <c r="J35" s="37">
        <v>10.218214520957799</v>
      </c>
      <c r="K35" s="36">
        <v>27605.375899999999</v>
      </c>
      <c r="L35" s="37">
        <v>16.5128368758735</v>
      </c>
      <c r="M35" s="37">
        <v>-0.35135178507024101</v>
      </c>
      <c r="N35" s="36">
        <v>1839081.2535999999</v>
      </c>
      <c r="O35" s="36">
        <v>15681805.5792</v>
      </c>
      <c r="P35" s="36">
        <v>10248</v>
      </c>
      <c r="Q35" s="36">
        <v>8377</v>
      </c>
      <c r="R35" s="37">
        <v>22.334964784529099</v>
      </c>
      <c r="S35" s="36">
        <v>17.099710577673701</v>
      </c>
      <c r="T35" s="36">
        <v>17.0653757311687</v>
      </c>
      <c r="U35" s="39">
        <v>0.200791974513579</v>
      </c>
    </row>
    <row r="36" spans="1:21" ht="12" thickBot="1">
      <c r="A36" s="68"/>
      <c r="B36" s="57" t="s">
        <v>41</v>
      </c>
      <c r="C36" s="58"/>
      <c r="D36" s="38"/>
      <c r="E36" s="36">
        <v>625342.95539999998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8"/>
      <c r="B37" s="57" t="s">
        <v>42</v>
      </c>
      <c r="C37" s="58"/>
      <c r="D37" s="38"/>
      <c r="E37" s="36">
        <v>98006.224300000002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8"/>
      <c r="B38" s="57" t="s">
        <v>43</v>
      </c>
      <c r="C38" s="58"/>
      <c r="D38" s="38"/>
      <c r="E38" s="36">
        <v>275529.38870000001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>
      <c r="A39" s="68"/>
      <c r="B39" s="57" t="s">
        <v>33</v>
      </c>
      <c r="C39" s="58"/>
      <c r="D39" s="36">
        <v>459730.76789999998</v>
      </c>
      <c r="E39" s="36">
        <v>618533.20369999995</v>
      </c>
      <c r="F39" s="37">
        <v>74.325964257042202</v>
      </c>
      <c r="G39" s="36">
        <v>564035.29799999995</v>
      </c>
      <c r="H39" s="37">
        <v>-18.492553652200701</v>
      </c>
      <c r="I39" s="36">
        <v>27153.3387</v>
      </c>
      <c r="J39" s="37">
        <v>5.9063566321726704</v>
      </c>
      <c r="K39" s="36">
        <v>27488.622500000001</v>
      </c>
      <c r="L39" s="37">
        <v>4.8735642250531601</v>
      </c>
      <c r="M39" s="37">
        <v>-1.2197184489692E-2</v>
      </c>
      <c r="N39" s="36">
        <v>5076814.96</v>
      </c>
      <c r="O39" s="36">
        <v>17623996.3079</v>
      </c>
      <c r="P39" s="36">
        <v>651</v>
      </c>
      <c r="Q39" s="36">
        <v>528</v>
      </c>
      <c r="R39" s="37">
        <v>23.295454545454501</v>
      </c>
      <c r="S39" s="36">
        <v>706.19165576036903</v>
      </c>
      <c r="T39" s="36">
        <v>708.21032424242401</v>
      </c>
      <c r="U39" s="39">
        <v>-0.285852780274234</v>
      </c>
    </row>
    <row r="40" spans="1:21" ht="12" thickBot="1">
      <c r="A40" s="68"/>
      <c r="B40" s="57" t="s">
        <v>34</v>
      </c>
      <c r="C40" s="58"/>
      <c r="D40" s="36">
        <v>767165.54619999998</v>
      </c>
      <c r="E40" s="36">
        <v>680266.35160000005</v>
      </c>
      <c r="F40" s="37">
        <v>112.77428971690399</v>
      </c>
      <c r="G40" s="36">
        <v>627842.79299999995</v>
      </c>
      <c r="H40" s="37">
        <v>22.190706774585902</v>
      </c>
      <c r="I40" s="36">
        <v>50833.183400000002</v>
      </c>
      <c r="J40" s="37">
        <v>6.6261035381205398</v>
      </c>
      <c r="K40" s="36">
        <v>58058.187700000002</v>
      </c>
      <c r="L40" s="37">
        <v>9.2472492074938906</v>
      </c>
      <c r="M40" s="37">
        <v>-0.124444192735282</v>
      </c>
      <c r="N40" s="36">
        <v>8261627.8545000004</v>
      </c>
      <c r="O40" s="36">
        <v>38850204.140799999</v>
      </c>
      <c r="P40" s="36">
        <v>4097</v>
      </c>
      <c r="Q40" s="36">
        <v>3782</v>
      </c>
      <c r="R40" s="37">
        <v>8.3289264939185692</v>
      </c>
      <c r="S40" s="36">
        <v>187.250560458872</v>
      </c>
      <c r="T40" s="36">
        <v>172.02246938127999</v>
      </c>
      <c r="U40" s="39">
        <v>8.1324675559181099</v>
      </c>
    </row>
    <row r="41" spans="1:21" ht="12" thickBot="1">
      <c r="A41" s="68"/>
      <c r="B41" s="57" t="s">
        <v>44</v>
      </c>
      <c r="C41" s="58"/>
      <c r="D41" s="38"/>
      <c r="E41" s="36">
        <v>236325.7922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8"/>
      <c r="B42" s="57" t="s">
        <v>45</v>
      </c>
      <c r="C42" s="58"/>
      <c r="D42" s="38"/>
      <c r="E42" s="36">
        <v>87917.948600000003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69"/>
      <c r="B43" s="57" t="s">
        <v>35</v>
      </c>
      <c r="C43" s="58"/>
      <c r="D43" s="41">
        <v>49856.4208</v>
      </c>
      <c r="E43" s="41">
        <v>0</v>
      </c>
      <c r="F43" s="42"/>
      <c r="G43" s="41">
        <v>83778.911999999997</v>
      </c>
      <c r="H43" s="43">
        <v>-40.4904890624505</v>
      </c>
      <c r="I43" s="41">
        <v>6280.8397000000004</v>
      </c>
      <c r="J43" s="43">
        <v>12.597855199425</v>
      </c>
      <c r="K43" s="41">
        <v>11805.5054</v>
      </c>
      <c r="L43" s="43">
        <v>14.091261294966399</v>
      </c>
      <c r="M43" s="43">
        <v>-0.46797367099590698</v>
      </c>
      <c r="N43" s="41">
        <v>607836.86979999999</v>
      </c>
      <c r="O43" s="41">
        <v>2942228.8557000002</v>
      </c>
      <c r="P43" s="41">
        <v>57</v>
      </c>
      <c r="Q43" s="41">
        <v>50</v>
      </c>
      <c r="R43" s="43">
        <v>14</v>
      </c>
      <c r="S43" s="41">
        <v>874.67404912280699</v>
      </c>
      <c r="T43" s="41">
        <v>1280.994956</v>
      </c>
      <c r="U43" s="44">
        <v>-46.453979889386702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" sqref="H1:H1048576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0" t="s">
        <v>53</v>
      </c>
      <c r="B1" s="70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47</v>
      </c>
      <c r="H1" s="45"/>
    </row>
    <row r="2" spans="1:8">
      <c r="A2" s="71" t="s">
        <v>71</v>
      </c>
      <c r="B2" s="71">
        <v>12</v>
      </c>
      <c r="C2" s="71">
        <v>83632</v>
      </c>
      <c r="D2" s="71">
        <v>1013857.5181453</v>
      </c>
      <c r="E2" s="71">
        <v>931989.84675555595</v>
      </c>
      <c r="F2" s="71">
        <v>81867.671389743598</v>
      </c>
      <c r="G2" s="71">
        <v>8.0748694885163202E-2</v>
      </c>
      <c r="H2"/>
    </row>
    <row r="3" spans="1:8">
      <c r="A3" s="71" t="s">
        <v>72</v>
      </c>
      <c r="B3" s="71">
        <v>13</v>
      </c>
      <c r="C3" s="71">
        <v>34190.152000000002</v>
      </c>
      <c r="D3" s="71">
        <v>275934.84345070698</v>
      </c>
      <c r="E3" s="71">
        <v>221823.03416460901</v>
      </c>
      <c r="F3" s="71">
        <v>54111.809286097901</v>
      </c>
      <c r="G3" s="71">
        <v>0.196103575066497</v>
      </c>
      <c r="H3"/>
    </row>
    <row r="4" spans="1:8">
      <c r="A4" s="71" t="s">
        <v>73</v>
      </c>
      <c r="B4" s="71">
        <v>14</v>
      </c>
      <c r="C4" s="71">
        <v>164919</v>
      </c>
      <c r="D4" s="71">
        <v>291500.04507435899</v>
      </c>
      <c r="E4" s="71">
        <v>223384.115123077</v>
      </c>
      <c r="F4" s="71">
        <v>68115.929951282102</v>
      </c>
      <c r="G4" s="71">
        <v>0.23367382304831699</v>
      </c>
      <c r="H4"/>
    </row>
    <row r="5" spans="1:8">
      <c r="A5" s="71" t="s">
        <v>74</v>
      </c>
      <c r="B5" s="71">
        <v>15</v>
      </c>
      <c r="C5" s="71">
        <v>9960</v>
      </c>
      <c r="D5" s="71">
        <v>146794.67785299101</v>
      </c>
      <c r="E5" s="71">
        <v>124836.54274188</v>
      </c>
      <c r="F5" s="71">
        <v>21958.1351111111</v>
      </c>
      <c r="G5" s="71">
        <v>0.14958400013044901</v>
      </c>
      <c r="H5"/>
    </row>
    <row r="6" spans="1:8">
      <c r="A6" s="71" t="s">
        <v>75</v>
      </c>
      <c r="B6" s="71">
        <v>16</v>
      </c>
      <c r="C6" s="71">
        <v>5239</v>
      </c>
      <c r="D6" s="71">
        <v>284855.81905897398</v>
      </c>
      <c r="E6" s="71">
        <v>261234.69733589701</v>
      </c>
      <c r="F6" s="71">
        <v>23621.1217230769</v>
      </c>
      <c r="G6" s="71">
        <v>8.2923079476170294E-2</v>
      </c>
      <c r="H6"/>
    </row>
    <row r="7" spans="1:8">
      <c r="A7" s="71" t="s">
        <v>76</v>
      </c>
      <c r="B7" s="71">
        <v>17</v>
      </c>
      <c r="C7" s="71">
        <v>27455</v>
      </c>
      <c r="D7" s="71">
        <v>544096.93443504302</v>
      </c>
      <c r="E7" s="71">
        <v>470153.59338888898</v>
      </c>
      <c r="F7" s="71">
        <v>73943.341046153801</v>
      </c>
      <c r="G7" s="71">
        <v>0.13590104330018399</v>
      </c>
      <c r="H7"/>
    </row>
    <row r="8" spans="1:8">
      <c r="A8" s="71" t="s">
        <v>77</v>
      </c>
      <c r="B8" s="71">
        <v>18</v>
      </c>
      <c r="C8" s="71">
        <v>76430</v>
      </c>
      <c r="D8" s="71">
        <v>179492.09189572599</v>
      </c>
      <c r="E8" s="71">
        <v>172615.07767521401</v>
      </c>
      <c r="F8" s="71">
        <v>6877.0142205128204</v>
      </c>
      <c r="G8" s="71">
        <v>3.8313744900292997E-2</v>
      </c>
      <c r="H8"/>
    </row>
    <row r="9" spans="1:8">
      <c r="A9" s="71" t="s">
        <v>78</v>
      </c>
      <c r="B9" s="71">
        <v>19</v>
      </c>
      <c r="C9" s="71">
        <v>23294</v>
      </c>
      <c r="D9" s="71">
        <v>183341.30550170899</v>
      </c>
      <c r="E9" s="71">
        <v>186328.437904274</v>
      </c>
      <c r="F9" s="71">
        <v>-2987.1324025641002</v>
      </c>
      <c r="G9" s="71">
        <v>-1.6292740985943601E-2</v>
      </c>
      <c r="H9"/>
    </row>
    <row r="10" spans="1:8">
      <c r="A10" s="71" t="s">
        <v>79</v>
      </c>
      <c r="B10" s="71">
        <v>21</v>
      </c>
      <c r="C10" s="71">
        <v>211464</v>
      </c>
      <c r="D10" s="71">
        <v>1057260.3251</v>
      </c>
      <c r="E10" s="71">
        <v>1021353.4034</v>
      </c>
      <c r="F10" s="71">
        <v>35906.921699999999</v>
      </c>
      <c r="G10" s="71">
        <v>3.3962233186612602E-2</v>
      </c>
      <c r="H10"/>
    </row>
    <row r="11" spans="1:8">
      <c r="A11" s="71" t="s">
        <v>80</v>
      </c>
      <c r="B11" s="71">
        <v>22</v>
      </c>
      <c r="C11" s="71">
        <v>87269</v>
      </c>
      <c r="D11" s="71">
        <v>1518774.94026752</v>
      </c>
      <c r="E11" s="71">
        <v>1637632.1673803399</v>
      </c>
      <c r="F11" s="71">
        <v>-118857.227112821</v>
      </c>
      <c r="G11" s="71">
        <v>-7.8258617495943594E-2</v>
      </c>
      <c r="H11"/>
    </row>
    <row r="12" spans="1:8">
      <c r="A12" s="71" t="s">
        <v>81</v>
      </c>
      <c r="B12" s="71">
        <v>23</v>
      </c>
      <c r="C12" s="71">
        <v>303441.76</v>
      </c>
      <c r="D12" s="71">
        <v>3578113.5462222202</v>
      </c>
      <c r="E12" s="71">
        <v>3162026.80683761</v>
      </c>
      <c r="F12" s="71">
        <v>416086.73938461498</v>
      </c>
      <c r="G12" s="71">
        <v>0.116286622548331</v>
      </c>
      <c r="H12"/>
    </row>
    <row r="13" spans="1:8">
      <c r="A13" s="71" t="s">
        <v>82</v>
      </c>
      <c r="B13" s="71">
        <v>24</v>
      </c>
      <c r="C13" s="71">
        <v>35324.135999999999</v>
      </c>
      <c r="D13" s="71">
        <v>863994.66837863205</v>
      </c>
      <c r="E13" s="71">
        <v>752539.98963675206</v>
      </c>
      <c r="F13" s="71">
        <v>111454.67874187999</v>
      </c>
      <c r="G13" s="71">
        <v>0.12899926680223101</v>
      </c>
      <c r="H13"/>
    </row>
    <row r="14" spans="1:8">
      <c r="A14" s="71" t="s">
        <v>83</v>
      </c>
      <c r="B14" s="71">
        <v>25</v>
      </c>
      <c r="C14" s="71">
        <v>81485</v>
      </c>
      <c r="D14" s="71">
        <v>952623.85129999998</v>
      </c>
      <c r="E14" s="71">
        <v>858897.68429999996</v>
      </c>
      <c r="F14" s="71">
        <v>93726.167000000001</v>
      </c>
      <c r="G14" s="71">
        <v>9.83873822517633E-2</v>
      </c>
      <c r="H14"/>
    </row>
    <row r="15" spans="1:8">
      <c r="A15" s="71" t="s">
        <v>84</v>
      </c>
      <c r="B15" s="71">
        <v>26</v>
      </c>
      <c r="C15" s="71">
        <v>95038</v>
      </c>
      <c r="D15" s="71">
        <v>614168.25588003197</v>
      </c>
      <c r="E15" s="71">
        <v>546957.83588502405</v>
      </c>
      <c r="F15" s="71">
        <v>67210.419995007906</v>
      </c>
      <c r="G15" s="71">
        <v>0.109433236497551</v>
      </c>
      <c r="H15"/>
    </row>
    <row r="16" spans="1:8">
      <c r="A16" s="71" t="s">
        <v>85</v>
      </c>
      <c r="B16" s="71">
        <v>27</v>
      </c>
      <c r="C16" s="71">
        <v>509385.59399999998</v>
      </c>
      <c r="D16" s="71">
        <v>3760465.0978999999</v>
      </c>
      <c r="E16" s="71">
        <v>3418966.8574000001</v>
      </c>
      <c r="F16" s="71">
        <v>341498.24050000001</v>
      </c>
      <c r="G16" s="71">
        <v>9.08127669342568E-2</v>
      </c>
      <c r="H16"/>
    </row>
    <row r="17" spans="1:8">
      <c r="A17" s="71" t="s">
        <v>86</v>
      </c>
      <c r="B17" s="71">
        <v>29</v>
      </c>
      <c r="C17" s="71">
        <v>257381</v>
      </c>
      <c r="D17" s="71">
        <v>3244038.3812504299</v>
      </c>
      <c r="E17" s="71">
        <v>2952016.70488889</v>
      </c>
      <c r="F17" s="71">
        <v>292021.676361538</v>
      </c>
      <c r="G17" s="71">
        <v>9.0017947398322001E-2</v>
      </c>
      <c r="H17"/>
    </row>
    <row r="18" spans="1:8">
      <c r="A18" s="71" t="s">
        <v>87</v>
      </c>
      <c r="B18" s="71">
        <v>31</v>
      </c>
      <c r="C18" s="71">
        <v>48875.947</v>
      </c>
      <c r="D18" s="71">
        <v>428190.29810282099</v>
      </c>
      <c r="E18" s="71">
        <v>351801.31888298999</v>
      </c>
      <c r="F18" s="71">
        <v>76388.979219831002</v>
      </c>
      <c r="G18" s="71">
        <v>0.178399603069679</v>
      </c>
      <c r="H18"/>
    </row>
    <row r="19" spans="1:8">
      <c r="A19" s="71" t="s">
        <v>88</v>
      </c>
      <c r="B19" s="71">
        <v>32</v>
      </c>
      <c r="C19" s="71">
        <v>25884.503000000001</v>
      </c>
      <c r="D19" s="71">
        <v>481458.46854309097</v>
      </c>
      <c r="E19" s="71">
        <v>448392.43167995702</v>
      </c>
      <c r="F19" s="71">
        <v>33066.036863133799</v>
      </c>
      <c r="G19" s="71">
        <v>6.8678897607082706E-2</v>
      </c>
      <c r="H19"/>
    </row>
    <row r="20" spans="1:8">
      <c r="A20" s="71" t="s">
        <v>89</v>
      </c>
      <c r="B20" s="71">
        <v>33</v>
      </c>
      <c r="C20" s="71">
        <v>67538.582999999999</v>
      </c>
      <c r="D20" s="71">
        <v>668167.72714657697</v>
      </c>
      <c r="E20" s="71">
        <v>556269.34339934494</v>
      </c>
      <c r="F20" s="71">
        <v>111898.383747232</v>
      </c>
      <c r="G20" s="71">
        <v>0.167470500595855</v>
      </c>
      <c r="H20"/>
    </row>
    <row r="21" spans="1:8">
      <c r="A21" s="71" t="s">
        <v>90</v>
      </c>
      <c r="B21" s="71">
        <v>34</v>
      </c>
      <c r="C21" s="71">
        <v>53901.428</v>
      </c>
      <c r="D21" s="71">
        <v>342107.44007789902</v>
      </c>
      <c r="E21" s="71">
        <v>243344.44683050099</v>
      </c>
      <c r="F21" s="71">
        <v>98762.993247397506</v>
      </c>
      <c r="G21" s="71">
        <v>0.28868998939312401</v>
      </c>
      <c r="H21"/>
    </row>
    <row r="22" spans="1:8">
      <c r="A22" s="71" t="s">
        <v>91</v>
      </c>
      <c r="B22" s="71">
        <v>35</v>
      </c>
      <c r="C22" s="71">
        <v>39676.489000000001</v>
      </c>
      <c r="D22" s="71">
        <v>993643.57779557502</v>
      </c>
      <c r="E22" s="71">
        <v>909104.85182576801</v>
      </c>
      <c r="F22" s="71">
        <v>84538.725969807303</v>
      </c>
      <c r="G22" s="71">
        <v>8.5079527366702906E-2</v>
      </c>
      <c r="H22"/>
    </row>
    <row r="23" spans="1:8">
      <c r="A23" s="71" t="s">
        <v>92</v>
      </c>
      <c r="B23" s="71">
        <v>36</v>
      </c>
      <c r="C23" s="71">
        <v>145464.541</v>
      </c>
      <c r="D23" s="71">
        <v>875297.458536283</v>
      </c>
      <c r="E23" s="71">
        <v>710505.312580875</v>
      </c>
      <c r="F23" s="71">
        <v>164792.14595540901</v>
      </c>
      <c r="G23" s="71">
        <v>0.188269878254853</v>
      </c>
      <c r="H23"/>
    </row>
    <row r="24" spans="1:8">
      <c r="A24" s="71" t="s">
        <v>93</v>
      </c>
      <c r="B24" s="71">
        <v>37</v>
      </c>
      <c r="C24" s="71">
        <v>83663.672000000006</v>
      </c>
      <c r="D24" s="71">
        <v>954376.47672300902</v>
      </c>
      <c r="E24" s="71">
        <v>797575.629660771</v>
      </c>
      <c r="F24" s="71">
        <v>156800.847062238</v>
      </c>
      <c r="G24" s="71">
        <v>0.16429663857667201</v>
      </c>
      <c r="H24"/>
    </row>
    <row r="25" spans="1:8">
      <c r="A25" s="71" t="s">
        <v>94</v>
      </c>
      <c r="B25" s="71">
        <v>38</v>
      </c>
      <c r="C25" s="71">
        <v>109148.72900000001</v>
      </c>
      <c r="D25" s="71">
        <v>618251.54336017696</v>
      </c>
      <c r="E25" s="71">
        <v>568753.222814159</v>
      </c>
      <c r="F25" s="71">
        <v>49498.320546017698</v>
      </c>
      <c r="G25" s="71">
        <v>8.0061782421109604E-2</v>
      </c>
      <c r="H25"/>
    </row>
    <row r="26" spans="1:8">
      <c r="A26" s="71" t="s">
        <v>95</v>
      </c>
      <c r="B26" s="71">
        <v>39</v>
      </c>
      <c r="C26" s="71">
        <v>140017.40100000001</v>
      </c>
      <c r="D26" s="71">
        <v>557270.81651686702</v>
      </c>
      <c r="E26" s="71">
        <v>434135.787571761</v>
      </c>
      <c r="F26" s="71">
        <v>123135.02894510599</v>
      </c>
      <c r="G26" s="71">
        <v>0.22096084218933701</v>
      </c>
      <c r="H26"/>
    </row>
    <row r="27" spans="1:8">
      <c r="A27" s="71" t="s">
        <v>96</v>
      </c>
      <c r="B27" s="71">
        <v>40</v>
      </c>
      <c r="C27" s="71">
        <v>18</v>
      </c>
      <c r="D27" s="71">
        <v>69.230900000000005</v>
      </c>
      <c r="E27" s="71">
        <v>55.751100000000001</v>
      </c>
      <c r="F27" s="71">
        <v>13.479799999999999</v>
      </c>
      <c r="G27" s="71">
        <v>0.194707854440719</v>
      </c>
      <c r="H27"/>
    </row>
    <row r="28" spans="1:8">
      <c r="A28" s="71" t="s">
        <v>97</v>
      </c>
      <c r="B28" s="71">
        <v>41</v>
      </c>
      <c r="C28" s="71">
        <v>1</v>
      </c>
      <c r="D28" s="71">
        <v>1</v>
      </c>
      <c r="E28" s="71">
        <v>1</v>
      </c>
      <c r="F28" s="71">
        <v>0</v>
      </c>
      <c r="G28" s="71">
        <v>0</v>
      </c>
      <c r="H28"/>
    </row>
    <row r="29" spans="1:8">
      <c r="A29" s="71" t="s">
        <v>98</v>
      </c>
      <c r="B29" s="71">
        <v>42</v>
      </c>
      <c r="C29" s="71">
        <v>8254.2379999999994</v>
      </c>
      <c r="D29" s="71">
        <v>175237.83300000001</v>
      </c>
      <c r="E29" s="71">
        <v>157331.65770000001</v>
      </c>
      <c r="F29" s="71">
        <v>17906.175299999999</v>
      </c>
      <c r="G29" s="71">
        <v>0.10218213152635799</v>
      </c>
      <c r="H29"/>
    </row>
    <row r="30" spans="1:8">
      <c r="A30" s="71" t="s">
        <v>99</v>
      </c>
      <c r="B30" s="71">
        <v>75</v>
      </c>
      <c r="C30" s="71">
        <v>681</v>
      </c>
      <c r="D30" s="71">
        <v>459730.76923076902</v>
      </c>
      <c r="E30" s="71">
        <v>432577.430769231</v>
      </c>
      <c r="F30" s="71">
        <v>27153.3384615385</v>
      </c>
      <c r="G30" s="71">
        <v>5.9063565632058897E-2</v>
      </c>
      <c r="H30"/>
    </row>
    <row r="31" spans="1:8">
      <c r="A31" s="71" t="s">
        <v>100</v>
      </c>
      <c r="B31" s="71">
        <v>76</v>
      </c>
      <c r="C31" s="71">
        <v>7513</v>
      </c>
      <c r="D31" s="71">
        <v>767165.53511880303</v>
      </c>
      <c r="E31" s="71">
        <v>716332.36139572598</v>
      </c>
      <c r="F31" s="71">
        <v>50833.173723076899</v>
      </c>
      <c r="G31" s="71">
        <v>6.6261023724436305E-2</v>
      </c>
      <c r="H31"/>
    </row>
    <row r="32" spans="1:8">
      <c r="A32" s="71" t="s">
        <v>101</v>
      </c>
      <c r="B32" s="71">
        <v>99</v>
      </c>
      <c r="C32" s="71">
        <v>57</v>
      </c>
      <c r="D32" s="71">
        <v>49856.421072536097</v>
      </c>
      <c r="E32" s="71">
        <v>43575.581347855703</v>
      </c>
      <c r="F32" s="71">
        <v>6280.8397246804298</v>
      </c>
      <c r="G32" s="71">
        <v>0.125978551800628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2014-02-14T01:14:52Z</dcterms:modified>
</cp:coreProperties>
</file>