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Work paper\Diff check\2014-02-21\"/>
    </mc:Choice>
  </mc:AlternateContent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F4" i="2"/>
  <c r="J4" i="2"/>
  <c r="E5" i="2"/>
  <c r="F5" i="2"/>
  <c r="J5" i="2"/>
  <c r="E6" i="2"/>
  <c r="F6" i="2"/>
  <c r="J6" i="2"/>
  <c r="E7" i="2"/>
  <c r="F7" i="2"/>
  <c r="J7" i="2"/>
  <c r="E8" i="2"/>
  <c r="F8" i="2"/>
  <c r="J8" i="2"/>
  <c r="E9" i="2"/>
  <c r="F9" i="2"/>
  <c r="J9" i="2"/>
  <c r="E10" i="2"/>
  <c r="F10" i="2"/>
  <c r="J10" i="2"/>
  <c r="E11" i="2"/>
  <c r="F11" i="2"/>
  <c r="J11" i="2"/>
  <c r="E12" i="2"/>
  <c r="F12" i="2"/>
  <c r="J12" i="2"/>
  <c r="E13" i="2"/>
  <c r="F13" i="2"/>
  <c r="J13" i="2"/>
  <c r="E14" i="2"/>
  <c r="F14" i="2"/>
  <c r="J14" i="2"/>
  <c r="E15" i="2"/>
  <c r="F15" i="2"/>
  <c r="J15" i="2"/>
  <c r="E16" i="2"/>
  <c r="F16" i="2"/>
  <c r="J16" i="2"/>
  <c r="E17" i="2"/>
  <c r="F17" i="2"/>
  <c r="J17" i="2"/>
  <c r="E18" i="2"/>
  <c r="F18" i="2"/>
  <c r="J18" i="2"/>
  <c r="E19" i="2"/>
  <c r="F19" i="2"/>
  <c r="J19" i="2"/>
  <c r="E20" i="2"/>
  <c r="F20" i="2"/>
  <c r="J20" i="2"/>
  <c r="E21" i="2"/>
  <c r="F21" i="2"/>
  <c r="J21" i="2"/>
  <c r="E22" i="2"/>
  <c r="F22" i="2"/>
  <c r="J22" i="2"/>
  <c r="E23" i="2"/>
  <c r="F23" i="2"/>
  <c r="J23" i="2"/>
  <c r="E24" i="2"/>
  <c r="F24" i="2"/>
  <c r="J24" i="2"/>
  <c r="E25" i="2"/>
  <c r="F25" i="2"/>
  <c r="J25" i="2"/>
  <c r="E26" i="2"/>
  <c r="F26" i="2"/>
  <c r="J26" i="2"/>
  <c r="E27" i="2"/>
  <c r="F27" i="2"/>
  <c r="J27" i="2"/>
  <c r="E28" i="2"/>
  <c r="F28" i="2"/>
  <c r="J28" i="2"/>
  <c r="E29" i="2"/>
  <c r="F29" i="2"/>
  <c r="J29" i="2"/>
  <c r="E30" i="2"/>
  <c r="K30" i="2" s="1"/>
  <c r="F30" i="2"/>
  <c r="E31" i="2"/>
  <c r="F31" i="2"/>
  <c r="J31" i="2"/>
  <c r="E32" i="2"/>
  <c r="K32" i="2" s="1"/>
  <c r="F32" i="2"/>
  <c r="E33" i="2"/>
  <c r="K33" i="2" s="1"/>
  <c r="F33" i="2"/>
  <c r="E34" i="2"/>
  <c r="K34" i="2" s="1"/>
  <c r="F34" i="2"/>
  <c r="E35" i="2"/>
  <c r="F35" i="2"/>
  <c r="J35" i="2"/>
  <c r="E36" i="2"/>
  <c r="F36" i="2"/>
  <c r="J36" i="2"/>
  <c r="E37" i="2"/>
  <c r="K37" i="2" s="1"/>
  <c r="F37" i="2"/>
  <c r="E38" i="2"/>
  <c r="K38" i="2" s="1"/>
  <c r="F38" i="2"/>
  <c r="E39" i="2"/>
  <c r="F39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1" i="2"/>
  <c r="I35" i="2"/>
  <c r="I36" i="2"/>
  <c r="I3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5" i="2" l="1"/>
  <c r="K7" i="2"/>
  <c r="K39" i="2"/>
  <c r="G19" i="2"/>
  <c r="L19" i="2" s="1"/>
  <c r="G11" i="2"/>
  <c r="G38" i="2"/>
  <c r="L38" i="2" s="1"/>
  <c r="G7" i="2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G39" i="2"/>
  <c r="L39" i="2" s="1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32" i="2"/>
  <c r="L32" i="2" s="1"/>
  <c r="G29" i="2"/>
  <c r="L29" i="2" s="1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34" i="2"/>
  <c r="L34" i="2" s="1"/>
  <c r="G33" i="2"/>
  <c r="L33" i="2" s="1"/>
  <c r="G31" i="2"/>
  <c r="L31" i="2" s="1"/>
  <c r="G30" i="2"/>
  <c r="L30" i="2" s="1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37" i="2"/>
  <c r="L37" i="2" s="1"/>
  <c r="G35" i="2"/>
  <c r="L35" i="2" s="1"/>
  <c r="G28" i="2"/>
  <c r="L28" i="2" s="1"/>
  <c r="G24" i="2"/>
  <c r="L24" i="2" s="1"/>
  <c r="G20" i="2"/>
  <c r="L20" i="2" s="1"/>
  <c r="G16" i="2"/>
  <c r="L16" i="2" s="1"/>
  <c r="G12" i="2"/>
  <c r="L12" i="2" s="1"/>
  <c r="L11" i="2"/>
  <c r="G8" i="2"/>
  <c r="L8" i="2" s="1"/>
  <c r="L7" i="2"/>
  <c r="J3" i="2"/>
  <c r="G3" i="2"/>
  <c r="G36" i="2"/>
  <c r="L36" i="2" s="1"/>
  <c r="I3" i="2"/>
  <c r="K3" i="2" s="1"/>
  <c r="L3" i="2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<sst xmlns="http://schemas.openxmlformats.org/spreadsheetml/2006/main" count="114" uniqueCount="71">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</sst>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b/>
      <sz val="9"/>
      <color indexed="64"/>
      <name val="宋体"/>
      <family val="3"/>
      <charset val="134"/>
    </font>
    <font>
      <b/>
      <sz val="9"/>
      <color indexed="64"/>
      <name val="宋体"/>
      <charset val="134"/>
    </font>
    <font>
      <sz val="9"/>
      <color indexed="64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</cellStyleXfs>
  <cellXfs count="72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6" fillId="0" borderId="0" xfId="0" applyFont="1" applyAlignment="1">
      <alignment horizontal="left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29" fillId="0" borderId="0" xfId="0" applyNumberFormat="1" applyFont="1" applyAlignment="1"/>
    <xf numFmtId="0" fontId="31" fillId="0" borderId="0" xfId="44" applyNumberFormat="1" applyFont="1"/>
    <xf numFmtId="0" fontId="30" fillId="0" borderId="0" xfId="44" applyNumberFormat="1" applyFont="1"/>
    <xf numFmtId="0" fontId="31" fillId="0" borderId="0" xfId="44" applyNumberFormat="1" applyFo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horizontal="right" vertical="center" wrapText="1"/>
    </xf>
    <xf numFmtId="0" fontId="27" fillId="0" borderId="19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45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130b7f97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28d9b06713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2de2077f2" TargetMode="External"/><Relationship Id="rId108" Type="http://schemas.openxmlformats.org/officeDocument/2006/relationships/image" Target="cid:130b7fbf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62" Type="http://schemas.openxmlformats.org/officeDocument/2006/relationships/image" Target="cid:f4562042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479648c9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de215632" TargetMode="External"/><Relationship Id="rId101" Type="http://schemas.openxmlformats.org/officeDocument/2006/relationships/hyperlink" Target="cid:28d9b03f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548af2" TargetMode="External"/><Relationship Id="rId104" Type="http://schemas.openxmlformats.org/officeDocument/2006/relationships/image" Target="cid:2de207a2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de2158013" TargetMode="External"/><Relationship Id="rId105" Type="http://schemas.openxmlformats.org/officeDocument/2006/relationships/hyperlink" Target="cid:479648a82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548b1813" TargetMode="External"/><Relationship Id="rId3" Type="http://schemas.openxmlformats.org/officeDocument/2006/relationships/image" Target="cid:650096f0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548b18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de2158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28d9b067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166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2de207a2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166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479648c9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6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130b7fbf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7" sqref="K7"/>
    </sheetView>
  </sheetViews>
  <sheetFormatPr defaultColWidth="9" defaultRowHeight="11.25" x14ac:dyDescent="0.15"/>
  <cols>
    <col min="1" max="1" width="7.75" style="1" customWidth="1"/>
    <col min="2" max="2" width="3" style="4" bestFit="1" customWidth="1"/>
    <col min="3" max="4" width="9" style="1"/>
    <col min="5" max="5" width="10.375" style="1" bestFit="1" customWidth="1"/>
    <col min="6" max="6" width="12.25" style="26" bestFit="1" customWidth="1"/>
    <col min="7" max="7" width="10.375" style="1" bestFit="1" customWidth="1"/>
    <col min="8" max="8" width="9" style="26"/>
    <col min="9" max="9" width="12.625" style="2" customWidth="1"/>
    <col min="10" max="10" width="12.375" style="2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 x14ac:dyDescent="0.15">
      <c r="A2" s="11" t="s">
        <v>3</v>
      </c>
      <c r="B2" s="12"/>
      <c r="C2" s="50" t="s">
        <v>4</v>
      </c>
      <c r="D2" s="50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51" t="s">
        <v>5</v>
      </c>
      <c r="B3" s="51"/>
      <c r="C3" s="51"/>
      <c r="D3" s="51"/>
      <c r="E3" s="15">
        <f>RA!D7</f>
        <v>17519791.251699999</v>
      </c>
      <c r="F3" s="25">
        <f>RA!I7</f>
        <v>1710919.1998999999</v>
      </c>
      <c r="G3" s="16">
        <f>E3-F3</f>
        <v>15808872.0518</v>
      </c>
      <c r="H3" s="27">
        <f>RA!J7</f>
        <v>9.76563690354463</v>
      </c>
      <c r="I3" s="20">
        <f>SUM(I4:I39)</f>
        <v>17519795.930557117</v>
      </c>
      <c r="J3" s="21">
        <f>SUM(J4:J39)</f>
        <v>15808872.04977447</v>
      </c>
      <c r="K3" s="22">
        <f>E3-I3</f>
        <v>-4.6788571178913116</v>
      </c>
      <c r="L3" s="22">
        <f>G3-J3</f>
        <v>2.0255297422409058E-3</v>
      </c>
    </row>
    <row r="4" spans="1:12" x14ac:dyDescent="0.15">
      <c r="A4" s="52">
        <f>RA!A8</f>
        <v>41691</v>
      </c>
      <c r="B4" s="12">
        <v>12</v>
      </c>
      <c r="C4" s="49" t="s">
        <v>6</v>
      </c>
      <c r="D4" s="49"/>
      <c r="E4" s="15">
        <f>RA!D8</f>
        <v>867718.77350000001</v>
      </c>
      <c r="F4" s="25">
        <f>RA!I8</f>
        <v>-104424.64810000001</v>
      </c>
      <c r="G4" s="16">
        <f t="shared" ref="G4:G39" si="0">E4-F4</f>
        <v>972143.4216</v>
      </c>
      <c r="H4" s="27">
        <f>RA!J8</f>
        <v>-12.034388478054501</v>
      </c>
      <c r="I4" s="20">
        <f>VLOOKUP(B4,RMS!B:D,3,FALSE)</f>
        <v>867719.73073846195</v>
      </c>
      <c r="J4" s="21">
        <f>VLOOKUP(B4,RMS!B:E,4,FALSE)</f>
        <v>972143.41821452999</v>
      </c>
      <c r="K4" s="22">
        <f t="shared" ref="K4:K39" si="1">E4-I4</f>
        <v>-0.95723846193868667</v>
      </c>
      <c r="L4" s="22">
        <f t="shared" ref="L4:L39" si="2">G4-J4</f>
        <v>3.3854700159281492E-3</v>
      </c>
    </row>
    <row r="5" spans="1:12" x14ac:dyDescent="0.15">
      <c r="A5" s="52"/>
      <c r="B5" s="12">
        <v>13</v>
      </c>
      <c r="C5" s="49" t="s">
        <v>7</v>
      </c>
      <c r="D5" s="49"/>
      <c r="E5" s="15">
        <f>RA!D9</f>
        <v>121353.05</v>
      </c>
      <c r="F5" s="25">
        <f>RA!I9</f>
        <v>29645.984199999999</v>
      </c>
      <c r="G5" s="16">
        <f t="shared" si="0"/>
        <v>91707.065800000011</v>
      </c>
      <c r="H5" s="27">
        <f>RA!J9</f>
        <v>24.429533662318299</v>
      </c>
      <c r="I5" s="20">
        <f>VLOOKUP(B5,RMS!B:D,3,FALSE)</f>
        <v>121353.096606142</v>
      </c>
      <c r="J5" s="21">
        <f>VLOOKUP(B5,RMS!B:E,4,FALSE)</f>
        <v>91707.051975319599</v>
      </c>
      <c r="K5" s="22">
        <f t="shared" si="1"/>
        <v>-4.6606142001110129E-2</v>
      </c>
      <c r="L5" s="22">
        <f t="shared" si="2"/>
        <v>1.3824680412653834E-2</v>
      </c>
    </row>
    <row r="6" spans="1:12" x14ac:dyDescent="0.15">
      <c r="A6" s="52"/>
      <c r="B6" s="12">
        <v>14</v>
      </c>
      <c r="C6" s="49" t="s">
        <v>8</v>
      </c>
      <c r="D6" s="49"/>
      <c r="E6" s="15">
        <f>RA!D10</f>
        <v>162937.76730000001</v>
      </c>
      <c r="F6" s="25">
        <f>RA!I10</f>
        <v>27334.7762</v>
      </c>
      <c r="G6" s="16">
        <f t="shared" si="0"/>
        <v>135602.99110000001</v>
      </c>
      <c r="H6" s="27">
        <f>RA!J10</f>
        <v>16.776206433264399</v>
      </c>
      <c r="I6" s="20">
        <f>VLOOKUP(B6,RMS!B:D,3,FALSE)</f>
        <v>162939.92754700899</v>
      </c>
      <c r="J6" s="21">
        <f>VLOOKUP(B6,RMS!B:E,4,FALSE)</f>
        <v>135602.990716239</v>
      </c>
      <c r="K6" s="22">
        <f t="shared" si="1"/>
        <v>-2.160247008985607</v>
      </c>
      <c r="L6" s="22">
        <f t="shared" si="2"/>
        <v>3.8376101292669773E-4</v>
      </c>
    </row>
    <row r="7" spans="1:12" x14ac:dyDescent="0.15">
      <c r="A7" s="52"/>
      <c r="B7" s="12">
        <v>15</v>
      </c>
      <c r="C7" s="49" t="s">
        <v>9</v>
      </c>
      <c r="D7" s="49"/>
      <c r="E7" s="15">
        <f>RA!D11</f>
        <v>102679.3257</v>
      </c>
      <c r="F7" s="25">
        <f>RA!I11</f>
        <v>16632.888999999999</v>
      </c>
      <c r="G7" s="16">
        <f t="shared" si="0"/>
        <v>86046.436700000006</v>
      </c>
      <c r="H7" s="27">
        <f>RA!J11</f>
        <v>16.198868551782901</v>
      </c>
      <c r="I7" s="20">
        <f>VLOOKUP(B7,RMS!B:D,3,FALSE)</f>
        <v>102679.36352735</v>
      </c>
      <c r="J7" s="21">
        <f>VLOOKUP(B7,RMS!B:E,4,FALSE)</f>
        <v>86046.436823931595</v>
      </c>
      <c r="K7" s="22">
        <f t="shared" si="1"/>
        <v>-3.7827349995495752E-2</v>
      </c>
      <c r="L7" s="22">
        <f t="shared" si="2"/>
        <v>-1.2393158976919949E-4</v>
      </c>
    </row>
    <row r="8" spans="1:12" x14ac:dyDescent="0.15">
      <c r="A8" s="52"/>
      <c r="B8" s="12">
        <v>16</v>
      </c>
      <c r="C8" s="49" t="s">
        <v>10</v>
      </c>
      <c r="D8" s="49"/>
      <c r="E8" s="15">
        <f>RA!D12</f>
        <v>230065.30900000001</v>
      </c>
      <c r="F8" s="25">
        <f>RA!I12</f>
        <v>27011.337899999999</v>
      </c>
      <c r="G8" s="16">
        <f t="shared" si="0"/>
        <v>203053.97110000002</v>
      </c>
      <c r="H8" s="27">
        <f>RA!J12</f>
        <v>11.7407261518076</v>
      </c>
      <c r="I8" s="20">
        <f>VLOOKUP(B8,RMS!B:D,3,FALSE)</f>
        <v>230065.305424786</v>
      </c>
      <c r="J8" s="21">
        <f>VLOOKUP(B8,RMS!B:E,4,FALSE)</f>
        <v>203053.96974786301</v>
      </c>
      <c r="K8" s="22">
        <f t="shared" si="1"/>
        <v>3.5752140101976693E-3</v>
      </c>
      <c r="L8" s="22">
        <f t="shared" si="2"/>
        <v>1.3521370128728449E-3</v>
      </c>
    </row>
    <row r="9" spans="1:12" x14ac:dyDescent="0.15">
      <c r="A9" s="52"/>
      <c r="B9" s="12">
        <v>17</v>
      </c>
      <c r="C9" s="49" t="s">
        <v>11</v>
      </c>
      <c r="D9" s="49"/>
      <c r="E9" s="15">
        <f>RA!D13</f>
        <v>394483.35710000002</v>
      </c>
      <c r="F9" s="25">
        <f>RA!I13</f>
        <v>63301.429400000001</v>
      </c>
      <c r="G9" s="16">
        <f t="shared" si="0"/>
        <v>331181.9277</v>
      </c>
      <c r="H9" s="27">
        <f>RA!J13</f>
        <v>16.0466666744456</v>
      </c>
      <c r="I9" s="20">
        <f>VLOOKUP(B9,RMS!B:D,3,FALSE)</f>
        <v>394483.59910427401</v>
      </c>
      <c r="J9" s="21">
        <f>VLOOKUP(B9,RMS!B:E,4,FALSE)</f>
        <v>331181.92779743602</v>
      </c>
      <c r="K9" s="22">
        <f t="shared" si="1"/>
        <v>-0.24200427398318425</v>
      </c>
      <c r="L9" s="22">
        <f t="shared" si="2"/>
        <v>-9.7436015494167805E-5</v>
      </c>
    </row>
    <row r="10" spans="1:12" x14ac:dyDescent="0.15">
      <c r="A10" s="52"/>
      <c r="B10" s="12">
        <v>18</v>
      </c>
      <c r="C10" s="49" t="s">
        <v>12</v>
      </c>
      <c r="D10" s="49"/>
      <c r="E10" s="15">
        <f>RA!D14</f>
        <v>160174.837</v>
      </c>
      <c r="F10" s="25">
        <f>RA!I14</f>
        <v>12217.226199999999</v>
      </c>
      <c r="G10" s="16">
        <f t="shared" si="0"/>
        <v>147957.61079999999</v>
      </c>
      <c r="H10" s="27">
        <f>RA!J14</f>
        <v>7.6274316420874504</v>
      </c>
      <c r="I10" s="20">
        <f>VLOOKUP(B10,RMS!B:D,3,FALSE)</f>
        <v>160174.83443504301</v>
      </c>
      <c r="J10" s="21">
        <f>VLOOKUP(B10,RMS!B:E,4,FALSE)</f>
        <v>147957.609849573</v>
      </c>
      <c r="K10" s="22">
        <f t="shared" si="1"/>
        <v>2.5649569870438427E-3</v>
      </c>
      <c r="L10" s="22">
        <f t="shared" si="2"/>
        <v>9.5042699831537902E-4</v>
      </c>
    </row>
    <row r="11" spans="1:12" x14ac:dyDescent="0.15">
      <c r="A11" s="52"/>
      <c r="B11" s="12">
        <v>19</v>
      </c>
      <c r="C11" s="49" t="s">
        <v>13</v>
      </c>
      <c r="D11" s="49"/>
      <c r="E11" s="15">
        <f>RA!D15</f>
        <v>130149.12179999999</v>
      </c>
      <c r="F11" s="25">
        <f>RA!I15</f>
        <v>2015.3606</v>
      </c>
      <c r="G11" s="16">
        <f t="shared" si="0"/>
        <v>128133.76119999999</v>
      </c>
      <c r="H11" s="27">
        <f>RA!J15</f>
        <v>1.5485011132822</v>
      </c>
      <c r="I11" s="20">
        <f>VLOOKUP(B11,RMS!B:D,3,FALSE)</f>
        <v>130149.113904274</v>
      </c>
      <c r="J11" s="21">
        <f>VLOOKUP(B11,RMS!B:E,4,FALSE)</f>
        <v>128133.759008547</v>
      </c>
      <c r="K11" s="22">
        <f t="shared" si="1"/>
        <v>7.8957259975140914E-3</v>
      </c>
      <c r="L11" s="22">
        <f t="shared" si="2"/>
        <v>2.1914529934292659E-3</v>
      </c>
    </row>
    <row r="12" spans="1:12" x14ac:dyDescent="0.15">
      <c r="A12" s="52"/>
      <c r="B12" s="12">
        <v>21</v>
      </c>
      <c r="C12" s="49" t="s">
        <v>14</v>
      </c>
      <c r="D12" s="49"/>
      <c r="E12" s="15">
        <f>RA!D16</f>
        <v>745673.15769999998</v>
      </c>
      <c r="F12" s="25">
        <f>RA!I16</f>
        <v>30432.2572</v>
      </c>
      <c r="G12" s="16">
        <f t="shared" si="0"/>
        <v>715240.90049999999</v>
      </c>
      <c r="H12" s="27">
        <f>RA!J16</f>
        <v>4.0811791179217298</v>
      </c>
      <c r="I12" s="20">
        <f>VLOOKUP(B12,RMS!B:D,3,FALSE)</f>
        <v>745672.94790000003</v>
      </c>
      <c r="J12" s="21">
        <f>VLOOKUP(B12,RMS!B:E,4,FALSE)</f>
        <v>715240.90049999999</v>
      </c>
      <c r="K12" s="22">
        <f t="shared" si="1"/>
        <v>0.20979999995324761</v>
      </c>
      <c r="L12" s="22">
        <f t="shared" si="2"/>
        <v>0</v>
      </c>
    </row>
    <row r="13" spans="1:12" x14ac:dyDescent="0.15">
      <c r="A13" s="52"/>
      <c r="B13" s="12">
        <v>22</v>
      </c>
      <c r="C13" s="49" t="s">
        <v>15</v>
      </c>
      <c r="D13" s="49"/>
      <c r="E13" s="15">
        <f>RA!D17</f>
        <v>637118.42740000004</v>
      </c>
      <c r="F13" s="25">
        <f>RA!I17</f>
        <v>42234.231899999999</v>
      </c>
      <c r="G13" s="16">
        <f t="shared" si="0"/>
        <v>594884.19550000003</v>
      </c>
      <c r="H13" s="27">
        <f>RA!J17</f>
        <v>6.6289452766815398</v>
      </c>
      <c r="I13" s="20">
        <f>VLOOKUP(B13,RMS!B:D,3,FALSE)</f>
        <v>637118.51738717896</v>
      </c>
      <c r="J13" s="21">
        <f>VLOOKUP(B13,RMS!B:E,4,FALSE)</f>
        <v>594884.19616410299</v>
      </c>
      <c r="K13" s="22">
        <f t="shared" si="1"/>
        <v>-8.9987178915180266E-2</v>
      </c>
      <c r="L13" s="22">
        <f t="shared" si="2"/>
        <v>-6.6410296130925417E-4</v>
      </c>
    </row>
    <row r="14" spans="1:12" x14ac:dyDescent="0.15">
      <c r="A14" s="52"/>
      <c r="B14" s="12">
        <v>23</v>
      </c>
      <c r="C14" s="49" t="s">
        <v>16</v>
      </c>
      <c r="D14" s="49"/>
      <c r="E14" s="15">
        <f>RA!D18</f>
        <v>1866166.0634999999</v>
      </c>
      <c r="F14" s="25">
        <f>RA!I18</f>
        <v>275346.26919999998</v>
      </c>
      <c r="G14" s="16">
        <f t="shared" si="0"/>
        <v>1590819.7943</v>
      </c>
      <c r="H14" s="27">
        <f>RA!J18</f>
        <v>14.7546498988191</v>
      </c>
      <c r="I14" s="20">
        <f>VLOOKUP(B14,RMS!B:D,3,FALSE)</f>
        <v>1866166.2693863199</v>
      </c>
      <c r="J14" s="21">
        <f>VLOOKUP(B14,RMS!B:E,4,FALSE)</f>
        <v>1590819.79402051</v>
      </c>
      <c r="K14" s="22">
        <f t="shared" si="1"/>
        <v>-0.20588631997816265</v>
      </c>
      <c r="L14" s="22">
        <f t="shared" si="2"/>
        <v>2.794899046421051E-4</v>
      </c>
    </row>
    <row r="15" spans="1:12" x14ac:dyDescent="0.15">
      <c r="A15" s="52"/>
      <c r="B15" s="12">
        <v>24</v>
      </c>
      <c r="C15" s="49" t="s">
        <v>17</v>
      </c>
      <c r="D15" s="49"/>
      <c r="E15" s="15">
        <f>RA!D19</f>
        <v>700609.7476</v>
      </c>
      <c r="F15" s="25">
        <f>RA!I19</f>
        <v>86731.923200000005</v>
      </c>
      <c r="G15" s="16">
        <f t="shared" si="0"/>
        <v>613877.82440000004</v>
      </c>
      <c r="H15" s="27">
        <f>RA!J19</f>
        <v>12.3794913640736</v>
      </c>
      <c r="I15" s="20">
        <f>VLOOKUP(B15,RMS!B:D,3,FALSE)</f>
        <v>700609.74664102599</v>
      </c>
      <c r="J15" s="21">
        <f>VLOOKUP(B15,RMS!B:E,4,FALSE)</f>
        <v>613877.82509829104</v>
      </c>
      <c r="K15" s="22">
        <f t="shared" si="1"/>
        <v>9.5897400751709938E-4</v>
      </c>
      <c r="L15" s="22">
        <f t="shared" si="2"/>
        <v>-6.982909981161356E-4</v>
      </c>
    </row>
    <row r="16" spans="1:12" x14ac:dyDescent="0.15">
      <c r="A16" s="52"/>
      <c r="B16" s="12">
        <v>25</v>
      </c>
      <c r="C16" s="49" t="s">
        <v>18</v>
      </c>
      <c r="D16" s="49"/>
      <c r="E16" s="15">
        <f>RA!D20</f>
        <v>979736.44909999997</v>
      </c>
      <c r="F16" s="25">
        <f>RA!I20</f>
        <v>50826.2546</v>
      </c>
      <c r="G16" s="16">
        <f t="shared" si="0"/>
        <v>928910.19449999998</v>
      </c>
      <c r="H16" s="27">
        <f>RA!J20</f>
        <v>5.1877476485323903</v>
      </c>
      <c r="I16" s="20">
        <f>VLOOKUP(B16,RMS!B:D,3,FALSE)</f>
        <v>979736.47439999995</v>
      </c>
      <c r="J16" s="21">
        <f>VLOOKUP(B16,RMS!B:E,4,FALSE)</f>
        <v>928910.19449999998</v>
      </c>
      <c r="K16" s="22">
        <f t="shared" si="1"/>
        <v>-2.5299999979324639E-2</v>
      </c>
      <c r="L16" s="22">
        <f t="shared" si="2"/>
        <v>0</v>
      </c>
    </row>
    <row r="17" spans="1:12" x14ac:dyDescent="0.15">
      <c r="A17" s="52"/>
      <c r="B17" s="12">
        <v>26</v>
      </c>
      <c r="C17" s="49" t="s">
        <v>19</v>
      </c>
      <c r="D17" s="49"/>
      <c r="E17" s="15">
        <f>RA!D21</f>
        <v>536260.02399999998</v>
      </c>
      <c r="F17" s="25">
        <f>RA!I21</f>
        <v>-225.35169999999999</v>
      </c>
      <c r="G17" s="16">
        <f t="shared" si="0"/>
        <v>536485.37569999998</v>
      </c>
      <c r="H17" s="27">
        <f>RA!J21</f>
        <v>-4.2022841516152001E-2</v>
      </c>
      <c r="I17" s="20">
        <f>VLOOKUP(B17,RMS!B:D,3,FALSE)</f>
        <v>536259.972549172</v>
      </c>
      <c r="J17" s="21">
        <f>VLOOKUP(B17,RMS!B:E,4,FALSE)</f>
        <v>536485.37566187896</v>
      </c>
      <c r="K17" s="22">
        <f t="shared" si="1"/>
        <v>5.1450827973894775E-2</v>
      </c>
      <c r="L17" s="22">
        <f t="shared" si="2"/>
        <v>3.8121012039482594E-5</v>
      </c>
    </row>
    <row r="18" spans="1:12" x14ac:dyDescent="0.15">
      <c r="A18" s="52"/>
      <c r="B18" s="12">
        <v>27</v>
      </c>
      <c r="C18" s="49" t="s">
        <v>20</v>
      </c>
      <c r="D18" s="49"/>
      <c r="E18" s="15">
        <f>RA!D22</f>
        <v>1126580.1030999999</v>
      </c>
      <c r="F18" s="25">
        <f>RA!I22</f>
        <v>151900.65779999999</v>
      </c>
      <c r="G18" s="16">
        <f t="shared" si="0"/>
        <v>974679.44530000002</v>
      </c>
      <c r="H18" s="27">
        <f>RA!J22</f>
        <v>13.4833428516993</v>
      </c>
      <c r="I18" s="20">
        <f>VLOOKUP(B18,RMS!B:D,3,FALSE)</f>
        <v>1126580.1407000001</v>
      </c>
      <c r="J18" s="21">
        <f>VLOOKUP(B18,RMS!B:E,4,FALSE)</f>
        <v>974679.4436</v>
      </c>
      <c r="K18" s="22">
        <f t="shared" si="1"/>
        <v>-3.7600000156089664E-2</v>
      </c>
      <c r="L18" s="22">
        <f t="shared" si="2"/>
        <v>1.7000000225380063E-3</v>
      </c>
    </row>
    <row r="19" spans="1:12" x14ac:dyDescent="0.15">
      <c r="A19" s="52"/>
      <c r="B19" s="12">
        <v>29</v>
      </c>
      <c r="C19" s="49" t="s">
        <v>21</v>
      </c>
      <c r="D19" s="49"/>
      <c r="E19" s="15">
        <f>RA!D23</f>
        <v>3085946.5984999998</v>
      </c>
      <c r="F19" s="25">
        <f>RA!I23</f>
        <v>287412.13390000002</v>
      </c>
      <c r="G19" s="16">
        <f t="shared" si="0"/>
        <v>2798534.4645999996</v>
      </c>
      <c r="H19" s="27">
        <f>RA!J23</f>
        <v>9.3135809297446599</v>
      </c>
      <c r="I19" s="20">
        <f>VLOOKUP(B19,RMS!B:D,3,FALSE)</f>
        <v>3085947.8467957298</v>
      </c>
      <c r="J19" s="21">
        <f>VLOOKUP(B19,RMS!B:E,4,FALSE)</f>
        <v>2798534.5207324801</v>
      </c>
      <c r="K19" s="22">
        <f t="shared" si="1"/>
        <v>-1.2482957299798727</v>
      </c>
      <c r="L19" s="22">
        <f t="shared" si="2"/>
        <v>-5.6132480502128601E-2</v>
      </c>
    </row>
    <row r="20" spans="1:12" x14ac:dyDescent="0.15">
      <c r="A20" s="52"/>
      <c r="B20" s="12">
        <v>31</v>
      </c>
      <c r="C20" s="49" t="s">
        <v>22</v>
      </c>
      <c r="D20" s="49"/>
      <c r="E20" s="15">
        <f>RA!D24</f>
        <v>276118.67180000001</v>
      </c>
      <c r="F20" s="25">
        <f>RA!I24</f>
        <v>45326.955699999999</v>
      </c>
      <c r="G20" s="16">
        <f t="shared" si="0"/>
        <v>230791.71610000002</v>
      </c>
      <c r="H20" s="27">
        <f>RA!J24</f>
        <v>16.415751750693499</v>
      </c>
      <c r="I20" s="20">
        <f>VLOOKUP(B20,RMS!B:D,3,FALSE)</f>
        <v>276118.65033111698</v>
      </c>
      <c r="J20" s="21">
        <f>VLOOKUP(B20,RMS!B:E,4,FALSE)</f>
        <v>230791.70820947501</v>
      </c>
      <c r="K20" s="22">
        <f t="shared" si="1"/>
        <v>2.1468883031047881E-2</v>
      </c>
      <c r="L20" s="22">
        <f t="shared" si="2"/>
        <v>7.8905250120442361E-3</v>
      </c>
    </row>
    <row r="21" spans="1:12" x14ac:dyDescent="0.15">
      <c r="A21" s="52"/>
      <c r="B21" s="12">
        <v>32</v>
      </c>
      <c r="C21" s="49" t="s">
        <v>23</v>
      </c>
      <c r="D21" s="49"/>
      <c r="E21" s="15">
        <f>RA!D25</f>
        <v>227139.4356</v>
      </c>
      <c r="F21" s="25">
        <f>RA!I25</f>
        <v>19840.786400000001</v>
      </c>
      <c r="G21" s="16">
        <f t="shared" si="0"/>
        <v>207298.64919999999</v>
      </c>
      <c r="H21" s="27">
        <f>RA!J25</f>
        <v>8.7350689886102693</v>
      </c>
      <c r="I21" s="20">
        <f>VLOOKUP(B21,RMS!B:D,3,FALSE)</f>
        <v>227139.43862416601</v>
      </c>
      <c r="J21" s="21">
        <f>VLOOKUP(B21,RMS!B:E,4,FALSE)</f>
        <v>207298.65092979401</v>
      </c>
      <c r="K21" s="22">
        <f t="shared" si="1"/>
        <v>-3.024166013346985E-3</v>
      </c>
      <c r="L21" s="22">
        <f t="shared" si="2"/>
        <v>-1.729794021230191E-3</v>
      </c>
    </row>
    <row r="22" spans="1:12" x14ac:dyDescent="0.15">
      <c r="A22" s="52"/>
      <c r="B22" s="12">
        <v>33</v>
      </c>
      <c r="C22" s="49" t="s">
        <v>24</v>
      </c>
      <c r="D22" s="49"/>
      <c r="E22" s="15">
        <f>RA!D26</f>
        <v>529210.19579999999</v>
      </c>
      <c r="F22" s="25">
        <f>RA!I26</f>
        <v>98740.481400000004</v>
      </c>
      <c r="G22" s="16">
        <f t="shared" si="0"/>
        <v>430469.7144</v>
      </c>
      <c r="H22" s="27">
        <f>RA!J26</f>
        <v>18.658083722430099</v>
      </c>
      <c r="I22" s="20">
        <f>VLOOKUP(B22,RMS!B:D,3,FALSE)</f>
        <v>529210.18717693805</v>
      </c>
      <c r="J22" s="21">
        <f>VLOOKUP(B22,RMS!B:E,4,FALSE)</f>
        <v>430469.79338443698</v>
      </c>
      <c r="K22" s="22">
        <f t="shared" si="1"/>
        <v>8.6230619344860315E-3</v>
      </c>
      <c r="L22" s="22">
        <f t="shared" si="2"/>
        <v>-7.898443698650226E-2</v>
      </c>
    </row>
    <row r="23" spans="1:12" x14ac:dyDescent="0.15">
      <c r="A23" s="52"/>
      <c r="B23" s="12">
        <v>34</v>
      </c>
      <c r="C23" s="49" t="s">
        <v>25</v>
      </c>
      <c r="D23" s="49"/>
      <c r="E23" s="15">
        <f>RA!D27</f>
        <v>269619.3885</v>
      </c>
      <c r="F23" s="25">
        <f>RA!I27</f>
        <v>77258.400299999994</v>
      </c>
      <c r="G23" s="16">
        <f t="shared" si="0"/>
        <v>192360.98820000002</v>
      </c>
      <c r="H23" s="27">
        <f>RA!J27</f>
        <v>28.654615949475801</v>
      </c>
      <c r="I23" s="20">
        <f>VLOOKUP(B23,RMS!B:D,3,FALSE)</f>
        <v>269619.36729438801</v>
      </c>
      <c r="J23" s="21">
        <f>VLOOKUP(B23,RMS!B:E,4,FALSE)</f>
        <v>192361.00001958301</v>
      </c>
      <c r="K23" s="22">
        <f t="shared" si="1"/>
        <v>2.1205611992627382E-2</v>
      </c>
      <c r="L23" s="22">
        <f t="shared" si="2"/>
        <v>-1.1819582985481247E-2</v>
      </c>
    </row>
    <row r="24" spans="1:12" x14ac:dyDescent="0.15">
      <c r="A24" s="52"/>
      <c r="B24" s="12">
        <v>35</v>
      </c>
      <c r="C24" s="49" t="s">
        <v>26</v>
      </c>
      <c r="D24" s="49"/>
      <c r="E24" s="15">
        <f>RA!D28</f>
        <v>715744.77859999996</v>
      </c>
      <c r="F24" s="25">
        <f>RA!I28</f>
        <v>67705.862800000003</v>
      </c>
      <c r="G24" s="16">
        <f t="shared" si="0"/>
        <v>648038.91579999996</v>
      </c>
      <c r="H24" s="27">
        <f>RA!J28</f>
        <v>9.4594979697138708</v>
      </c>
      <c r="I24" s="20">
        <f>VLOOKUP(B24,RMS!B:D,3,FALSE)</f>
        <v>715744.77847256605</v>
      </c>
      <c r="J24" s="21">
        <f>VLOOKUP(B24,RMS!B:E,4,FALSE)</f>
        <v>648038.92146261502</v>
      </c>
      <c r="K24" s="22">
        <f t="shared" si="1"/>
        <v>1.2743391562253237E-4</v>
      </c>
      <c r="L24" s="22">
        <f t="shared" si="2"/>
        <v>-5.662615061737597E-3</v>
      </c>
    </row>
    <row r="25" spans="1:12" x14ac:dyDescent="0.15">
      <c r="A25" s="52"/>
      <c r="B25" s="12">
        <v>36</v>
      </c>
      <c r="C25" s="49" t="s">
        <v>27</v>
      </c>
      <c r="D25" s="49"/>
      <c r="E25" s="15">
        <f>RA!D29</f>
        <v>631878.90960000001</v>
      </c>
      <c r="F25" s="25">
        <f>RA!I29</f>
        <v>113395.64320000001</v>
      </c>
      <c r="G25" s="16">
        <f t="shared" si="0"/>
        <v>518483.26640000002</v>
      </c>
      <c r="H25" s="27">
        <f>RA!J29</f>
        <v>17.945786997667501</v>
      </c>
      <c r="I25" s="20">
        <f>VLOOKUP(B25,RMS!B:D,3,FALSE)</f>
        <v>631878.90953893797</v>
      </c>
      <c r="J25" s="21">
        <f>VLOOKUP(B25,RMS!B:E,4,FALSE)</f>
        <v>518483.25494529703</v>
      </c>
      <c r="K25" s="22">
        <f t="shared" si="1"/>
        <v>6.1062048189342022E-5</v>
      </c>
      <c r="L25" s="22">
        <f t="shared" si="2"/>
        <v>1.1454702995251864E-2</v>
      </c>
    </row>
    <row r="26" spans="1:12" x14ac:dyDescent="0.15">
      <c r="A26" s="52"/>
      <c r="B26" s="12">
        <v>37</v>
      </c>
      <c r="C26" s="49" t="s">
        <v>28</v>
      </c>
      <c r="D26" s="49"/>
      <c r="E26" s="15">
        <f>RA!D30</f>
        <v>917963.60530000005</v>
      </c>
      <c r="F26" s="25">
        <f>RA!I30</f>
        <v>141464.55910000001</v>
      </c>
      <c r="G26" s="16">
        <f t="shared" si="0"/>
        <v>776499.04619999998</v>
      </c>
      <c r="H26" s="27">
        <f>RA!J30</f>
        <v>15.4106936574863</v>
      </c>
      <c r="I26" s="20">
        <f>VLOOKUP(B26,RMS!B:D,3,FALSE)</f>
        <v>917963.58468938095</v>
      </c>
      <c r="J26" s="21">
        <f>VLOOKUP(B26,RMS!B:E,4,FALSE)</f>
        <v>776499.03599148605</v>
      </c>
      <c r="K26" s="22">
        <f t="shared" si="1"/>
        <v>2.061061910353601E-2</v>
      </c>
      <c r="L26" s="22">
        <f t="shared" si="2"/>
        <v>1.0208513936959207E-2</v>
      </c>
    </row>
    <row r="27" spans="1:12" x14ac:dyDescent="0.15">
      <c r="A27" s="52"/>
      <c r="B27" s="12">
        <v>38</v>
      </c>
      <c r="C27" s="49" t="s">
        <v>29</v>
      </c>
      <c r="D27" s="49"/>
      <c r="E27" s="15">
        <f>RA!D31</f>
        <v>856885.07720000006</v>
      </c>
      <c r="F27" s="25">
        <f>RA!I31</f>
        <v>38755.827599999997</v>
      </c>
      <c r="G27" s="16">
        <f t="shared" si="0"/>
        <v>818129.2496000001</v>
      </c>
      <c r="H27" s="27">
        <f>RA!J31</f>
        <v>4.5228734437341904</v>
      </c>
      <c r="I27" s="20">
        <f>VLOOKUP(B27,RMS!B:D,3,FALSE)</f>
        <v>856885.15735752205</v>
      </c>
      <c r="J27" s="21">
        <f>VLOOKUP(B27,RMS!B:E,4,FALSE)</f>
        <v>818129.15650177002</v>
      </c>
      <c r="K27" s="22">
        <f t="shared" si="1"/>
        <v>-8.0157521995715797E-2</v>
      </c>
      <c r="L27" s="22">
        <f t="shared" si="2"/>
        <v>9.3098230077885091E-2</v>
      </c>
    </row>
    <row r="28" spans="1:12" x14ac:dyDescent="0.15">
      <c r="A28" s="52"/>
      <c r="B28" s="12">
        <v>39</v>
      </c>
      <c r="C28" s="49" t="s">
        <v>30</v>
      </c>
      <c r="D28" s="49"/>
      <c r="E28" s="15">
        <f>RA!D32</f>
        <v>155267.77559999999</v>
      </c>
      <c r="F28" s="25">
        <f>RA!I32</f>
        <v>42185.393700000001</v>
      </c>
      <c r="G28" s="16">
        <f t="shared" si="0"/>
        <v>113082.38189999999</v>
      </c>
      <c r="H28" s="27">
        <f>RA!J32</f>
        <v>27.169445518867899</v>
      </c>
      <c r="I28" s="20">
        <f>VLOOKUP(B28,RMS!B:D,3,FALSE)</f>
        <v>155267.68292954401</v>
      </c>
      <c r="J28" s="21">
        <f>VLOOKUP(B28,RMS!B:E,4,FALSE)</f>
        <v>113082.37183604699</v>
      </c>
      <c r="K28" s="22">
        <f t="shared" si="1"/>
        <v>9.2670455982442945E-2</v>
      </c>
      <c r="L28" s="22">
        <f t="shared" si="2"/>
        <v>1.0063952999189496E-2</v>
      </c>
    </row>
    <row r="29" spans="1:12" x14ac:dyDescent="0.15">
      <c r="A29" s="52"/>
      <c r="B29" s="12">
        <v>40</v>
      </c>
      <c r="C29" s="49" t="s">
        <v>31</v>
      </c>
      <c r="D29" s="49"/>
      <c r="E29" s="15">
        <f>RA!D33</f>
        <v>88.4619</v>
      </c>
      <c r="F29" s="25">
        <f>RA!I33</f>
        <v>17.224</v>
      </c>
      <c r="G29" s="16">
        <f t="shared" si="0"/>
        <v>71.237899999999996</v>
      </c>
      <c r="H29" s="27">
        <f>RA!J33</f>
        <v>19.470529120446201</v>
      </c>
      <c r="I29" s="20">
        <f>VLOOKUP(B29,RMS!B:D,3,FALSE)</f>
        <v>88.461600000000004</v>
      </c>
      <c r="J29" s="21">
        <f>VLOOKUP(B29,RMS!B:E,4,FALSE)</f>
        <v>71.237899999999996</v>
      </c>
      <c r="K29" s="22">
        <f t="shared" si="1"/>
        <v>2.9999999999574811E-4</v>
      </c>
      <c r="L29" s="22">
        <f t="shared" si="2"/>
        <v>0</v>
      </c>
    </row>
    <row r="30" spans="1:12" x14ac:dyDescent="0.15">
      <c r="A30" s="52"/>
      <c r="B30" s="12">
        <v>41</v>
      </c>
      <c r="C30" s="49" t="s">
        <v>40</v>
      </c>
      <c r="D30" s="49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52"/>
      <c r="B31" s="12">
        <v>42</v>
      </c>
      <c r="C31" s="49" t="s">
        <v>32</v>
      </c>
      <c r="D31" s="49"/>
      <c r="E31" s="15">
        <f>RA!D35</f>
        <v>96035.257500000007</v>
      </c>
      <c r="F31" s="25">
        <f>RA!I35</f>
        <v>8606.8832000000002</v>
      </c>
      <c r="G31" s="16">
        <f t="shared" si="0"/>
        <v>87428.37430000001</v>
      </c>
      <c r="H31" s="27">
        <f>RA!J35</f>
        <v>8.9622118210075108</v>
      </c>
      <c r="I31" s="20">
        <f>VLOOKUP(B31,RMS!B:D,3,FALSE)</f>
        <v>96035.256999999998</v>
      </c>
      <c r="J31" s="21">
        <f>VLOOKUP(B31,RMS!B:E,4,FALSE)</f>
        <v>87428.367800000007</v>
      </c>
      <c r="K31" s="22">
        <f t="shared" si="1"/>
        <v>5.0000000919681042E-4</v>
      </c>
      <c r="L31" s="22">
        <f t="shared" si="2"/>
        <v>6.5000000031432137E-3</v>
      </c>
    </row>
    <row r="32" spans="1:12" x14ac:dyDescent="0.15">
      <c r="A32" s="52"/>
      <c r="B32" s="12">
        <v>71</v>
      </c>
      <c r="C32" s="49" t="s">
        <v>41</v>
      </c>
      <c r="D32" s="49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52"/>
      <c r="B33" s="12">
        <v>72</v>
      </c>
      <c r="C33" s="49" t="s">
        <v>42</v>
      </c>
      <c r="D33" s="49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52"/>
      <c r="B34" s="12">
        <v>73</v>
      </c>
      <c r="C34" s="49" t="s">
        <v>43</v>
      </c>
      <c r="D34" s="49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52"/>
      <c r="B35" s="12">
        <v>75</v>
      </c>
      <c r="C35" s="49" t="s">
        <v>33</v>
      </c>
      <c r="D35" s="49"/>
      <c r="E35" s="15">
        <f>RA!D39</f>
        <v>379706.41080000001</v>
      </c>
      <c r="F35" s="25">
        <f>RA!I39</f>
        <v>20051.429400000001</v>
      </c>
      <c r="G35" s="16">
        <f t="shared" si="0"/>
        <v>359654.98139999999</v>
      </c>
      <c r="H35" s="27">
        <f>RA!J39</f>
        <v>5.2807718884055301</v>
      </c>
      <c r="I35" s="20">
        <f>VLOOKUP(B35,RMS!B:D,3,FALSE)</f>
        <v>379706.41025641002</v>
      </c>
      <c r="J35" s="21">
        <f>VLOOKUP(B35,RMS!B:E,4,FALSE)</f>
        <v>359654.98333333299</v>
      </c>
      <c r="K35" s="22">
        <f t="shared" si="1"/>
        <v>5.4358999477699399E-4</v>
      </c>
      <c r="L35" s="22">
        <f t="shared" si="2"/>
        <v>-1.9333329983055592E-3</v>
      </c>
    </row>
    <row r="36" spans="1:12" x14ac:dyDescent="0.15">
      <c r="A36" s="52"/>
      <c r="B36" s="12">
        <v>76</v>
      </c>
      <c r="C36" s="49" t="s">
        <v>34</v>
      </c>
      <c r="D36" s="49"/>
      <c r="E36" s="15">
        <f>RA!D40</f>
        <v>597406.4375</v>
      </c>
      <c r="F36" s="25">
        <f>RA!I40</f>
        <v>35669.582000000002</v>
      </c>
      <c r="G36" s="16">
        <f t="shared" si="0"/>
        <v>561736.85549999995</v>
      </c>
      <c r="H36" s="27">
        <f>RA!J40</f>
        <v>5.9707394766732804</v>
      </c>
      <c r="I36" s="20">
        <f>VLOOKUP(B36,RMS!B:D,3,FALSE)</f>
        <v>597406.42455811996</v>
      </c>
      <c r="J36" s="21">
        <f>VLOOKUP(B36,RMS!B:E,4,FALSE)</f>
        <v>561736.85930512799</v>
      </c>
      <c r="K36" s="22">
        <f t="shared" si="1"/>
        <v>1.2941880035214126E-2</v>
      </c>
      <c r="L36" s="22">
        <f t="shared" si="2"/>
        <v>-3.8051280425861478E-3</v>
      </c>
    </row>
    <row r="37" spans="1:12" x14ac:dyDescent="0.15">
      <c r="A37" s="52"/>
      <c r="B37" s="12">
        <v>77</v>
      </c>
      <c r="C37" s="49" t="s">
        <v>44</v>
      </c>
      <c r="D37" s="49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52"/>
      <c r="B38" s="12">
        <v>78</v>
      </c>
      <c r="C38" s="49" t="s">
        <v>45</v>
      </c>
      <c r="D38" s="49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x14ac:dyDescent="0.15">
      <c r="A39" s="52"/>
      <c r="B39" s="12">
        <v>99</v>
      </c>
      <c r="C39" s="49" t="s">
        <v>35</v>
      </c>
      <c r="D39" s="49"/>
      <c r="E39" s="15">
        <f>RA!D43</f>
        <v>19074.733700000001</v>
      </c>
      <c r="F39" s="25">
        <f>RA!I43</f>
        <v>3507.4396000000002</v>
      </c>
      <c r="G39" s="16">
        <f t="shared" si="0"/>
        <v>15567.294100000001</v>
      </c>
      <c r="H39" s="27">
        <f>RA!J43</f>
        <v>18.387882395443398</v>
      </c>
      <c r="I39" s="20">
        <f>VLOOKUP(B39,RMS!B:D,3,FALSE)</f>
        <v>19074.733681264701</v>
      </c>
      <c r="J39" s="21">
        <f>VLOOKUP(B39,RMS!B:E,4,FALSE)</f>
        <v>15567.293744799899</v>
      </c>
      <c r="K39" s="22">
        <f t="shared" si="1"/>
        <v>1.8735299818217754E-5</v>
      </c>
      <c r="L39" s="22">
        <f t="shared" si="2"/>
        <v>3.5520010169420857E-4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sqref="A1:XFD1048576"/>
    </sheetView>
  </sheetViews>
  <sheetFormatPr defaultRowHeight="11.25" x14ac:dyDescent="0.15"/>
  <cols>
    <col min="1" max="1" width="7.7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7" width="9.25" style="1" bestFit="1" customWidth="1"/>
    <col min="18" max="18" width="10.5" style="1" bestFit="1" customWidth="1"/>
    <col min="19" max="20" width="9" style="1"/>
    <col min="21" max="21" width="10.5" style="1" bestFit="1" customWidth="1"/>
    <col min="22" max="22" width="36" style="1" bestFit="1" customWidth="1"/>
    <col min="23" max="16384" width="9" style="1"/>
  </cols>
  <sheetData>
    <row r="1" spans="1:23" ht="12.75" x14ac:dyDescent="0.2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30" t="s">
        <v>54</v>
      </c>
      <c r="W1" s="60"/>
    </row>
    <row r="2" spans="1:23" ht="12.75" x14ac:dyDescent="0.2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30"/>
      <c r="W2" s="60"/>
    </row>
    <row r="3" spans="1:23" ht="23.25" thickBot="1" x14ac:dyDescent="0.2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61" t="s">
        <v>55</v>
      </c>
      <c r="W3" s="60"/>
    </row>
    <row r="4" spans="1:23" ht="12.75" thickTop="1" thickBot="1" x14ac:dyDescent="0.2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W4" s="60"/>
    </row>
    <row r="5" spans="1:23" ht="12.75" thickTop="1" thickBot="1" x14ac:dyDescent="0.25">
      <c r="A5" s="31"/>
      <c r="B5" s="32"/>
      <c r="C5" s="62"/>
      <c r="D5" s="63" t="s">
        <v>0</v>
      </c>
      <c r="E5" s="63" t="s">
        <v>56</v>
      </c>
      <c r="F5" s="63" t="s">
        <v>57</v>
      </c>
      <c r="G5" s="63" t="s">
        <v>58</v>
      </c>
      <c r="H5" s="63" t="s">
        <v>59</v>
      </c>
      <c r="I5" s="63" t="s">
        <v>1</v>
      </c>
      <c r="J5" s="63" t="s">
        <v>2</v>
      </c>
      <c r="K5" s="63" t="s">
        <v>60</v>
      </c>
      <c r="L5" s="63" t="s">
        <v>61</v>
      </c>
      <c r="M5" s="63" t="s">
        <v>62</v>
      </c>
      <c r="N5" s="63" t="s">
        <v>63</v>
      </c>
      <c r="O5" s="63" t="s">
        <v>64</v>
      </c>
      <c r="P5" s="63" t="s">
        <v>65</v>
      </c>
      <c r="Q5" s="63" t="s">
        <v>66</v>
      </c>
      <c r="R5" s="63" t="s">
        <v>67</v>
      </c>
      <c r="S5" s="63" t="s">
        <v>68</v>
      </c>
      <c r="T5" s="63" t="s">
        <v>69</v>
      </c>
      <c r="U5" s="64" t="s">
        <v>70</v>
      </c>
    </row>
    <row r="6" spans="1:23" ht="12" thickBot="1" x14ac:dyDescent="0.2">
      <c r="A6" s="65" t="s">
        <v>3</v>
      </c>
      <c r="B6" s="66" t="s">
        <v>4</v>
      </c>
      <c r="C6" s="67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8"/>
    </row>
    <row r="7" spans="1:23" ht="12" thickBot="1" x14ac:dyDescent="0.2">
      <c r="A7" s="57" t="s">
        <v>5</v>
      </c>
      <c r="B7" s="58"/>
      <c r="C7" s="59"/>
      <c r="D7" s="33">
        <v>17519791.251699999</v>
      </c>
      <c r="E7" s="33">
        <v>19463839.7093</v>
      </c>
      <c r="F7" s="34">
        <v>90.011999242517902</v>
      </c>
      <c r="G7" s="33">
        <v>16480667.5133</v>
      </c>
      <c r="H7" s="34">
        <v>6.3051071054095704</v>
      </c>
      <c r="I7" s="33">
        <v>1710919.1998999999</v>
      </c>
      <c r="J7" s="34">
        <v>9.76563690354463</v>
      </c>
      <c r="K7" s="33">
        <v>2184715.3269000002</v>
      </c>
      <c r="L7" s="34">
        <v>13.2562308240059</v>
      </c>
      <c r="M7" s="34">
        <v>-0.216868587484253</v>
      </c>
      <c r="N7" s="33">
        <v>442709232.6681</v>
      </c>
      <c r="O7" s="33">
        <v>1486866114.6047001</v>
      </c>
      <c r="P7" s="33">
        <v>948310</v>
      </c>
      <c r="Q7" s="33">
        <v>897720</v>
      </c>
      <c r="R7" s="34">
        <v>5.6353874259234402</v>
      </c>
      <c r="S7" s="33">
        <v>18.474751138024502</v>
      </c>
      <c r="T7" s="33">
        <v>18.5206227181081</v>
      </c>
      <c r="U7" s="35">
        <v>-0.24829335854590601</v>
      </c>
    </row>
    <row r="8" spans="1:23" ht="12" thickBot="1" x14ac:dyDescent="0.2">
      <c r="A8" s="69">
        <v>41691</v>
      </c>
      <c r="B8" s="53" t="s">
        <v>6</v>
      </c>
      <c r="C8" s="54"/>
      <c r="D8" s="36">
        <v>867718.77350000001</v>
      </c>
      <c r="E8" s="36">
        <v>908578.22169999999</v>
      </c>
      <c r="F8" s="37">
        <v>95.502924544729893</v>
      </c>
      <c r="G8" s="36">
        <v>668261.35490000003</v>
      </c>
      <c r="H8" s="37">
        <v>29.847217280707099</v>
      </c>
      <c r="I8" s="36">
        <v>-104424.64810000001</v>
      </c>
      <c r="J8" s="37">
        <v>-12.034388478054501</v>
      </c>
      <c r="K8" s="36">
        <v>153821.2867</v>
      </c>
      <c r="L8" s="37">
        <v>23.018132886498901</v>
      </c>
      <c r="M8" s="37">
        <v>-1.67886994277756</v>
      </c>
      <c r="N8" s="36">
        <v>18207700.5493</v>
      </c>
      <c r="O8" s="36">
        <v>60121546.551899999</v>
      </c>
      <c r="P8" s="36">
        <v>39928</v>
      </c>
      <c r="Q8" s="36">
        <v>36883</v>
      </c>
      <c r="R8" s="37">
        <v>8.2558360220155595</v>
      </c>
      <c r="S8" s="36">
        <v>21.732087094269701</v>
      </c>
      <c r="T8" s="36">
        <v>21.665434839899099</v>
      </c>
      <c r="U8" s="39">
        <v>0.30669973887653101</v>
      </c>
    </row>
    <row r="9" spans="1:23" ht="12" thickBot="1" x14ac:dyDescent="0.2">
      <c r="A9" s="70"/>
      <c r="B9" s="53" t="s">
        <v>7</v>
      </c>
      <c r="C9" s="54"/>
      <c r="D9" s="36">
        <v>121353.05</v>
      </c>
      <c r="E9" s="36">
        <v>179141.5601</v>
      </c>
      <c r="F9" s="37">
        <v>67.741427467896699</v>
      </c>
      <c r="G9" s="36">
        <v>200635.16029999999</v>
      </c>
      <c r="H9" s="37">
        <v>-39.515561570291702</v>
      </c>
      <c r="I9" s="36">
        <v>29645.984199999999</v>
      </c>
      <c r="J9" s="37">
        <v>24.429533662318299</v>
      </c>
      <c r="K9" s="36">
        <v>40351.111100000002</v>
      </c>
      <c r="L9" s="37">
        <v>20.111684831145698</v>
      </c>
      <c r="M9" s="37">
        <v>-0.265299433105325</v>
      </c>
      <c r="N9" s="36">
        <v>4904661.7468999997</v>
      </c>
      <c r="O9" s="36">
        <v>10329575.6622</v>
      </c>
      <c r="P9" s="36">
        <v>7457</v>
      </c>
      <c r="Q9" s="36">
        <v>7145</v>
      </c>
      <c r="R9" s="37">
        <v>4.3666899930020904</v>
      </c>
      <c r="S9" s="36">
        <v>16.273709266461001</v>
      </c>
      <c r="T9" s="36">
        <v>16.552122239328199</v>
      </c>
      <c r="U9" s="39">
        <v>-1.7108144695748499</v>
      </c>
    </row>
    <row r="10" spans="1:23" ht="12" thickBot="1" x14ac:dyDescent="0.2">
      <c r="A10" s="70"/>
      <c r="B10" s="53" t="s">
        <v>8</v>
      </c>
      <c r="C10" s="54"/>
      <c r="D10" s="36">
        <v>162937.76730000001</v>
      </c>
      <c r="E10" s="36">
        <v>160813.79610000001</v>
      </c>
      <c r="F10" s="37">
        <v>101.32076429479901</v>
      </c>
      <c r="G10" s="36">
        <v>185156.82550000001</v>
      </c>
      <c r="H10" s="37">
        <v>-12.000129155379099</v>
      </c>
      <c r="I10" s="36">
        <v>27334.7762</v>
      </c>
      <c r="J10" s="37">
        <v>16.776206433264399</v>
      </c>
      <c r="K10" s="36">
        <v>52477.450100000002</v>
      </c>
      <c r="L10" s="37">
        <v>28.342163438095898</v>
      </c>
      <c r="M10" s="37">
        <v>-0.47911386418525698</v>
      </c>
      <c r="N10" s="36">
        <v>6226744.5986000001</v>
      </c>
      <c r="O10" s="36">
        <v>15304733.5395</v>
      </c>
      <c r="P10" s="36">
        <v>98370</v>
      </c>
      <c r="Q10" s="36">
        <v>93324</v>
      </c>
      <c r="R10" s="37">
        <v>5.4069692683554003</v>
      </c>
      <c r="S10" s="36">
        <v>1.6563766117718799</v>
      </c>
      <c r="T10" s="36">
        <v>1.6893561141828499</v>
      </c>
      <c r="U10" s="39">
        <v>-1.9910630334055399</v>
      </c>
    </row>
    <row r="11" spans="1:23" ht="12" thickBot="1" x14ac:dyDescent="0.2">
      <c r="A11" s="70"/>
      <c r="B11" s="53" t="s">
        <v>9</v>
      </c>
      <c r="C11" s="54"/>
      <c r="D11" s="36">
        <v>102679.3257</v>
      </c>
      <c r="E11" s="36">
        <v>92529.970700000005</v>
      </c>
      <c r="F11" s="37">
        <v>110.96872172683</v>
      </c>
      <c r="G11" s="36">
        <v>66694.849600000001</v>
      </c>
      <c r="H11" s="37">
        <v>53.9539054601901</v>
      </c>
      <c r="I11" s="36">
        <v>16632.888999999999</v>
      </c>
      <c r="J11" s="37">
        <v>16.198868551782901</v>
      </c>
      <c r="K11" s="36">
        <v>12744.7363</v>
      </c>
      <c r="L11" s="37">
        <v>19.109026223817999</v>
      </c>
      <c r="M11" s="37">
        <v>0.30507910155818602</v>
      </c>
      <c r="N11" s="36">
        <v>2420718.6727</v>
      </c>
      <c r="O11" s="36">
        <v>6602982.4577000001</v>
      </c>
      <c r="P11" s="36">
        <v>3577</v>
      </c>
      <c r="Q11" s="36">
        <v>3859</v>
      </c>
      <c r="R11" s="37">
        <v>-7.3075926405804603</v>
      </c>
      <c r="S11" s="36">
        <v>28.705430724070499</v>
      </c>
      <c r="T11" s="36">
        <v>31.9764980046644</v>
      </c>
      <c r="U11" s="39">
        <v>-11.3952907100992</v>
      </c>
    </row>
    <row r="12" spans="1:23" ht="12" thickBot="1" x14ac:dyDescent="0.2">
      <c r="A12" s="70"/>
      <c r="B12" s="53" t="s">
        <v>10</v>
      </c>
      <c r="C12" s="54"/>
      <c r="D12" s="36">
        <v>230065.30900000001</v>
      </c>
      <c r="E12" s="36">
        <v>257724.46739999999</v>
      </c>
      <c r="F12" s="37">
        <v>89.267934597349793</v>
      </c>
      <c r="G12" s="36">
        <v>178117.546</v>
      </c>
      <c r="H12" s="37">
        <v>29.164876884167199</v>
      </c>
      <c r="I12" s="36">
        <v>27011.337899999999</v>
      </c>
      <c r="J12" s="37">
        <v>11.7407261518076</v>
      </c>
      <c r="K12" s="36">
        <v>20044.070199999998</v>
      </c>
      <c r="L12" s="37">
        <v>11.2532822566509</v>
      </c>
      <c r="M12" s="37">
        <v>0.347597450541757</v>
      </c>
      <c r="N12" s="36">
        <v>5550892.1686000004</v>
      </c>
      <c r="O12" s="36">
        <v>18084061.7742</v>
      </c>
      <c r="P12" s="36">
        <v>2447</v>
      </c>
      <c r="Q12" s="36">
        <v>2425</v>
      </c>
      <c r="R12" s="37">
        <v>0.90721649484535305</v>
      </c>
      <c r="S12" s="36">
        <v>94.019333469554596</v>
      </c>
      <c r="T12" s="36">
        <v>109.446257608247</v>
      </c>
      <c r="U12" s="39">
        <v>-16.408246654597299</v>
      </c>
    </row>
    <row r="13" spans="1:23" ht="12" thickBot="1" x14ac:dyDescent="0.2">
      <c r="A13" s="70"/>
      <c r="B13" s="53" t="s">
        <v>11</v>
      </c>
      <c r="C13" s="54"/>
      <c r="D13" s="36">
        <v>394483.35710000002</v>
      </c>
      <c r="E13" s="36">
        <v>372731.49800000002</v>
      </c>
      <c r="F13" s="37">
        <v>105.835798481404</v>
      </c>
      <c r="G13" s="36">
        <v>401466.92420000001</v>
      </c>
      <c r="H13" s="37">
        <v>-1.73951244275381</v>
      </c>
      <c r="I13" s="36">
        <v>63301.429400000001</v>
      </c>
      <c r="J13" s="37">
        <v>16.0466666744456</v>
      </c>
      <c r="K13" s="36">
        <v>57388.385300000002</v>
      </c>
      <c r="L13" s="37">
        <v>14.2946733194415</v>
      </c>
      <c r="M13" s="37">
        <v>0.103035554478303</v>
      </c>
      <c r="N13" s="36">
        <v>10181847.872099999</v>
      </c>
      <c r="O13" s="36">
        <v>28210856.828299999</v>
      </c>
      <c r="P13" s="36">
        <v>14021</v>
      </c>
      <c r="Q13" s="36">
        <v>13748</v>
      </c>
      <c r="R13" s="37">
        <v>1.9857433808553999</v>
      </c>
      <c r="S13" s="36">
        <v>28.135179880179699</v>
      </c>
      <c r="T13" s="36">
        <v>30.051536063427399</v>
      </c>
      <c r="U13" s="39">
        <v>-6.8112455346258001</v>
      </c>
    </row>
    <row r="14" spans="1:23" ht="12" thickBot="1" x14ac:dyDescent="0.2">
      <c r="A14" s="70"/>
      <c r="B14" s="53" t="s">
        <v>12</v>
      </c>
      <c r="C14" s="54"/>
      <c r="D14" s="36">
        <v>160174.837</v>
      </c>
      <c r="E14" s="36">
        <v>152012.8995</v>
      </c>
      <c r="F14" s="37">
        <v>105.36924006242</v>
      </c>
      <c r="G14" s="36">
        <v>153489.19039999999</v>
      </c>
      <c r="H14" s="37">
        <v>4.35577683521353</v>
      </c>
      <c r="I14" s="36">
        <v>12217.226199999999</v>
      </c>
      <c r="J14" s="37">
        <v>7.6274316420874504</v>
      </c>
      <c r="K14" s="36">
        <v>25475.493299999998</v>
      </c>
      <c r="L14" s="37">
        <v>16.597581389027901</v>
      </c>
      <c r="M14" s="37">
        <v>-0.52043220297524095</v>
      </c>
      <c r="N14" s="36">
        <v>3556455.3941000002</v>
      </c>
      <c r="O14" s="36">
        <v>12983136.3475</v>
      </c>
      <c r="P14" s="36">
        <v>2995</v>
      </c>
      <c r="Q14" s="36">
        <v>2987</v>
      </c>
      <c r="R14" s="37">
        <v>0.26782725142282499</v>
      </c>
      <c r="S14" s="36">
        <v>53.480746911519198</v>
      </c>
      <c r="T14" s="36">
        <v>55.434281151657203</v>
      </c>
      <c r="U14" s="39">
        <v>-3.6527803984674798</v>
      </c>
    </row>
    <row r="15" spans="1:23" ht="12" thickBot="1" x14ac:dyDescent="0.2">
      <c r="A15" s="70"/>
      <c r="B15" s="53" t="s">
        <v>13</v>
      </c>
      <c r="C15" s="54"/>
      <c r="D15" s="36">
        <v>130149.12179999999</v>
      </c>
      <c r="E15" s="36">
        <v>70805.130799999999</v>
      </c>
      <c r="F15" s="37">
        <v>183.81312248066601</v>
      </c>
      <c r="G15" s="36">
        <v>88491.686100000006</v>
      </c>
      <c r="H15" s="37">
        <v>47.074971148052299</v>
      </c>
      <c r="I15" s="36">
        <v>2015.3606</v>
      </c>
      <c r="J15" s="37">
        <v>1.5485011132822</v>
      </c>
      <c r="K15" s="36">
        <v>6848.9917999999998</v>
      </c>
      <c r="L15" s="37">
        <v>7.7397008711759598</v>
      </c>
      <c r="M15" s="37">
        <v>-0.705743464315434</v>
      </c>
      <c r="N15" s="36">
        <v>2746974.7694999999</v>
      </c>
      <c r="O15" s="36">
        <v>8554887.3403999992</v>
      </c>
      <c r="P15" s="36">
        <v>4833</v>
      </c>
      <c r="Q15" s="36">
        <v>4672</v>
      </c>
      <c r="R15" s="37">
        <v>3.44606164383561</v>
      </c>
      <c r="S15" s="36">
        <v>26.929261700807</v>
      </c>
      <c r="T15" s="36">
        <v>27.725924422089001</v>
      </c>
      <c r="U15" s="39">
        <v>-2.95835337089177</v>
      </c>
    </row>
    <row r="16" spans="1:23" ht="12" thickBot="1" x14ac:dyDescent="0.2">
      <c r="A16" s="70"/>
      <c r="B16" s="53" t="s">
        <v>14</v>
      </c>
      <c r="C16" s="54"/>
      <c r="D16" s="36">
        <v>745673.15769999998</v>
      </c>
      <c r="E16" s="36">
        <v>621153.97080000001</v>
      </c>
      <c r="F16" s="37">
        <v>120.046428543253</v>
      </c>
      <c r="G16" s="36">
        <v>709378.60759999999</v>
      </c>
      <c r="H16" s="37">
        <v>5.1163863289863398</v>
      </c>
      <c r="I16" s="36">
        <v>30432.2572</v>
      </c>
      <c r="J16" s="37">
        <v>4.0811791179217298</v>
      </c>
      <c r="K16" s="36">
        <v>59159.8364</v>
      </c>
      <c r="L16" s="37">
        <v>8.3396702080081209</v>
      </c>
      <c r="M16" s="37">
        <v>-0.48559260721687902</v>
      </c>
      <c r="N16" s="36">
        <v>26484971.887800001</v>
      </c>
      <c r="O16" s="36">
        <v>74900805.218799993</v>
      </c>
      <c r="P16" s="36">
        <v>43847</v>
      </c>
      <c r="Q16" s="36">
        <v>37988</v>
      </c>
      <c r="R16" s="37">
        <v>15.4232915657576</v>
      </c>
      <c r="S16" s="36">
        <v>17.0062525988095</v>
      </c>
      <c r="T16" s="36">
        <v>17.1326228598505</v>
      </c>
      <c r="U16" s="39">
        <v>-0.74308117150881703</v>
      </c>
    </row>
    <row r="17" spans="1:21" ht="12" thickBot="1" x14ac:dyDescent="0.2">
      <c r="A17" s="70"/>
      <c r="B17" s="53" t="s">
        <v>15</v>
      </c>
      <c r="C17" s="54"/>
      <c r="D17" s="36">
        <v>637118.42740000004</v>
      </c>
      <c r="E17" s="36">
        <v>352625.72769999999</v>
      </c>
      <c r="F17" s="37">
        <v>180.67837294675101</v>
      </c>
      <c r="G17" s="36">
        <v>794927.24769999995</v>
      </c>
      <c r="H17" s="37">
        <v>-19.851982776612001</v>
      </c>
      <c r="I17" s="36">
        <v>42234.231899999999</v>
      </c>
      <c r="J17" s="37">
        <v>6.6289452766815398</v>
      </c>
      <c r="K17" s="36">
        <v>85544.976899999994</v>
      </c>
      <c r="L17" s="37">
        <v>10.7613592498573</v>
      </c>
      <c r="M17" s="37">
        <v>-0.50629208832015005</v>
      </c>
      <c r="N17" s="36">
        <v>32109944.6206</v>
      </c>
      <c r="O17" s="36">
        <v>100145632.501</v>
      </c>
      <c r="P17" s="36">
        <v>12048</v>
      </c>
      <c r="Q17" s="36">
        <v>11259</v>
      </c>
      <c r="R17" s="37">
        <v>7.0077271516120403</v>
      </c>
      <c r="S17" s="36">
        <v>52.881675581009297</v>
      </c>
      <c r="T17" s="36">
        <v>49.754682840394402</v>
      </c>
      <c r="U17" s="39">
        <v>5.9131877087077296</v>
      </c>
    </row>
    <row r="18" spans="1:21" ht="12" thickBot="1" x14ac:dyDescent="0.2">
      <c r="A18" s="70"/>
      <c r="B18" s="53" t="s">
        <v>16</v>
      </c>
      <c r="C18" s="54"/>
      <c r="D18" s="36">
        <v>1866166.0634999999</v>
      </c>
      <c r="E18" s="36">
        <v>2099353.8810999999</v>
      </c>
      <c r="F18" s="37">
        <v>88.892400671495395</v>
      </c>
      <c r="G18" s="36">
        <v>2033055.2364000001</v>
      </c>
      <c r="H18" s="37">
        <v>-8.2087869484311895</v>
      </c>
      <c r="I18" s="36">
        <v>275346.26919999998</v>
      </c>
      <c r="J18" s="37">
        <v>14.7546498988191</v>
      </c>
      <c r="K18" s="36">
        <v>356307.18040000001</v>
      </c>
      <c r="L18" s="37">
        <v>17.5257009264011</v>
      </c>
      <c r="M18" s="37">
        <v>-0.227222227486719</v>
      </c>
      <c r="N18" s="36">
        <v>60203128.1391</v>
      </c>
      <c r="O18" s="36">
        <v>228337509.61899999</v>
      </c>
      <c r="P18" s="36">
        <v>90473</v>
      </c>
      <c r="Q18" s="36">
        <v>83385</v>
      </c>
      <c r="R18" s="37">
        <v>8.5003297955267705</v>
      </c>
      <c r="S18" s="36">
        <v>20.626773330164799</v>
      </c>
      <c r="T18" s="36">
        <v>20.83572904839</v>
      </c>
      <c r="U18" s="39">
        <v>-1.0130315337281699</v>
      </c>
    </row>
    <row r="19" spans="1:21" ht="12" thickBot="1" x14ac:dyDescent="0.2">
      <c r="A19" s="70"/>
      <c r="B19" s="53" t="s">
        <v>17</v>
      </c>
      <c r="C19" s="54"/>
      <c r="D19" s="36">
        <v>700609.7476</v>
      </c>
      <c r="E19" s="36">
        <v>736333.50120000006</v>
      </c>
      <c r="F19" s="37">
        <v>95.148427507130805</v>
      </c>
      <c r="G19" s="36">
        <v>762008.18519999995</v>
      </c>
      <c r="H19" s="37">
        <v>-8.0574511917985703</v>
      </c>
      <c r="I19" s="36">
        <v>86731.923200000005</v>
      </c>
      <c r="J19" s="37">
        <v>12.3794913640736</v>
      </c>
      <c r="K19" s="36">
        <v>128003.4281</v>
      </c>
      <c r="L19" s="37">
        <v>16.7981697029152</v>
      </c>
      <c r="M19" s="37">
        <v>-0.32242499683490899</v>
      </c>
      <c r="N19" s="36">
        <v>22329218.822000001</v>
      </c>
      <c r="O19" s="36">
        <v>63923545.784900002</v>
      </c>
      <c r="P19" s="36">
        <v>16338</v>
      </c>
      <c r="Q19" s="36">
        <v>15714</v>
      </c>
      <c r="R19" s="37">
        <v>3.9709812905689201</v>
      </c>
      <c r="S19" s="36">
        <v>42.882222279348802</v>
      </c>
      <c r="T19" s="36">
        <v>46.296625913198397</v>
      </c>
      <c r="U19" s="39">
        <v>-7.9622823920064798</v>
      </c>
    </row>
    <row r="20" spans="1:21" ht="12" thickBot="1" x14ac:dyDescent="0.2">
      <c r="A20" s="70"/>
      <c r="B20" s="53" t="s">
        <v>18</v>
      </c>
      <c r="C20" s="54"/>
      <c r="D20" s="36">
        <v>979736.44909999997</v>
      </c>
      <c r="E20" s="36">
        <v>1091746.8846</v>
      </c>
      <c r="F20" s="37">
        <v>89.740255998894895</v>
      </c>
      <c r="G20" s="36">
        <v>666712.68000000005</v>
      </c>
      <c r="H20" s="37">
        <v>46.9503248535786</v>
      </c>
      <c r="I20" s="36">
        <v>50826.2546</v>
      </c>
      <c r="J20" s="37">
        <v>5.1877476485323903</v>
      </c>
      <c r="K20" s="36">
        <v>70850.000499999995</v>
      </c>
      <c r="L20" s="37">
        <v>10.626766615568201</v>
      </c>
      <c r="M20" s="37">
        <v>-0.28262167619885897</v>
      </c>
      <c r="N20" s="36">
        <v>18366286.090399999</v>
      </c>
      <c r="O20" s="36">
        <v>85219597.997500002</v>
      </c>
      <c r="P20" s="36">
        <v>35246</v>
      </c>
      <c r="Q20" s="36">
        <v>33648</v>
      </c>
      <c r="R20" s="37">
        <v>4.7491678554446102</v>
      </c>
      <c r="S20" s="36">
        <v>27.797096098848101</v>
      </c>
      <c r="T20" s="36">
        <v>25.493680227651002</v>
      </c>
      <c r="U20" s="39">
        <v>8.2865341869022604</v>
      </c>
    </row>
    <row r="21" spans="1:21" ht="12" thickBot="1" x14ac:dyDescent="0.2">
      <c r="A21" s="70"/>
      <c r="B21" s="53" t="s">
        <v>19</v>
      </c>
      <c r="C21" s="54"/>
      <c r="D21" s="36">
        <v>536260.02399999998</v>
      </c>
      <c r="E21" s="36">
        <v>363575.86139999999</v>
      </c>
      <c r="F21" s="37">
        <v>147.49604716194699</v>
      </c>
      <c r="G21" s="36">
        <v>462600.07319999998</v>
      </c>
      <c r="H21" s="37">
        <v>15.923030511098499</v>
      </c>
      <c r="I21" s="36">
        <v>-225.35169999999999</v>
      </c>
      <c r="J21" s="37">
        <v>-4.2022841516152001E-2</v>
      </c>
      <c r="K21" s="36">
        <v>64027.673799999997</v>
      </c>
      <c r="L21" s="37">
        <v>13.840826560422601</v>
      </c>
      <c r="M21" s="37">
        <v>-1.0035195984271399</v>
      </c>
      <c r="N21" s="36">
        <v>13452342.2709</v>
      </c>
      <c r="O21" s="36">
        <v>36990097.0933</v>
      </c>
      <c r="P21" s="36">
        <v>40694</v>
      </c>
      <c r="Q21" s="36">
        <v>33711</v>
      </c>
      <c r="R21" s="37">
        <v>20.7143069027914</v>
      </c>
      <c r="S21" s="36">
        <v>13.1778646483511</v>
      </c>
      <c r="T21" s="36">
        <v>11.745973068137999</v>
      </c>
      <c r="U21" s="39">
        <v>10.8658847121508</v>
      </c>
    </row>
    <row r="22" spans="1:21" ht="12" thickBot="1" x14ac:dyDescent="0.2">
      <c r="A22" s="70"/>
      <c r="B22" s="53" t="s">
        <v>20</v>
      </c>
      <c r="C22" s="54"/>
      <c r="D22" s="36">
        <v>1126580.1030999999</v>
      </c>
      <c r="E22" s="36">
        <v>985364.86490000004</v>
      </c>
      <c r="F22" s="37">
        <v>114.331263801894</v>
      </c>
      <c r="G22" s="36">
        <v>1428500.9584999999</v>
      </c>
      <c r="H22" s="37">
        <v>-21.135502472258199</v>
      </c>
      <c r="I22" s="36">
        <v>151900.65779999999</v>
      </c>
      <c r="J22" s="37">
        <v>13.4833428516993</v>
      </c>
      <c r="K22" s="36">
        <v>167136.75320000001</v>
      </c>
      <c r="L22" s="37">
        <v>11.700149881278501</v>
      </c>
      <c r="M22" s="37">
        <v>-9.1159455405767004E-2</v>
      </c>
      <c r="N22" s="36">
        <v>39954375.226300001</v>
      </c>
      <c r="O22" s="36">
        <v>97776697.661300004</v>
      </c>
      <c r="P22" s="36">
        <v>68567</v>
      </c>
      <c r="Q22" s="36">
        <v>63930</v>
      </c>
      <c r="R22" s="37">
        <v>7.25324573752542</v>
      </c>
      <c r="S22" s="36">
        <v>16.430354297256699</v>
      </c>
      <c r="T22" s="36">
        <v>16.722266239637101</v>
      </c>
      <c r="U22" s="39">
        <v>-1.7766624936940101</v>
      </c>
    </row>
    <row r="23" spans="1:21" ht="12" thickBot="1" x14ac:dyDescent="0.2">
      <c r="A23" s="70"/>
      <c r="B23" s="53" t="s">
        <v>21</v>
      </c>
      <c r="C23" s="54"/>
      <c r="D23" s="36">
        <v>3085946.5984999998</v>
      </c>
      <c r="E23" s="36">
        <v>3393733.4748</v>
      </c>
      <c r="F23" s="37">
        <v>90.9307292813223</v>
      </c>
      <c r="G23" s="36">
        <v>2434064.1425000001</v>
      </c>
      <c r="H23" s="37">
        <v>26.7816465728162</v>
      </c>
      <c r="I23" s="36">
        <v>287412.13390000002</v>
      </c>
      <c r="J23" s="37">
        <v>9.3135809297446599</v>
      </c>
      <c r="K23" s="36">
        <v>291635.9241</v>
      </c>
      <c r="L23" s="37">
        <v>11.9814395606052</v>
      </c>
      <c r="M23" s="37">
        <v>-1.4483092962688999E-2</v>
      </c>
      <c r="N23" s="36">
        <v>56514403.102700002</v>
      </c>
      <c r="O23" s="36">
        <v>168612458.70899999</v>
      </c>
      <c r="P23" s="36">
        <v>96337</v>
      </c>
      <c r="Q23" s="36">
        <v>93131</v>
      </c>
      <c r="R23" s="37">
        <v>3.44246276749955</v>
      </c>
      <c r="S23" s="36">
        <v>32.032828492687102</v>
      </c>
      <c r="T23" s="36">
        <v>32.6464592412838</v>
      </c>
      <c r="U23" s="39">
        <v>-1.91563086205995</v>
      </c>
    </row>
    <row r="24" spans="1:21" ht="12" thickBot="1" x14ac:dyDescent="0.2">
      <c r="A24" s="70"/>
      <c r="B24" s="53" t="s">
        <v>22</v>
      </c>
      <c r="C24" s="54"/>
      <c r="D24" s="36">
        <v>276118.67180000001</v>
      </c>
      <c r="E24" s="36">
        <v>292728.96840000001</v>
      </c>
      <c r="F24" s="37">
        <v>94.325707943840101</v>
      </c>
      <c r="G24" s="36">
        <v>298622.75870000001</v>
      </c>
      <c r="H24" s="37">
        <v>-7.5359584105268702</v>
      </c>
      <c r="I24" s="36">
        <v>45326.955699999999</v>
      </c>
      <c r="J24" s="37">
        <v>16.415751750693499</v>
      </c>
      <c r="K24" s="36">
        <v>48440.484199999999</v>
      </c>
      <c r="L24" s="37">
        <v>16.2212968666142</v>
      </c>
      <c r="M24" s="37">
        <v>-6.4275338106550006E-2</v>
      </c>
      <c r="N24" s="36">
        <v>7476890.8953999998</v>
      </c>
      <c r="O24" s="36">
        <v>24736369.157600001</v>
      </c>
      <c r="P24" s="36">
        <v>29414</v>
      </c>
      <c r="Q24" s="36">
        <v>27491</v>
      </c>
      <c r="R24" s="37">
        <v>6.9950165508711999</v>
      </c>
      <c r="S24" s="36">
        <v>9.3873214047732407</v>
      </c>
      <c r="T24" s="36">
        <v>10.673430217162</v>
      </c>
      <c r="U24" s="39">
        <v>-13.7004876783572</v>
      </c>
    </row>
    <row r="25" spans="1:21" ht="12" thickBot="1" x14ac:dyDescent="0.2">
      <c r="A25" s="70"/>
      <c r="B25" s="53" t="s">
        <v>23</v>
      </c>
      <c r="C25" s="54"/>
      <c r="D25" s="36">
        <v>227139.4356</v>
      </c>
      <c r="E25" s="36">
        <v>236404.61249999999</v>
      </c>
      <c r="F25" s="37">
        <v>96.080796900695006</v>
      </c>
      <c r="G25" s="36">
        <v>232455.79949999999</v>
      </c>
      <c r="H25" s="37">
        <v>-2.2870429180236602</v>
      </c>
      <c r="I25" s="36">
        <v>19840.786400000001</v>
      </c>
      <c r="J25" s="37">
        <v>8.7350689886102693</v>
      </c>
      <c r="K25" s="36">
        <v>456.10399999999998</v>
      </c>
      <c r="L25" s="37">
        <v>0.19621106506314501</v>
      </c>
      <c r="M25" s="37">
        <v>42.500575307386001</v>
      </c>
      <c r="N25" s="36">
        <v>7051990.6195</v>
      </c>
      <c r="O25" s="36">
        <v>28522501.953000002</v>
      </c>
      <c r="P25" s="36">
        <v>16224</v>
      </c>
      <c r="Q25" s="36">
        <v>15323</v>
      </c>
      <c r="R25" s="37">
        <v>5.8800495986425698</v>
      </c>
      <c r="S25" s="36">
        <v>14.000211760355</v>
      </c>
      <c r="T25" s="36">
        <v>14.029960275403001</v>
      </c>
      <c r="U25" s="39">
        <v>-0.21248617918908599</v>
      </c>
    </row>
    <row r="26" spans="1:21" ht="12" thickBot="1" x14ac:dyDescent="0.2">
      <c r="A26" s="70"/>
      <c r="B26" s="53" t="s">
        <v>24</v>
      </c>
      <c r="C26" s="54"/>
      <c r="D26" s="36">
        <v>529210.19579999999</v>
      </c>
      <c r="E26" s="36">
        <v>614949.15630000003</v>
      </c>
      <c r="F26" s="37">
        <v>86.057552950252003</v>
      </c>
      <c r="G26" s="36">
        <v>428509.49180000002</v>
      </c>
      <c r="H26" s="37">
        <v>23.500227165796499</v>
      </c>
      <c r="I26" s="36">
        <v>98740.481400000004</v>
      </c>
      <c r="J26" s="37">
        <v>18.658083722430099</v>
      </c>
      <c r="K26" s="36">
        <v>79649.838000000003</v>
      </c>
      <c r="L26" s="37">
        <v>18.5876484708477</v>
      </c>
      <c r="M26" s="37">
        <v>0.239682137206607</v>
      </c>
      <c r="N26" s="36">
        <v>9893386.2690999992</v>
      </c>
      <c r="O26" s="36">
        <v>49577456.917300001</v>
      </c>
      <c r="P26" s="36">
        <v>39984</v>
      </c>
      <c r="Q26" s="36">
        <v>36768</v>
      </c>
      <c r="R26" s="37">
        <v>8.7467362924281904</v>
      </c>
      <c r="S26" s="36">
        <v>13.235549114645901</v>
      </c>
      <c r="T26" s="36">
        <v>13.255252687119199</v>
      </c>
      <c r="U26" s="39">
        <v>-0.14886856829813599</v>
      </c>
    </row>
    <row r="27" spans="1:21" ht="12" thickBot="1" x14ac:dyDescent="0.2">
      <c r="A27" s="70"/>
      <c r="B27" s="53" t="s">
        <v>25</v>
      </c>
      <c r="C27" s="54"/>
      <c r="D27" s="36">
        <v>269619.3885</v>
      </c>
      <c r="E27" s="36">
        <v>365490.44010000001</v>
      </c>
      <c r="F27" s="37">
        <v>73.769204038888404</v>
      </c>
      <c r="G27" s="36">
        <v>239042.48430000001</v>
      </c>
      <c r="H27" s="37">
        <v>12.791409982848799</v>
      </c>
      <c r="I27" s="36">
        <v>77258.400299999994</v>
      </c>
      <c r="J27" s="37">
        <v>28.654615949475801</v>
      </c>
      <c r="K27" s="36">
        <v>66841.307400000005</v>
      </c>
      <c r="L27" s="37">
        <v>27.9621037221625</v>
      </c>
      <c r="M27" s="37">
        <v>0.155848132019033</v>
      </c>
      <c r="N27" s="36">
        <v>5649418.3892000001</v>
      </c>
      <c r="O27" s="36">
        <v>16802080.101599999</v>
      </c>
      <c r="P27" s="36">
        <v>36792</v>
      </c>
      <c r="Q27" s="36">
        <v>35713</v>
      </c>
      <c r="R27" s="37">
        <v>3.0213087671156198</v>
      </c>
      <c r="S27" s="36">
        <v>7.3282069063926896</v>
      </c>
      <c r="T27" s="36">
        <v>7.4305749138969004</v>
      </c>
      <c r="U27" s="39">
        <v>-1.39690389220462</v>
      </c>
    </row>
    <row r="28" spans="1:21" ht="12" thickBot="1" x14ac:dyDescent="0.2">
      <c r="A28" s="70"/>
      <c r="B28" s="53" t="s">
        <v>26</v>
      </c>
      <c r="C28" s="54"/>
      <c r="D28" s="36">
        <v>715744.77859999996</v>
      </c>
      <c r="E28" s="36">
        <v>1030157.8577000001</v>
      </c>
      <c r="F28" s="37">
        <v>69.479135964464703</v>
      </c>
      <c r="G28" s="36">
        <v>615020.93469999998</v>
      </c>
      <c r="H28" s="37">
        <v>16.377303310680301</v>
      </c>
      <c r="I28" s="36">
        <v>67705.862800000003</v>
      </c>
      <c r="J28" s="37">
        <v>9.4594979697138708</v>
      </c>
      <c r="K28" s="36">
        <v>28314.366999999998</v>
      </c>
      <c r="L28" s="37">
        <v>4.6038053995367498</v>
      </c>
      <c r="M28" s="37">
        <v>1.39121936930464</v>
      </c>
      <c r="N28" s="36">
        <v>14886140.938100001</v>
      </c>
      <c r="O28" s="36">
        <v>66138542.664800003</v>
      </c>
      <c r="P28" s="36">
        <v>37276</v>
      </c>
      <c r="Q28" s="36">
        <v>35776</v>
      </c>
      <c r="R28" s="37">
        <v>4.1927549194991096</v>
      </c>
      <c r="S28" s="36">
        <v>19.201222733125899</v>
      </c>
      <c r="T28" s="36">
        <v>18.851119255925799</v>
      </c>
      <c r="U28" s="39">
        <v>1.8233394928340401</v>
      </c>
    </row>
    <row r="29" spans="1:21" ht="12" thickBot="1" x14ac:dyDescent="0.2">
      <c r="A29" s="70"/>
      <c r="B29" s="53" t="s">
        <v>27</v>
      </c>
      <c r="C29" s="54"/>
      <c r="D29" s="36">
        <v>631878.90960000001</v>
      </c>
      <c r="E29" s="36">
        <v>696756.22030000004</v>
      </c>
      <c r="F29" s="37">
        <v>90.688664297526302</v>
      </c>
      <c r="G29" s="36">
        <v>564522.83149999997</v>
      </c>
      <c r="H29" s="37">
        <v>11.931506458476999</v>
      </c>
      <c r="I29" s="36">
        <v>113395.64320000001</v>
      </c>
      <c r="J29" s="37">
        <v>17.945786997667501</v>
      </c>
      <c r="K29" s="36">
        <v>85912.045499999993</v>
      </c>
      <c r="L29" s="37">
        <v>15.2185245141852</v>
      </c>
      <c r="M29" s="37">
        <v>0.31990389170747902</v>
      </c>
      <c r="N29" s="36">
        <v>15444550.5792</v>
      </c>
      <c r="O29" s="36">
        <v>40450042.586099997</v>
      </c>
      <c r="P29" s="36">
        <v>82934</v>
      </c>
      <c r="Q29" s="36">
        <v>83592</v>
      </c>
      <c r="R29" s="37">
        <v>-0.78715666570963205</v>
      </c>
      <c r="S29" s="36">
        <v>7.6190574384450303</v>
      </c>
      <c r="T29" s="36">
        <v>7.5806852737104</v>
      </c>
      <c r="U29" s="39">
        <v>0.50363401306051903</v>
      </c>
    </row>
    <row r="30" spans="1:21" ht="12" thickBot="1" x14ac:dyDescent="0.2">
      <c r="A30" s="70"/>
      <c r="B30" s="53" t="s">
        <v>28</v>
      </c>
      <c r="C30" s="54"/>
      <c r="D30" s="36">
        <v>917963.60530000005</v>
      </c>
      <c r="E30" s="36">
        <v>1106986.2363</v>
      </c>
      <c r="F30" s="37">
        <v>82.924572609701897</v>
      </c>
      <c r="G30" s="36">
        <v>809704.80929999996</v>
      </c>
      <c r="H30" s="37">
        <v>13.3701559823501</v>
      </c>
      <c r="I30" s="36">
        <v>141464.55910000001</v>
      </c>
      <c r="J30" s="37">
        <v>15.4106936574863</v>
      </c>
      <c r="K30" s="36">
        <v>119771.6532</v>
      </c>
      <c r="L30" s="37">
        <v>14.7920145495423</v>
      </c>
      <c r="M30" s="37">
        <v>0.18111886511056399</v>
      </c>
      <c r="N30" s="36">
        <v>19357518.234999999</v>
      </c>
      <c r="O30" s="36">
        <v>72546446.2324</v>
      </c>
      <c r="P30" s="36">
        <v>59369</v>
      </c>
      <c r="Q30" s="36">
        <v>56005</v>
      </c>
      <c r="R30" s="37">
        <v>6.0066065529863497</v>
      </c>
      <c r="S30" s="36">
        <v>15.462002144216701</v>
      </c>
      <c r="T30" s="36">
        <v>15.3227811677529</v>
      </c>
      <c r="U30" s="39">
        <v>0.90040717343887999</v>
      </c>
    </row>
    <row r="31" spans="1:21" ht="12" thickBot="1" x14ac:dyDescent="0.2">
      <c r="A31" s="70"/>
      <c r="B31" s="53" t="s">
        <v>29</v>
      </c>
      <c r="C31" s="54"/>
      <c r="D31" s="36">
        <v>856885.07720000006</v>
      </c>
      <c r="E31" s="36">
        <v>850321.06140000001</v>
      </c>
      <c r="F31" s="37">
        <v>100.771945574204</v>
      </c>
      <c r="G31" s="36">
        <v>619455.11970000004</v>
      </c>
      <c r="H31" s="37">
        <v>38.328839321723002</v>
      </c>
      <c r="I31" s="36">
        <v>38755.827599999997</v>
      </c>
      <c r="J31" s="37">
        <v>4.5228734437341904</v>
      </c>
      <c r="K31" s="36">
        <v>14924.497300000001</v>
      </c>
      <c r="L31" s="37">
        <v>2.40929436618877</v>
      </c>
      <c r="M31" s="37">
        <v>1.59679283134046</v>
      </c>
      <c r="N31" s="36">
        <v>9984972.7663000003</v>
      </c>
      <c r="O31" s="36">
        <v>77114422.122999996</v>
      </c>
      <c r="P31" s="36">
        <v>28947</v>
      </c>
      <c r="Q31" s="36">
        <v>29468</v>
      </c>
      <c r="R31" s="37">
        <v>-1.76801954662685</v>
      </c>
      <c r="S31" s="36">
        <v>29.601861236052098</v>
      </c>
      <c r="T31" s="36">
        <v>29.029656929550701</v>
      </c>
      <c r="U31" s="39">
        <v>1.93300111076973</v>
      </c>
    </row>
    <row r="32" spans="1:21" ht="12" thickBot="1" x14ac:dyDescent="0.2">
      <c r="A32" s="70"/>
      <c r="B32" s="53" t="s">
        <v>30</v>
      </c>
      <c r="C32" s="54"/>
      <c r="D32" s="36">
        <v>155267.77559999999</v>
      </c>
      <c r="E32" s="36">
        <v>194093.45060000001</v>
      </c>
      <c r="F32" s="37">
        <v>79.996401279910103</v>
      </c>
      <c r="G32" s="36">
        <v>197414.10920000001</v>
      </c>
      <c r="H32" s="37">
        <v>-21.349200303257799</v>
      </c>
      <c r="I32" s="36">
        <v>42185.393700000001</v>
      </c>
      <c r="J32" s="37">
        <v>27.169445518867899</v>
      </c>
      <c r="K32" s="36">
        <v>49057.219299999997</v>
      </c>
      <c r="L32" s="37">
        <v>24.849905358233599</v>
      </c>
      <c r="M32" s="37">
        <v>-0.140077764252732</v>
      </c>
      <c r="N32" s="36">
        <v>4430095.4398999996</v>
      </c>
      <c r="O32" s="36">
        <v>10237745.647299999</v>
      </c>
      <c r="P32" s="36">
        <v>29897</v>
      </c>
      <c r="Q32" s="36">
        <v>29716</v>
      </c>
      <c r="R32" s="37">
        <v>0.60909947503029505</v>
      </c>
      <c r="S32" s="36">
        <v>5.1934232732381203</v>
      </c>
      <c r="T32" s="36">
        <v>5.1561088470857399</v>
      </c>
      <c r="U32" s="39">
        <v>0.71849383709307302</v>
      </c>
    </row>
    <row r="33" spans="1:21" ht="12" thickBot="1" x14ac:dyDescent="0.2">
      <c r="A33" s="70"/>
      <c r="B33" s="53" t="s">
        <v>31</v>
      </c>
      <c r="C33" s="54"/>
      <c r="D33" s="36">
        <v>88.4619</v>
      </c>
      <c r="E33" s="38"/>
      <c r="F33" s="38"/>
      <c r="G33" s="36">
        <v>36.154200000000003</v>
      </c>
      <c r="H33" s="37">
        <v>144.679456328725</v>
      </c>
      <c r="I33" s="36">
        <v>17.224</v>
      </c>
      <c r="J33" s="37">
        <v>19.470529120446201</v>
      </c>
      <c r="K33" s="36">
        <v>-5.3666999999999998</v>
      </c>
      <c r="L33" s="37">
        <v>-14.8439185488823</v>
      </c>
      <c r="M33" s="37">
        <v>-4.2094210594965196</v>
      </c>
      <c r="N33" s="36">
        <v>1807.6582000000001</v>
      </c>
      <c r="O33" s="36">
        <v>3436.5644000000002</v>
      </c>
      <c r="P33" s="36">
        <v>16</v>
      </c>
      <c r="Q33" s="36">
        <v>8</v>
      </c>
      <c r="R33" s="37">
        <v>100</v>
      </c>
      <c r="S33" s="36">
        <v>5.52886875</v>
      </c>
      <c r="T33" s="36">
        <v>5.0842749999999999</v>
      </c>
      <c r="U33" s="39">
        <v>8.0413149615823301</v>
      </c>
    </row>
    <row r="34" spans="1:21" ht="12" thickBot="1" x14ac:dyDescent="0.2">
      <c r="A34" s="70"/>
      <c r="B34" s="53" t="s">
        <v>40</v>
      </c>
      <c r="C34" s="54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6">
        <v>3</v>
      </c>
      <c r="O34" s="36">
        <v>3</v>
      </c>
      <c r="P34" s="38"/>
      <c r="Q34" s="38"/>
      <c r="R34" s="38"/>
      <c r="S34" s="38"/>
      <c r="T34" s="38"/>
      <c r="U34" s="40"/>
    </row>
    <row r="35" spans="1:21" ht="12" thickBot="1" x14ac:dyDescent="0.2">
      <c r="A35" s="70"/>
      <c r="B35" s="53" t="s">
        <v>32</v>
      </c>
      <c r="C35" s="54"/>
      <c r="D35" s="36">
        <v>96035.257500000007</v>
      </c>
      <c r="E35" s="36">
        <v>124270.73820000001</v>
      </c>
      <c r="F35" s="37">
        <v>77.279059327258395</v>
      </c>
      <c r="G35" s="36">
        <v>110985.8947</v>
      </c>
      <c r="H35" s="37">
        <v>-13.470754315593201</v>
      </c>
      <c r="I35" s="36">
        <v>8606.8832000000002</v>
      </c>
      <c r="J35" s="37">
        <v>8.9622118210075108</v>
      </c>
      <c r="K35" s="36">
        <v>13205.0213</v>
      </c>
      <c r="L35" s="37">
        <v>11.8979275120445</v>
      </c>
      <c r="M35" s="37">
        <v>-0.34821133533499099</v>
      </c>
      <c r="N35" s="36">
        <v>2690018.7445999999</v>
      </c>
      <c r="O35" s="36">
        <v>16534294.1072</v>
      </c>
      <c r="P35" s="36">
        <v>6547</v>
      </c>
      <c r="Q35" s="36">
        <v>6272</v>
      </c>
      <c r="R35" s="37">
        <v>4.3845663265306101</v>
      </c>
      <c r="S35" s="36">
        <v>14.668589812127699</v>
      </c>
      <c r="T35" s="36">
        <v>14.7817059151786</v>
      </c>
      <c r="U35" s="39">
        <v>-0.77114504188640998</v>
      </c>
    </row>
    <row r="36" spans="1:21" ht="12" thickBot="1" x14ac:dyDescent="0.2">
      <c r="A36" s="70"/>
      <c r="B36" s="53" t="s">
        <v>41</v>
      </c>
      <c r="C36" s="54"/>
      <c r="D36" s="38"/>
      <c r="E36" s="36">
        <v>448053.18310000002</v>
      </c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40"/>
    </row>
    <row r="37" spans="1:21" ht="12" thickBot="1" x14ac:dyDescent="0.2">
      <c r="A37" s="70"/>
      <c r="B37" s="53" t="s">
        <v>42</v>
      </c>
      <c r="C37" s="54"/>
      <c r="D37" s="38"/>
      <c r="E37" s="36">
        <v>70220.669500000004</v>
      </c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40"/>
    </row>
    <row r="38" spans="1:21" ht="12" thickBot="1" x14ac:dyDescent="0.2">
      <c r="A38" s="70"/>
      <c r="B38" s="53" t="s">
        <v>43</v>
      </c>
      <c r="C38" s="54"/>
      <c r="D38" s="38"/>
      <c r="E38" s="36">
        <v>197414.5851</v>
      </c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40"/>
    </row>
    <row r="39" spans="1:21" ht="12" thickBot="1" x14ac:dyDescent="0.2">
      <c r="A39" s="70"/>
      <c r="B39" s="53" t="s">
        <v>33</v>
      </c>
      <c r="C39" s="54"/>
      <c r="D39" s="36">
        <v>379706.41080000001</v>
      </c>
      <c r="E39" s="36">
        <v>642686.73250000004</v>
      </c>
      <c r="F39" s="37">
        <v>59.081103062914103</v>
      </c>
      <c r="G39" s="36">
        <v>501022.65259999997</v>
      </c>
      <c r="H39" s="37">
        <v>-24.213723904586601</v>
      </c>
      <c r="I39" s="36">
        <v>20051.429400000001</v>
      </c>
      <c r="J39" s="37">
        <v>5.2807718884055301</v>
      </c>
      <c r="K39" s="36">
        <v>26306.832299999998</v>
      </c>
      <c r="L39" s="37">
        <v>5.2506273246296704</v>
      </c>
      <c r="M39" s="37">
        <v>-0.237786246122837</v>
      </c>
      <c r="N39" s="36">
        <v>8157471.5619000001</v>
      </c>
      <c r="O39" s="36">
        <v>20704652.9098</v>
      </c>
      <c r="P39" s="36">
        <v>534</v>
      </c>
      <c r="Q39" s="36">
        <v>494</v>
      </c>
      <c r="R39" s="37">
        <v>8.09716599190285</v>
      </c>
      <c r="S39" s="36">
        <v>711.06069438202303</v>
      </c>
      <c r="T39" s="36">
        <v>587.78336336032396</v>
      </c>
      <c r="U39" s="39">
        <v>17.337103850022</v>
      </c>
    </row>
    <row r="40" spans="1:21" ht="12" thickBot="1" x14ac:dyDescent="0.2">
      <c r="A40" s="70"/>
      <c r="B40" s="53" t="s">
        <v>34</v>
      </c>
      <c r="C40" s="54"/>
      <c r="D40" s="36">
        <v>597406.4375</v>
      </c>
      <c r="E40" s="36">
        <v>522762.06209999998</v>
      </c>
      <c r="F40" s="37">
        <v>114.278843246609</v>
      </c>
      <c r="G40" s="36">
        <v>559290.00430000003</v>
      </c>
      <c r="H40" s="37">
        <v>6.8151465084211402</v>
      </c>
      <c r="I40" s="36">
        <v>35669.582000000002</v>
      </c>
      <c r="J40" s="37">
        <v>5.9707394766732804</v>
      </c>
      <c r="K40" s="36">
        <v>54194.252800000002</v>
      </c>
      <c r="L40" s="37">
        <v>9.6898303891250102</v>
      </c>
      <c r="M40" s="37">
        <v>-0.34181983961221801</v>
      </c>
      <c r="N40" s="36">
        <v>13550117.534</v>
      </c>
      <c r="O40" s="36">
        <v>44141419.4617</v>
      </c>
      <c r="P40" s="36">
        <v>3160</v>
      </c>
      <c r="Q40" s="36">
        <v>3243</v>
      </c>
      <c r="R40" s="37">
        <v>-2.5593586185630599</v>
      </c>
      <c r="S40" s="36">
        <v>189.05267009493701</v>
      </c>
      <c r="T40" s="36">
        <v>179.36831970397799</v>
      </c>
      <c r="U40" s="39">
        <v>5.1225673702972401</v>
      </c>
    </row>
    <row r="41" spans="1:21" ht="12" thickBot="1" x14ac:dyDescent="0.2">
      <c r="A41" s="70"/>
      <c r="B41" s="53" t="s">
        <v>44</v>
      </c>
      <c r="C41" s="54"/>
      <c r="D41" s="38"/>
      <c r="E41" s="36">
        <v>169325.52359999999</v>
      </c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40"/>
    </row>
    <row r="42" spans="1:21" ht="12" thickBot="1" x14ac:dyDescent="0.2">
      <c r="A42" s="70"/>
      <c r="B42" s="53" t="s">
        <v>45</v>
      </c>
      <c r="C42" s="54"/>
      <c r="D42" s="38"/>
      <c r="E42" s="36">
        <v>62992.500800000002</v>
      </c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40"/>
    </row>
    <row r="43" spans="1:21" ht="12" thickBot="1" x14ac:dyDescent="0.2">
      <c r="A43" s="71"/>
      <c r="B43" s="53" t="s">
        <v>35</v>
      </c>
      <c r="C43" s="54"/>
      <c r="D43" s="41">
        <v>19074.733700000001</v>
      </c>
      <c r="E43" s="41">
        <v>0</v>
      </c>
      <c r="F43" s="42"/>
      <c r="G43" s="41">
        <v>71023.800700000007</v>
      </c>
      <c r="H43" s="43">
        <v>-73.143180860497097</v>
      </c>
      <c r="I43" s="41">
        <v>3507.4396000000002</v>
      </c>
      <c r="J43" s="43">
        <v>18.387882395443398</v>
      </c>
      <c r="K43" s="41">
        <v>5829.7731000000003</v>
      </c>
      <c r="L43" s="43">
        <v>8.2081964673005707</v>
      </c>
      <c r="M43" s="43">
        <v>-0.39835744207608997</v>
      </c>
      <c r="N43" s="41">
        <v>924184.10609999998</v>
      </c>
      <c r="O43" s="41">
        <v>3258576.0920000002</v>
      </c>
      <c r="P43" s="41">
        <v>38</v>
      </c>
      <c r="Q43" s="41">
        <v>42</v>
      </c>
      <c r="R43" s="43">
        <v>-9.5238095238095202</v>
      </c>
      <c r="S43" s="41">
        <v>501.96667631578902</v>
      </c>
      <c r="T43" s="41">
        <v>339.01867619047601</v>
      </c>
      <c r="U43" s="44">
        <v>32.461915862877298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31:C31"/>
    <mergeCell ref="B32:C32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B36:C36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31"/>
    </sheetView>
  </sheetViews>
  <sheetFormatPr defaultRowHeight="13.5" x14ac:dyDescent="0.15"/>
  <cols>
    <col min="1" max="1" width="3.625" style="28" customWidth="1"/>
    <col min="2" max="2" width="5.75" style="29" customWidth="1"/>
    <col min="3" max="3" width="9" style="28"/>
    <col min="4" max="5" width="12" style="28" customWidth="1"/>
    <col min="6" max="6" width="12.625" style="28" customWidth="1"/>
    <col min="7" max="7" width="12" style="28" customWidth="1"/>
    <col min="8" max="8" width="14" style="28" customWidth="1"/>
    <col min="9" max="256" width="9" style="3"/>
    <col min="257" max="257" width="3.625" style="3" customWidth="1"/>
    <col min="258" max="258" width="5.75" style="3" customWidth="1"/>
    <col min="259" max="259" width="9" style="3"/>
    <col min="260" max="261" width="12" style="3" customWidth="1"/>
    <col min="262" max="262" width="12.625" style="3" customWidth="1"/>
    <col min="263" max="263" width="12" style="3" customWidth="1"/>
    <col min="264" max="264" width="14" style="3" customWidth="1"/>
    <col min="265" max="512" width="9" style="3"/>
    <col min="513" max="513" width="3.625" style="3" customWidth="1"/>
    <col min="514" max="514" width="5.75" style="3" customWidth="1"/>
    <col min="515" max="515" width="9" style="3"/>
    <col min="516" max="517" width="12" style="3" customWidth="1"/>
    <col min="518" max="518" width="12.625" style="3" customWidth="1"/>
    <col min="519" max="519" width="12" style="3" customWidth="1"/>
    <col min="520" max="520" width="14" style="3" customWidth="1"/>
    <col min="521" max="768" width="9" style="3"/>
    <col min="769" max="769" width="3.625" style="3" customWidth="1"/>
    <col min="770" max="770" width="5.75" style="3" customWidth="1"/>
    <col min="771" max="771" width="9" style="3"/>
    <col min="772" max="773" width="12" style="3" customWidth="1"/>
    <col min="774" max="774" width="12.625" style="3" customWidth="1"/>
    <col min="775" max="775" width="12" style="3" customWidth="1"/>
    <col min="776" max="776" width="14" style="3" customWidth="1"/>
    <col min="777" max="1024" width="9" style="3"/>
    <col min="1025" max="1025" width="3.625" style="3" customWidth="1"/>
    <col min="1026" max="1026" width="5.75" style="3" customWidth="1"/>
    <col min="1027" max="1027" width="9" style="3"/>
    <col min="1028" max="1029" width="12" style="3" customWidth="1"/>
    <col min="1030" max="1030" width="12.625" style="3" customWidth="1"/>
    <col min="1031" max="1031" width="12" style="3" customWidth="1"/>
    <col min="1032" max="1032" width="14" style="3" customWidth="1"/>
    <col min="1033" max="1280" width="9" style="3"/>
    <col min="1281" max="1281" width="3.625" style="3" customWidth="1"/>
    <col min="1282" max="1282" width="5.75" style="3" customWidth="1"/>
    <col min="1283" max="1283" width="9" style="3"/>
    <col min="1284" max="1285" width="12" style="3" customWidth="1"/>
    <col min="1286" max="1286" width="12.625" style="3" customWidth="1"/>
    <col min="1287" max="1287" width="12" style="3" customWidth="1"/>
    <col min="1288" max="1288" width="14" style="3" customWidth="1"/>
    <col min="1289" max="1536" width="9" style="3"/>
    <col min="1537" max="1537" width="3.625" style="3" customWidth="1"/>
    <col min="1538" max="1538" width="5.75" style="3" customWidth="1"/>
    <col min="1539" max="1539" width="9" style="3"/>
    <col min="1540" max="1541" width="12" style="3" customWidth="1"/>
    <col min="1542" max="1542" width="12.625" style="3" customWidth="1"/>
    <col min="1543" max="1543" width="12" style="3" customWidth="1"/>
    <col min="1544" max="1544" width="14" style="3" customWidth="1"/>
    <col min="1545" max="1792" width="9" style="3"/>
    <col min="1793" max="1793" width="3.625" style="3" customWidth="1"/>
    <col min="1794" max="1794" width="5.75" style="3" customWidth="1"/>
    <col min="1795" max="1795" width="9" style="3"/>
    <col min="1796" max="1797" width="12" style="3" customWidth="1"/>
    <col min="1798" max="1798" width="12.625" style="3" customWidth="1"/>
    <col min="1799" max="1799" width="12" style="3" customWidth="1"/>
    <col min="1800" max="1800" width="14" style="3" customWidth="1"/>
    <col min="1801" max="2048" width="9" style="3"/>
    <col min="2049" max="2049" width="3.625" style="3" customWidth="1"/>
    <col min="2050" max="2050" width="5.75" style="3" customWidth="1"/>
    <col min="2051" max="2051" width="9" style="3"/>
    <col min="2052" max="2053" width="12" style="3" customWidth="1"/>
    <col min="2054" max="2054" width="12.625" style="3" customWidth="1"/>
    <col min="2055" max="2055" width="12" style="3" customWidth="1"/>
    <col min="2056" max="2056" width="14" style="3" customWidth="1"/>
    <col min="2057" max="2304" width="9" style="3"/>
    <col min="2305" max="2305" width="3.625" style="3" customWidth="1"/>
    <col min="2306" max="2306" width="5.75" style="3" customWidth="1"/>
    <col min="2307" max="2307" width="9" style="3"/>
    <col min="2308" max="2309" width="12" style="3" customWidth="1"/>
    <col min="2310" max="2310" width="12.625" style="3" customWidth="1"/>
    <col min="2311" max="2311" width="12" style="3" customWidth="1"/>
    <col min="2312" max="2312" width="14" style="3" customWidth="1"/>
    <col min="2313" max="2560" width="9" style="3"/>
    <col min="2561" max="2561" width="3.625" style="3" customWidth="1"/>
    <col min="2562" max="2562" width="5.75" style="3" customWidth="1"/>
    <col min="2563" max="2563" width="9" style="3"/>
    <col min="2564" max="2565" width="12" style="3" customWidth="1"/>
    <col min="2566" max="2566" width="12.625" style="3" customWidth="1"/>
    <col min="2567" max="2567" width="12" style="3" customWidth="1"/>
    <col min="2568" max="2568" width="14" style="3" customWidth="1"/>
    <col min="2569" max="2816" width="9" style="3"/>
    <col min="2817" max="2817" width="3.625" style="3" customWidth="1"/>
    <col min="2818" max="2818" width="5.75" style="3" customWidth="1"/>
    <col min="2819" max="2819" width="9" style="3"/>
    <col min="2820" max="2821" width="12" style="3" customWidth="1"/>
    <col min="2822" max="2822" width="12.625" style="3" customWidth="1"/>
    <col min="2823" max="2823" width="12" style="3" customWidth="1"/>
    <col min="2824" max="2824" width="14" style="3" customWidth="1"/>
    <col min="2825" max="3072" width="9" style="3"/>
    <col min="3073" max="3073" width="3.625" style="3" customWidth="1"/>
    <col min="3074" max="3074" width="5.75" style="3" customWidth="1"/>
    <col min="3075" max="3075" width="9" style="3"/>
    <col min="3076" max="3077" width="12" style="3" customWidth="1"/>
    <col min="3078" max="3078" width="12.625" style="3" customWidth="1"/>
    <col min="3079" max="3079" width="12" style="3" customWidth="1"/>
    <col min="3080" max="3080" width="14" style="3" customWidth="1"/>
    <col min="3081" max="3328" width="9" style="3"/>
    <col min="3329" max="3329" width="3.625" style="3" customWidth="1"/>
    <col min="3330" max="3330" width="5.75" style="3" customWidth="1"/>
    <col min="3331" max="3331" width="9" style="3"/>
    <col min="3332" max="3333" width="12" style="3" customWidth="1"/>
    <col min="3334" max="3334" width="12.625" style="3" customWidth="1"/>
    <col min="3335" max="3335" width="12" style="3" customWidth="1"/>
    <col min="3336" max="3336" width="14" style="3" customWidth="1"/>
    <col min="3337" max="3584" width="9" style="3"/>
    <col min="3585" max="3585" width="3.625" style="3" customWidth="1"/>
    <col min="3586" max="3586" width="5.75" style="3" customWidth="1"/>
    <col min="3587" max="3587" width="9" style="3"/>
    <col min="3588" max="3589" width="12" style="3" customWidth="1"/>
    <col min="3590" max="3590" width="12.625" style="3" customWidth="1"/>
    <col min="3591" max="3591" width="12" style="3" customWidth="1"/>
    <col min="3592" max="3592" width="14" style="3" customWidth="1"/>
    <col min="3593" max="3840" width="9" style="3"/>
    <col min="3841" max="3841" width="3.625" style="3" customWidth="1"/>
    <col min="3842" max="3842" width="5.75" style="3" customWidth="1"/>
    <col min="3843" max="3843" width="9" style="3"/>
    <col min="3844" max="3845" width="12" style="3" customWidth="1"/>
    <col min="3846" max="3846" width="12.625" style="3" customWidth="1"/>
    <col min="3847" max="3847" width="12" style="3" customWidth="1"/>
    <col min="3848" max="3848" width="14" style="3" customWidth="1"/>
    <col min="3849" max="4096" width="9" style="3"/>
    <col min="4097" max="4097" width="3.625" style="3" customWidth="1"/>
    <col min="4098" max="4098" width="5.75" style="3" customWidth="1"/>
    <col min="4099" max="4099" width="9" style="3"/>
    <col min="4100" max="4101" width="12" style="3" customWidth="1"/>
    <col min="4102" max="4102" width="12.625" style="3" customWidth="1"/>
    <col min="4103" max="4103" width="12" style="3" customWidth="1"/>
    <col min="4104" max="4104" width="14" style="3" customWidth="1"/>
    <col min="4105" max="4352" width="9" style="3"/>
    <col min="4353" max="4353" width="3.625" style="3" customWidth="1"/>
    <col min="4354" max="4354" width="5.75" style="3" customWidth="1"/>
    <col min="4355" max="4355" width="9" style="3"/>
    <col min="4356" max="4357" width="12" style="3" customWidth="1"/>
    <col min="4358" max="4358" width="12.625" style="3" customWidth="1"/>
    <col min="4359" max="4359" width="12" style="3" customWidth="1"/>
    <col min="4360" max="4360" width="14" style="3" customWidth="1"/>
    <col min="4361" max="4608" width="9" style="3"/>
    <col min="4609" max="4609" width="3.625" style="3" customWidth="1"/>
    <col min="4610" max="4610" width="5.75" style="3" customWidth="1"/>
    <col min="4611" max="4611" width="9" style="3"/>
    <col min="4612" max="4613" width="12" style="3" customWidth="1"/>
    <col min="4614" max="4614" width="12.625" style="3" customWidth="1"/>
    <col min="4615" max="4615" width="12" style="3" customWidth="1"/>
    <col min="4616" max="4616" width="14" style="3" customWidth="1"/>
    <col min="4617" max="4864" width="9" style="3"/>
    <col min="4865" max="4865" width="3.625" style="3" customWidth="1"/>
    <col min="4866" max="4866" width="5.75" style="3" customWidth="1"/>
    <col min="4867" max="4867" width="9" style="3"/>
    <col min="4868" max="4869" width="12" style="3" customWidth="1"/>
    <col min="4870" max="4870" width="12.625" style="3" customWidth="1"/>
    <col min="4871" max="4871" width="12" style="3" customWidth="1"/>
    <col min="4872" max="4872" width="14" style="3" customWidth="1"/>
    <col min="4873" max="5120" width="9" style="3"/>
    <col min="5121" max="5121" width="3.625" style="3" customWidth="1"/>
    <col min="5122" max="5122" width="5.75" style="3" customWidth="1"/>
    <col min="5123" max="5123" width="9" style="3"/>
    <col min="5124" max="5125" width="12" style="3" customWidth="1"/>
    <col min="5126" max="5126" width="12.625" style="3" customWidth="1"/>
    <col min="5127" max="5127" width="12" style="3" customWidth="1"/>
    <col min="5128" max="5128" width="14" style="3" customWidth="1"/>
    <col min="5129" max="5376" width="9" style="3"/>
    <col min="5377" max="5377" width="3.625" style="3" customWidth="1"/>
    <col min="5378" max="5378" width="5.75" style="3" customWidth="1"/>
    <col min="5379" max="5379" width="9" style="3"/>
    <col min="5380" max="5381" width="12" style="3" customWidth="1"/>
    <col min="5382" max="5382" width="12.625" style="3" customWidth="1"/>
    <col min="5383" max="5383" width="12" style="3" customWidth="1"/>
    <col min="5384" max="5384" width="14" style="3" customWidth="1"/>
    <col min="5385" max="5632" width="9" style="3"/>
    <col min="5633" max="5633" width="3.625" style="3" customWidth="1"/>
    <col min="5634" max="5634" width="5.75" style="3" customWidth="1"/>
    <col min="5635" max="5635" width="9" style="3"/>
    <col min="5636" max="5637" width="12" style="3" customWidth="1"/>
    <col min="5638" max="5638" width="12.625" style="3" customWidth="1"/>
    <col min="5639" max="5639" width="12" style="3" customWidth="1"/>
    <col min="5640" max="5640" width="14" style="3" customWidth="1"/>
    <col min="5641" max="5888" width="9" style="3"/>
    <col min="5889" max="5889" width="3.625" style="3" customWidth="1"/>
    <col min="5890" max="5890" width="5.75" style="3" customWidth="1"/>
    <col min="5891" max="5891" width="9" style="3"/>
    <col min="5892" max="5893" width="12" style="3" customWidth="1"/>
    <col min="5894" max="5894" width="12.625" style="3" customWidth="1"/>
    <col min="5895" max="5895" width="12" style="3" customWidth="1"/>
    <col min="5896" max="5896" width="14" style="3" customWidth="1"/>
    <col min="5897" max="6144" width="9" style="3"/>
    <col min="6145" max="6145" width="3.625" style="3" customWidth="1"/>
    <col min="6146" max="6146" width="5.75" style="3" customWidth="1"/>
    <col min="6147" max="6147" width="9" style="3"/>
    <col min="6148" max="6149" width="12" style="3" customWidth="1"/>
    <col min="6150" max="6150" width="12.625" style="3" customWidth="1"/>
    <col min="6151" max="6151" width="12" style="3" customWidth="1"/>
    <col min="6152" max="6152" width="14" style="3" customWidth="1"/>
    <col min="6153" max="6400" width="9" style="3"/>
    <col min="6401" max="6401" width="3.625" style="3" customWidth="1"/>
    <col min="6402" max="6402" width="5.75" style="3" customWidth="1"/>
    <col min="6403" max="6403" width="9" style="3"/>
    <col min="6404" max="6405" width="12" style="3" customWidth="1"/>
    <col min="6406" max="6406" width="12.625" style="3" customWidth="1"/>
    <col min="6407" max="6407" width="12" style="3" customWidth="1"/>
    <col min="6408" max="6408" width="14" style="3" customWidth="1"/>
    <col min="6409" max="6656" width="9" style="3"/>
    <col min="6657" max="6657" width="3.625" style="3" customWidth="1"/>
    <col min="6658" max="6658" width="5.75" style="3" customWidth="1"/>
    <col min="6659" max="6659" width="9" style="3"/>
    <col min="6660" max="6661" width="12" style="3" customWidth="1"/>
    <col min="6662" max="6662" width="12.625" style="3" customWidth="1"/>
    <col min="6663" max="6663" width="12" style="3" customWidth="1"/>
    <col min="6664" max="6664" width="14" style="3" customWidth="1"/>
    <col min="6665" max="6912" width="9" style="3"/>
    <col min="6913" max="6913" width="3.625" style="3" customWidth="1"/>
    <col min="6914" max="6914" width="5.75" style="3" customWidth="1"/>
    <col min="6915" max="6915" width="9" style="3"/>
    <col min="6916" max="6917" width="12" style="3" customWidth="1"/>
    <col min="6918" max="6918" width="12.625" style="3" customWidth="1"/>
    <col min="6919" max="6919" width="12" style="3" customWidth="1"/>
    <col min="6920" max="6920" width="14" style="3" customWidth="1"/>
    <col min="6921" max="7168" width="9" style="3"/>
    <col min="7169" max="7169" width="3.625" style="3" customWidth="1"/>
    <col min="7170" max="7170" width="5.75" style="3" customWidth="1"/>
    <col min="7171" max="7171" width="9" style="3"/>
    <col min="7172" max="7173" width="12" style="3" customWidth="1"/>
    <col min="7174" max="7174" width="12.625" style="3" customWidth="1"/>
    <col min="7175" max="7175" width="12" style="3" customWidth="1"/>
    <col min="7176" max="7176" width="14" style="3" customWidth="1"/>
    <col min="7177" max="7424" width="9" style="3"/>
    <col min="7425" max="7425" width="3.625" style="3" customWidth="1"/>
    <col min="7426" max="7426" width="5.75" style="3" customWidth="1"/>
    <col min="7427" max="7427" width="9" style="3"/>
    <col min="7428" max="7429" width="12" style="3" customWidth="1"/>
    <col min="7430" max="7430" width="12.625" style="3" customWidth="1"/>
    <col min="7431" max="7431" width="12" style="3" customWidth="1"/>
    <col min="7432" max="7432" width="14" style="3" customWidth="1"/>
    <col min="7433" max="7680" width="9" style="3"/>
    <col min="7681" max="7681" width="3.625" style="3" customWidth="1"/>
    <col min="7682" max="7682" width="5.75" style="3" customWidth="1"/>
    <col min="7683" max="7683" width="9" style="3"/>
    <col min="7684" max="7685" width="12" style="3" customWidth="1"/>
    <col min="7686" max="7686" width="12.625" style="3" customWidth="1"/>
    <col min="7687" max="7687" width="12" style="3" customWidth="1"/>
    <col min="7688" max="7688" width="14" style="3" customWidth="1"/>
    <col min="7689" max="7936" width="9" style="3"/>
    <col min="7937" max="7937" width="3.625" style="3" customWidth="1"/>
    <col min="7938" max="7938" width="5.75" style="3" customWidth="1"/>
    <col min="7939" max="7939" width="9" style="3"/>
    <col min="7940" max="7941" width="12" style="3" customWidth="1"/>
    <col min="7942" max="7942" width="12.625" style="3" customWidth="1"/>
    <col min="7943" max="7943" width="12" style="3" customWidth="1"/>
    <col min="7944" max="7944" width="14" style="3" customWidth="1"/>
    <col min="7945" max="8192" width="9" style="3"/>
    <col min="8193" max="8193" width="3.625" style="3" customWidth="1"/>
    <col min="8194" max="8194" width="5.75" style="3" customWidth="1"/>
    <col min="8195" max="8195" width="9" style="3"/>
    <col min="8196" max="8197" width="12" style="3" customWidth="1"/>
    <col min="8198" max="8198" width="12.625" style="3" customWidth="1"/>
    <col min="8199" max="8199" width="12" style="3" customWidth="1"/>
    <col min="8200" max="8200" width="14" style="3" customWidth="1"/>
    <col min="8201" max="8448" width="9" style="3"/>
    <col min="8449" max="8449" width="3.625" style="3" customWidth="1"/>
    <col min="8450" max="8450" width="5.75" style="3" customWidth="1"/>
    <col min="8451" max="8451" width="9" style="3"/>
    <col min="8452" max="8453" width="12" style="3" customWidth="1"/>
    <col min="8454" max="8454" width="12.625" style="3" customWidth="1"/>
    <col min="8455" max="8455" width="12" style="3" customWidth="1"/>
    <col min="8456" max="8456" width="14" style="3" customWidth="1"/>
    <col min="8457" max="8704" width="9" style="3"/>
    <col min="8705" max="8705" width="3.625" style="3" customWidth="1"/>
    <col min="8706" max="8706" width="5.75" style="3" customWidth="1"/>
    <col min="8707" max="8707" width="9" style="3"/>
    <col min="8708" max="8709" width="12" style="3" customWidth="1"/>
    <col min="8710" max="8710" width="12.625" style="3" customWidth="1"/>
    <col min="8711" max="8711" width="12" style="3" customWidth="1"/>
    <col min="8712" max="8712" width="14" style="3" customWidth="1"/>
    <col min="8713" max="8960" width="9" style="3"/>
    <col min="8961" max="8961" width="3.625" style="3" customWidth="1"/>
    <col min="8962" max="8962" width="5.75" style="3" customWidth="1"/>
    <col min="8963" max="8963" width="9" style="3"/>
    <col min="8964" max="8965" width="12" style="3" customWidth="1"/>
    <col min="8966" max="8966" width="12.625" style="3" customWidth="1"/>
    <col min="8967" max="8967" width="12" style="3" customWidth="1"/>
    <col min="8968" max="8968" width="14" style="3" customWidth="1"/>
    <col min="8969" max="9216" width="9" style="3"/>
    <col min="9217" max="9217" width="3.625" style="3" customWidth="1"/>
    <col min="9218" max="9218" width="5.75" style="3" customWidth="1"/>
    <col min="9219" max="9219" width="9" style="3"/>
    <col min="9220" max="9221" width="12" style="3" customWidth="1"/>
    <col min="9222" max="9222" width="12.625" style="3" customWidth="1"/>
    <col min="9223" max="9223" width="12" style="3" customWidth="1"/>
    <col min="9224" max="9224" width="14" style="3" customWidth="1"/>
    <col min="9225" max="9472" width="9" style="3"/>
    <col min="9473" max="9473" width="3.625" style="3" customWidth="1"/>
    <col min="9474" max="9474" width="5.75" style="3" customWidth="1"/>
    <col min="9475" max="9475" width="9" style="3"/>
    <col min="9476" max="9477" width="12" style="3" customWidth="1"/>
    <col min="9478" max="9478" width="12.625" style="3" customWidth="1"/>
    <col min="9479" max="9479" width="12" style="3" customWidth="1"/>
    <col min="9480" max="9480" width="14" style="3" customWidth="1"/>
    <col min="9481" max="9728" width="9" style="3"/>
    <col min="9729" max="9729" width="3.625" style="3" customWidth="1"/>
    <col min="9730" max="9730" width="5.75" style="3" customWidth="1"/>
    <col min="9731" max="9731" width="9" style="3"/>
    <col min="9732" max="9733" width="12" style="3" customWidth="1"/>
    <col min="9734" max="9734" width="12.625" style="3" customWidth="1"/>
    <col min="9735" max="9735" width="12" style="3" customWidth="1"/>
    <col min="9736" max="9736" width="14" style="3" customWidth="1"/>
    <col min="9737" max="9984" width="9" style="3"/>
    <col min="9985" max="9985" width="3.625" style="3" customWidth="1"/>
    <col min="9986" max="9986" width="5.75" style="3" customWidth="1"/>
    <col min="9987" max="9987" width="9" style="3"/>
    <col min="9988" max="9989" width="12" style="3" customWidth="1"/>
    <col min="9990" max="9990" width="12.625" style="3" customWidth="1"/>
    <col min="9991" max="9991" width="12" style="3" customWidth="1"/>
    <col min="9992" max="9992" width="14" style="3" customWidth="1"/>
    <col min="9993" max="10240" width="9" style="3"/>
    <col min="10241" max="10241" width="3.625" style="3" customWidth="1"/>
    <col min="10242" max="10242" width="5.75" style="3" customWidth="1"/>
    <col min="10243" max="10243" width="9" style="3"/>
    <col min="10244" max="10245" width="12" style="3" customWidth="1"/>
    <col min="10246" max="10246" width="12.625" style="3" customWidth="1"/>
    <col min="10247" max="10247" width="12" style="3" customWidth="1"/>
    <col min="10248" max="10248" width="14" style="3" customWidth="1"/>
    <col min="10249" max="10496" width="9" style="3"/>
    <col min="10497" max="10497" width="3.625" style="3" customWidth="1"/>
    <col min="10498" max="10498" width="5.75" style="3" customWidth="1"/>
    <col min="10499" max="10499" width="9" style="3"/>
    <col min="10500" max="10501" width="12" style="3" customWidth="1"/>
    <col min="10502" max="10502" width="12.625" style="3" customWidth="1"/>
    <col min="10503" max="10503" width="12" style="3" customWidth="1"/>
    <col min="10504" max="10504" width="14" style="3" customWidth="1"/>
    <col min="10505" max="10752" width="9" style="3"/>
    <col min="10753" max="10753" width="3.625" style="3" customWidth="1"/>
    <col min="10754" max="10754" width="5.75" style="3" customWidth="1"/>
    <col min="10755" max="10755" width="9" style="3"/>
    <col min="10756" max="10757" width="12" style="3" customWidth="1"/>
    <col min="10758" max="10758" width="12.625" style="3" customWidth="1"/>
    <col min="10759" max="10759" width="12" style="3" customWidth="1"/>
    <col min="10760" max="10760" width="14" style="3" customWidth="1"/>
    <col min="10761" max="11008" width="9" style="3"/>
    <col min="11009" max="11009" width="3.625" style="3" customWidth="1"/>
    <col min="11010" max="11010" width="5.75" style="3" customWidth="1"/>
    <col min="11011" max="11011" width="9" style="3"/>
    <col min="11012" max="11013" width="12" style="3" customWidth="1"/>
    <col min="11014" max="11014" width="12.625" style="3" customWidth="1"/>
    <col min="11015" max="11015" width="12" style="3" customWidth="1"/>
    <col min="11016" max="11016" width="14" style="3" customWidth="1"/>
    <col min="11017" max="11264" width="9" style="3"/>
    <col min="11265" max="11265" width="3.625" style="3" customWidth="1"/>
    <col min="11266" max="11266" width="5.75" style="3" customWidth="1"/>
    <col min="11267" max="11267" width="9" style="3"/>
    <col min="11268" max="11269" width="12" style="3" customWidth="1"/>
    <col min="11270" max="11270" width="12.625" style="3" customWidth="1"/>
    <col min="11271" max="11271" width="12" style="3" customWidth="1"/>
    <col min="11272" max="11272" width="14" style="3" customWidth="1"/>
    <col min="11273" max="11520" width="9" style="3"/>
    <col min="11521" max="11521" width="3.625" style="3" customWidth="1"/>
    <col min="11522" max="11522" width="5.75" style="3" customWidth="1"/>
    <col min="11523" max="11523" width="9" style="3"/>
    <col min="11524" max="11525" width="12" style="3" customWidth="1"/>
    <col min="11526" max="11526" width="12.625" style="3" customWidth="1"/>
    <col min="11527" max="11527" width="12" style="3" customWidth="1"/>
    <col min="11528" max="11528" width="14" style="3" customWidth="1"/>
    <col min="11529" max="11776" width="9" style="3"/>
    <col min="11777" max="11777" width="3.625" style="3" customWidth="1"/>
    <col min="11778" max="11778" width="5.75" style="3" customWidth="1"/>
    <col min="11779" max="11779" width="9" style="3"/>
    <col min="11780" max="11781" width="12" style="3" customWidth="1"/>
    <col min="11782" max="11782" width="12.625" style="3" customWidth="1"/>
    <col min="11783" max="11783" width="12" style="3" customWidth="1"/>
    <col min="11784" max="11784" width="14" style="3" customWidth="1"/>
    <col min="11785" max="12032" width="9" style="3"/>
    <col min="12033" max="12033" width="3.625" style="3" customWidth="1"/>
    <col min="12034" max="12034" width="5.75" style="3" customWidth="1"/>
    <col min="12035" max="12035" width="9" style="3"/>
    <col min="12036" max="12037" width="12" style="3" customWidth="1"/>
    <col min="12038" max="12038" width="12.625" style="3" customWidth="1"/>
    <col min="12039" max="12039" width="12" style="3" customWidth="1"/>
    <col min="12040" max="12040" width="14" style="3" customWidth="1"/>
    <col min="12041" max="12288" width="9" style="3"/>
    <col min="12289" max="12289" width="3.625" style="3" customWidth="1"/>
    <col min="12290" max="12290" width="5.75" style="3" customWidth="1"/>
    <col min="12291" max="12291" width="9" style="3"/>
    <col min="12292" max="12293" width="12" style="3" customWidth="1"/>
    <col min="12294" max="12294" width="12.625" style="3" customWidth="1"/>
    <col min="12295" max="12295" width="12" style="3" customWidth="1"/>
    <col min="12296" max="12296" width="14" style="3" customWidth="1"/>
    <col min="12297" max="12544" width="9" style="3"/>
    <col min="12545" max="12545" width="3.625" style="3" customWidth="1"/>
    <col min="12546" max="12546" width="5.75" style="3" customWidth="1"/>
    <col min="12547" max="12547" width="9" style="3"/>
    <col min="12548" max="12549" width="12" style="3" customWidth="1"/>
    <col min="12550" max="12550" width="12.625" style="3" customWidth="1"/>
    <col min="12551" max="12551" width="12" style="3" customWidth="1"/>
    <col min="12552" max="12552" width="14" style="3" customWidth="1"/>
    <col min="12553" max="12800" width="9" style="3"/>
    <col min="12801" max="12801" width="3.625" style="3" customWidth="1"/>
    <col min="12802" max="12802" width="5.75" style="3" customWidth="1"/>
    <col min="12803" max="12803" width="9" style="3"/>
    <col min="12804" max="12805" width="12" style="3" customWidth="1"/>
    <col min="12806" max="12806" width="12.625" style="3" customWidth="1"/>
    <col min="12807" max="12807" width="12" style="3" customWidth="1"/>
    <col min="12808" max="12808" width="14" style="3" customWidth="1"/>
    <col min="12809" max="13056" width="9" style="3"/>
    <col min="13057" max="13057" width="3.625" style="3" customWidth="1"/>
    <col min="13058" max="13058" width="5.75" style="3" customWidth="1"/>
    <col min="13059" max="13059" width="9" style="3"/>
    <col min="13060" max="13061" width="12" style="3" customWidth="1"/>
    <col min="13062" max="13062" width="12.625" style="3" customWidth="1"/>
    <col min="13063" max="13063" width="12" style="3" customWidth="1"/>
    <col min="13064" max="13064" width="14" style="3" customWidth="1"/>
    <col min="13065" max="13312" width="9" style="3"/>
    <col min="13313" max="13313" width="3.625" style="3" customWidth="1"/>
    <col min="13314" max="13314" width="5.75" style="3" customWidth="1"/>
    <col min="13315" max="13315" width="9" style="3"/>
    <col min="13316" max="13317" width="12" style="3" customWidth="1"/>
    <col min="13318" max="13318" width="12.625" style="3" customWidth="1"/>
    <col min="13319" max="13319" width="12" style="3" customWidth="1"/>
    <col min="13320" max="13320" width="14" style="3" customWidth="1"/>
    <col min="13321" max="13568" width="9" style="3"/>
    <col min="13569" max="13569" width="3.625" style="3" customWidth="1"/>
    <col min="13570" max="13570" width="5.75" style="3" customWidth="1"/>
    <col min="13571" max="13571" width="9" style="3"/>
    <col min="13572" max="13573" width="12" style="3" customWidth="1"/>
    <col min="13574" max="13574" width="12.625" style="3" customWidth="1"/>
    <col min="13575" max="13575" width="12" style="3" customWidth="1"/>
    <col min="13576" max="13576" width="14" style="3" customWidth="1"/>
    <col min="13577" max="13824" width="9" style="3"/>
    <col min="13825" max="13825" width="3.625" style="3" customWidth="1"/>
    <col min="13826" max="13826" width="5.75" style="3" customWidth="1"/>
    <col min="13827" max="13827" width="9" style="3"/>
    <col min="13828" max="13829" width="12" style="3" customWidth="1"/>
    <col min="13830" max="13830" width="12.625" style="3" customWidth="1"/>
    <col min="13831" max="13831" width="12" style="3" customWidth="1"/>
    <col min="13832" max="13832" width="14" style="3" customWidth="1"/>
    <col min="13833" max="14080" width="9" style="3"/>
    <col min="14081" max="14081" width="3.625" style="3" customWidth="1"/>
    <col min="14082" max="14082" width="5.75" style="3" customWidth="1"/>
    <col min="14083" max="14083" width="9" style="3"/>
    <col min="14084" max="14085" width="12" style="3" customWidth="1"/>
    <col min="14086" max="14086" width="12.625" style="3" customWidth="1"/>
    <col min="14087" max="14087" width="12" style="3" customWidth="1"/>
    <col min="14088" max="14088" width="14" style="3" customWidth="1"/>
    <col min="14089" max="14336" width="9" style="3"/>
    <col min="14337" max="14337" width="3.625" style="3" customWidth="1"/>
    <col min="14338" max="14338" width="5.75" style="3" customWidth="1"/>
    <col min="14339" max="14339" width="9" style="3"/>
    <col min="14340" max="14341" width="12" style="3" customWidth="1"/>
    <col min="14342" max="14342" width="12.625" style="3" customWidth="1"/>
    <col min="14343" max="14343" width="12" style="3" customWidth="1"/>
    <col min="14344" max="14344" width="14" style="3" customWidth="1"/>
    <col min="14345" max="14592" width="9" style="3"/>
    <col min="14593" max="14593" width="3.625" style="3" customWidth="1"/>
    <col min="14594" max="14594" width="5.75" style="3" customWidth="1"/>
    <col min="14595" max="14595" width="9" style="3"/>
    <col min="14596" max="14597" width="12" style="3" customWidth="1"/>
    <col min="14598" max="14598" width="12.625" style="3" customWidth="1"/>
    <col min="14599" max="14599" width="12" style="3" customWidth="1"/>
    <col min="14600" max="14600" width="14" style="3" customWidth="1"/>
    <col min="14601" max="14848" width="9" style="3"/>
    <col min="14849" max="14849" width="3.625" style="3" customWidth="1"/>
    <col min="14850" max="14850" width="5.75" style="3" customWidth="1"/>
    <col min="14851" max="14851" width="9" style="3"/>
    <col min="14852" max="14853" width="12" style="3" customWidth="1"/>
    <col min="14854" max="14854" width="12.625" style="3" customWidth="1"/>
    <col min="14855" max="14855" width="12" style="3" customWidth="1"/>
    <col min="14856" max="14856" width="14" style="3" customWidth="1"/>
    <col min="14857" max="15104" width="9" style="3"/>
    <col min="15105" max="15105" width="3.625" style="3" customWidth="1"/>
    <col min="15106" max="15106" width="5.75" style="3" customWidth="1"/>
    <col min="15107" max="15107" width="9" style="3"/>
    <col min="15108" max="15109" width="12" style="3" customWidth="1"/>
    <col min="15110" max="15110" width="12.625" style="3" customWidth="1"/>
    <col min="15111" max="15111" width="12" style="3" customWidth="1"/>
    <col min="15112" max="15112" width="14" style="3" customWidth="1"/>
    <col min="15113" max="15360" width="9" style="3"/>
    <col min="15361" max="15361" width="3.625" style="3" customWidth="1"/>
    <col min="15362" max="15362" width="5.75" style="3" customWidth="1"/>
    <col min="15363" max="15363" width="9" style="3"/>
    <col min="15364" max="15365" width="12" style="3" customWidth="1"/>
    <col min="15366" max="15366" width="12.625" style="3" customWidth="1"/>
    <col min="15367" max="15367" width="12" style="3" customWidth="1"/>
    <col min="15368" max="15368" width="14" style="3" customWidth="1"/>
    <col min="15369" max="15616" width="9" style="3"/>
    <col min="15617" max="15617" width="3.625" style="3" customWidth="1"/>
    <col min="15618" max="15618" width="5.75" style="3" customWidth="1"/>
    <col min="15619" max="15619" width="9" style="3"/>
    <col min="15620" max="15621" width="12" style="3" customWidth="1"/>
    <col min="15622" max="15622" width="12.625" style="3" customWidth="1"/>
    <col min="15623" max="15623" width="12" style="3" customWidth="1"/>
    <col min="15624" max="15624" width="14" style="3" customWidth="1"/>
    <col min="15625" max="15872" width="9" style="3"/>
    <col min="15873" max="15873" width="3.625" style="3" customWidth="1"/>
    <col min="15874" max="15874" width="5.75" style="3" customWidth="1"/>
    <col min="15875" max="15875" width="9" style="3"/>
    <col min="15876" max="15877" width="12" style="3" customWidth="1"/>
    <col min="15878" max="15878" width="12.625" style="3" customWidth="1"/>
    <col min="15879" max="15879" width="12" style="3" customWidth="1"/>
    <col min="15880" max="15880" width="14" style="3" customWidth="1"/>
    <col min="15881" max="16128" width="9" style="3"/>
    <col min="16129" max="16129" width="3.625" style="3" customWidth="1"/>
    <col min="16130" max="16130" width="5.75" style="3" customWidth="1"/>
    <col min="16131" max="16131" width="9" style="3"/>
    <col min="16132" max="16133" width="12" style="3" customWidth="1"/>
    <col min="16134" max="16134" width="12.625" style="3" customWidth="1"/>
    <col min="16135" max="16135" width="12" style="3" customWidth="1"/>
    <col min="16136" max="16136" width="14" style="3" customWidth="1"/>
    <col min="16137" max="16384" width="9" style="3"/>
  </cols>
  <sheetData>
    <row r="1" spans="1:8" x14ac:dyDescent="0.15">
      <c r="A1" s="47" t="s">
        <v>53</v>
      </c>
      <c r="B1" s="47" t="s">
        <v>36</v>
      </c>
      <c r="C1" s="47" t="s">
        <v>37</v>
      </c>
      <c r="D1" s="47" t="s">
        <v>38</v>
      </c>
      <c r="E1" s="47" t="s">
        <v>39</v>
      </c>
      <c r="F1" s="47" t="s">
        <v>46</v>
      </c>
      <c r="G1" s="47" t="s">
        <v>39</v>
      </c>
      <c r="H1" s="45" t="s">
        <v>47</v>
      </c>
    </row>
    <row r="2" spans="1:8" x14ac:dyDescent="0.15">
      <c r="A2" s="48">
        <v>1</v>
      </c>
      <c r="B2" s="48">
        <v>12</v>
      </c>
      <c r="C2" s="48">
        <v>86088</v>
      </c>
      <c r="D2" s="48">
        <v>867719.73073846195</v>
      </c>
      <c r="E2" s="48">
        <v>972143.41821452999</v>
      </c>
      <c r="F2" s="48">
        <v>-104423.68747606799</v>
      </c>
      <c r="G2" s="48">
        <v>972143.41821452999</v>
      </c>
      <c r="H2">
        <v>-0.120342644954264</v>
      </c>
    </row>
    <row r="3" spans="1:8" x14ac:dyDescent="0.15">
      <c r="A3" s="48">
        <v>2</v>
      </c>
      <c r="B3" s="48">
        <v>13</v>
      </c>
      <c r="C3" s="48">
        <v>16711.544999999998</v>
      </c>
      <c r="D3" s="48">
        <v>121353.096606142</v>
      </c>
      <c r="E3" s="48">
        <v>91707.051975319599</v>
      </c>
      <c r="F3" s="48">
        <v>29646.044630822202</v>
      </c>
      <c r="G3" s="48">
        <v>91707.051975319599</v>
      </c>
      <c r="H3">
        <v>0.24429574077569699</v>
      </c>
    </row>
    <row r="4" spans="1:8" x14ac:dyDescent="0.15">
      <c r="A4" s="48">
        <v>3</v>
      </c>
      <c r="B4" s="48">
        <v>14</v>
      </c>
      <c r="C4" s="48">
        <v>119071</v>
      </c>
      <c r="D4" s="48">
        <v>162939.92754700899</v>
      </c>
      <c r="E4" s="48">
        <v>135602.990716239</v>
      </c>
      <c r="F4" s="48">
        <v>27336.936830769198</v>
      </c>
      <c r="G4" s="48">
        <v>135602.990716239</v>
      </c>
      <c r="H4">
        <v>0.167773100444533</v>
      </c>
    </row>
    <row r="5" spans="1:8" x14ac:dyDescent="0.15">
      <c r="A5" s="48">
        <v>4</v>
      </c>
      <c r="B5" s="48">
        <v>15</v>
      </c>
      <c r="C5" s="48">
        <v>7087</v>
      </c>
      <c r="D5" s="48">
        <v>102679.36352735</v>
      </c>
      <c r="E5" s="48">
        <v>86046.436823931595</v>
      </c>
      <c r="F5" s="48">
        <v>16632.926703418801</v>
      </c>
      <c r="G5" s="48">
        <v>86046.436823931595</v>
      </c>
      <c r="H5">
        <v>0.16198899303644701</v>
      </c>
    </row>
    <row r="6" spans="1:8" x14ac:dyDescent="0.15">
      <c r="A6" s="48">
        <v>5</v>
      </c>
      <c r="B6" s="48">
        <v>16</v>
      </c>
      <c r="C6" s="48">
        <v>3823</v>
      </c>
      <c r="D6" s="48">
        <v>230065.305424786</v>
      </c>
      <c r="E6" s="48">
        <v>203053.96974786301</v>
      </c>
      <c r="F6" s="48">
        <v>27011.3356769231</v>
      </c>
      <c r="G6" s="48">
        <v>203053.96974786301</v>
      </c>
      <c r="H6">
        <v>0.117407253679776</v>
      </c>
    </row>
    <row r="7" spans="1:8" x14ac:dyDescent="0.15">
      <c r="A7" s="48">
        <v>6</v>
      </c>
      <c r="B7" s="48">
        <v>17</v>
      </c>
      <c r="C7" s="48">
        <v>22362</v>
      </c>
      <c r="D7" s="48">
        <v>394483.59910427401</v>
      </c>
      <c r="E7" s="48">
        <v>331181.92779743602</v>
      </c>
      <c r="F7" s="48">
        <v>63301.671306837598</v>
      </c>
      <c r="G7" s="48">
        <v>331181.92779743602</v>
      </c>
      <c r="H7">
        <v>0.16046718152686801</v>
      </c>
    </row>
    <row r="8" spans="1:8" x14ac:dyDescent="0.15">
      <c r="A8" s="48">
        <v>7</v>
      </c>
      <c r="B8" s="48">
        <v>18</v>
      </c>
      <c r="C8" s="48">
        <v>79717</v>
      </c>
      <c r="D8" s="48">
        <v>160174.83443504301</v>
      </c>
      <c r="E8" s="48">
        <v>147957.609849573</v>
      </c>
      <c r="F8" s="48">
        <v>12217.2245854701</v>
      </c>
      <c r="G8" s="48">
        <v>147957.609849573</v>
      </c>
      <c r="H8">
        <v>7.6274307562494495E-2</v>
      </c>
    </row>
    <row r="9" spans="1:8" x14ac:dyDescent="0.15">
      <c r="A9" s="48">
        <v>8</v>
      </c>
      <c r="B9" s="48">
        <v>19</v>
      </c>
      <c r="C9" s="48">
        <v>21307</v>
      </c>
      <c r="D9" s="48">
        <v>130149.113904274</v>
      </c>
      <c r="E9" s="48">
        <v>128133.759008547</v>
      </c>
      <c r="F9" s="48">
        <v>2015.3548957265</v>
      </c>
      <c r="G9" s="48">
        <v>128133.759008547</v>
      </c>
      <c r="H9">
        <v>1.54849682434935E-2</v>
      </c>
    </row>
    <row r="10" spans="1:8" x14ac:dyDescent="0.15">
      <c r="A10" s="48">
        <v>9</v>
      </c>
      <c r="B10" s="48">
        <v>21</v>
      </c>
      <c r="C10" s="48">
        <v>182101</v>
      </c>
      <c r="D10" s="48">
        <v>745672.94790000003</v>
      </c>
      <c r="E10" s="48">
        <v>715240.90049999999</v>
      </c>
      <c r="F10" s="48">
        <v>30432.047399999999</v>
      </c>
      <c r="G10" s="48">
        <v>715240.90049999999</v>
      </c>
      <c r="H10">
        <v>4.0811521305290997E-2</v>
      </c>
    </row>
    <row r="11" spans="1:8" x14ac:dyDescent="0.15">
      <c r="A11" s="48">
        <v>10</v>
      </c>
      <c r="B11" s="48">
        <v>22</v>
      </c>
      <c r="C11" s="48">
        <v>32594</v>
      </c>
      <c r="D11" s="48">
        <v>637118.51738717896</v>
      </c>
      <c r="E11" s="48">
        <v>594884.19616410299</v>
      </c>
      <c r="F11" s="48">
        <v>42234.321223076899</v>
      </c>
      <c r="G11" s="48">
        <v>594884.19616410299</v>
      </c>
      <c r="H11">
        <v>6.6289583602560598E-2</v>
      </c>
    </row>
    <row r="12" spans="1:8" x14ac:dyDescent="0.15">
      <c r="A12" s="48">
        <v>11</v>
      </c>
      <c r="B12" s="48">
        <v>23</v>
      </c>
      <c r="C12" s="48">
        <v>207468.78099999999</v>
      </c>
      <c r="D12" s="48">
        <v>1866166.2693863199</v>
      </c>
      <c r="E12" s="48">
        <v>1590819.79402051</v>
      </c>
      <c r="F12" s="48">
        <v>275346.47536581202</v>
      </c>
      <c r="G12" s="48">
        <v>1590819.79402051</v>
      </c>
      <c r="H12">
        <v>0.14754659318558899</v>
      </c>
    </row>
    <row r="13" spans="1:8" x14ac:dyDescent="0.15">
      <c r="A13" s="48">
        <v>12</v>
      </c>
      <c r="B13" s="48">
        <v>24</v>
      </c>
      <c r="C13" s="48">
        <v>27966.137999999999</v>
      </c>
      <c r="D13" s="48">
        <v>700609.74664102599</v>
      </c>
      <c r="E13" s="48">
        <v>613877.82509829104</v>
      </c>
      <c r="F13" s="48">
        <v>86731.921542734999</v>
      </c>
      <c r="G13" s="48">
        <v>613877.82509829104</v>
      </c>
      <c r="H13">
        <v>0.123794911444722</v>
      </c>
    </row>
    <row r="14" spans="1:8" x14ac:dyDescent="0.15">
      <c r="A14" s="48">
        <v>13</v>
      </c>
      <c r="B14" s="48">
        <v>25</v>
      </c>
      <c r="C14" s="48">
        <v>76378</v>
      </c>
      <c r="D14" s="48">
        <v>979736.47439999995</v>
      </c>
      <c r="E14" s="48">
        <v>928910.19449999998</v>
      </c>
      <c r="F14" s="48">
        <v>50826.279900000001</v>
      </c>
      <c r="G14" s="48">
        <v>928910.19449999998</v>
      </c>
      <c r="H14">
        <v>5.1877500968948297E-2</v>
      </c>
    </row>
    <row r="15" spans="1:8" x14ac:dyDescent="0.15">
      <c r="A15" s="48">
        <v>14</v>
      </c>
      <c r="B15" s="48">
        <v>26</v>
      </c>
      <c r="C15" s="48">
        <v>97848</v>
      </c>
      <c r="D15" s="48">
        <v>536259.972549172</v>
      </c>
      <c r="E15" s="48">
        <v>536485.37566187896</v>
      </c>
      <c r="F15" s="48">
        <v>-225.40311270705701</v>
      </c>
      <c r="G15" s="48">
        <v>536485.37566187896</v>
      </c>
      <c r="H15">
        <v>-4.2032432820890599E-4</v>
      </c>
    </row>
    <row r="16" spans="1:8" x14ac:dyDescent="0.15">
      <c r="A16" s="48">
        <v>15</v>
      </c>
      <c r="B16" s="48">
        <v>27</v>
      </c>
      <c r="C16" s="48">
        <v>168983.141</v>
      </c>
      <c r="D16" s="48">
        <v>1126580.1407000001</v>
      </c>
      <c r="E16" s="48">
        <v>974679.4436</v>
      </c>
      <c r="F16" s="48">
        <v>151900.69709999999</v>
      </c>
      <c r="G16" s="48">
        <v>974679.4436</v>
      </c>
      <c r="H16">
        <v>0.13483345890121601</v>
      </c>
    </row>
    <row r="17" spans="1:8" x14ac:dyDescent="0.15">
      <c r="A17" s="48">
        <v>16</v>
      </c>
      <c r="B17" s="48">
        <v>29</v>
      </c>
      <c r="C17" s="48">
        <v>241752</v>
      </c>
      <c r="D17" s="48">
        <v>3085947.8467957298</v>
      </c>
      <c r="E17" s="48">
        <v>2798534.5207324801</v>
      </c>
      <c r="F17" s="48">
        <v>287413.32606324798</v>
      </c>
      <c r="G17" s="48">
        <v>2798534.5207324801</v>
      </c>
      <c r="H17">
        <v>9.3136157943071396E-2</v>
      </c>
    </row>
    <row r="18" spans="1:8" x14ac:dyDescent="0.15">
      <c r="A18" s="48">
        <v>17</v>
      </c>
      <c r="B18" s="48">
        <v>31</v>
      </c>
      <c r="C18" s="48">
        <v>40648.303</v>
      </c>
      <c r="D18" s="48">
        <v>276118.65033111698</v>
      </c>
      <c r="E18" s="48">
        <v>230791.70820947501</v>
      </c>
      <c r="F18" s="48">
        <v>45326.9421216423</v>
      </c>
      <c r="G18" s="48">
        <v>230791.70820947501</v>
      </c>
      <c r="H18">
        <v>0.164157481094765</v>
      </c>
    </row>
    <row r="19" spans="1:8" x14ac:dyDescent="0.15">
      <c r="A19" s="48">
        <v>18</v>
      </c>
      <c r="B19" s="48">
        <v>32</v>
      </c>
      <c r="C19" s="48">
        <v>14146.1</v>
      </c>
      <c r="D19" s="48">
        <v>227139.43862416601</v>
      </c>
      <c r="E19" s="48">
        <v>207298.65092979401</v>
      </c>
      <c r="F19" s="48">
        <v>19840.7876943722</v>
      </c>
      <c r="G19" s="48">
        <v>207298.65092979401</v>
      </c>
      <c r="H19">
        <v>8.7350694421683306E-2</v>
      </c>
    </row>
    <row r="20" spans="1:8" x14ac:dyDescent="0.15">
      <c r="A20" s="48">
        <v>19</v>
      </c>
      <c r="B20" s="48">
        <v>33</v>
      </c>
      <c r="C20" s="48">
        <v>50652.09</v>
      </c>
      <c r="D20" s="48">
        <v>529210.18717693805</v>
      </c>
      <c r="E20" s="48">
        <v>430469.79338443698</v>
      </c>
      <c r="F20" s="48">
        <v>98740.393792501302</v>
      </c>
      <c r="G20" s="48">
        <v>430469.79338443698</v>
      </c>
      <c r="H20">
        <v>0.18658067472062501</v>
      </c>
    </row>
    <row r="21" spans="1:8" x14ac:dyDescent="0.15">
      <c r="A21" s="48">
        <v>20</v>
      </c>
      <c r="B21" s="48">
        <v>34</v>
      </c>
      <c r="C21" s="48">
        <v>47612.508000000002</v>
      </c>
      <c r="D21" s="48">
        <v>269619.36729438801</v>
      </c>
      <c r="E21" s="48">
        <v>192361.00001958301</v>
      </c>
      <c r="F21" s="48">
        <v>77258.367274804506</v>
      </c>
      <c r="G21" s="48">
        <v>192361.00001958301</v>
      </c>
      <c r="H21">
        <v>0.28654605954344797</v>
      </c>
    </row>
    <row r="22" spans="1:8" x14ac:dyDescent="0.15">
      <c r="A22" s="48">
        <v>21</v>
      </c>
      <c r="B22" s="48">
        <v>35</v>
      </c>
      <c r="C22" s="48">
        <v>32395.705000000002</v>
      </c>
      <c r="D22" s="48">
        <v>715744.77847256605</v>
      </c>
      <c r="E22" s="48">
        <v>648038.92146261502</v>
      </c>
      <c r="F22" s="48">
        <v>67705.857009951505</v>
      </c>
      <c r="G22" s="48">
        <v>648038.92146261502</v>
      </c>
      <c r="H22">
        <v>9.4594971624437196E-2</v>
      </c>
    </row>
    <row r="23" spans="1:8" x14ac:dyDescent="0.15">
      <c r="A23" s="48">
        <v>22</v>
      </c>
      <c r="B23" s="48">
        <v>36</v>
      </c>
      <c r="C23" s="48">
        <v>108668.07799999999</v>
      </c>
      <c r="D23" s="48">
        <v>631878.90953893797</v>
      </c>
      <c r="E23" s="48">
        <v>518483.25494529703</v>
      </c>
      <c r="F23" s="48">
        <v>113395.654593641</v>
      </c>
      <c r="G23" s="48">
        <v>518483.25494529703</v>
      </c>
      <c r="H23">
        <v>0.17945788802538501</v>
      </c>
    </row>
    <row r="24" spans="1:8" x14ac:dyDescent="0.15">
      <c r="A24" s="48">
        <v>23</v>
      </c>
      <c r="B24" s="48">
        <v>37</v>
      </c>
      <c r="C24" s="48">
        <v>89785.514999999999</v>
      </c>
      <c r="D24" s="48">
        <v>917963.58468938095</v>
      </c>
      <c r="E24" s="48">
        <v>776499.03599148605</v>
      </c>
      <c r="F24" s="48">
        <v>141464.54869789499</v>
      </c>
      <c r="G24" s="48">
        <v>776499.03599148605</v>
      </c>
      <c r="H24">
        <v>0.154106928703238</v>
      </c>
    </row>
    <row r="25" spans="1:8" x14ac:dyDescent="0.15">
      <c r="A25" s="48">
        <v>24</v>
      </c>
      <c r="B25" s="48">
        <v>38</v>
      </c>
      <c r="C25" s="48">
        <v>191055.671</v>
      </c>
      <c r="D25" s="48">
        <v>856885.15735752205</v>
      </c>
      <c r="E25" s="48">
        <v>818129.15650177002</v>
      </c>
      <c r="F25" s="48">
        <v>38756.000855752201</v>
      </c>
      <c r="G25" s="48">
        <v>818129.15650177002</v>
      </c>
      <c r="H25">
        <v>4.5228932398909398E-2</v>
      </c>
    </row>
    <row r="26" spans="1:8" x14ac:dyDescent="0.15">
      <c r="A26" s="48">
        <v>25</v>
      </c>
      <c r="B26" s="48">
        <v>39</v>
      </c>
      <c r="C26" s="48">
        <v>104157.446</v>
      </c>
      <c r="D26" s="48">
        <v>155267.68292954401</v>
      </c>
      <c r="E26" s="48">
        <v>113082.37183604699</v>
      </c>
      <c r="F26" s="48">
        <v>42185.311093497097</v>
      </c>
      <c r="G26" s="48">
        <v>113082.37183604699</v>
      </c>
      <c r="H26">
        <v>0.27169408532128098</v>
      </c>
    </row>
    <row r="27" spans="1:8" x14ac:dyDescent="0.15">
      <c r="A27" s="48">
        <v>26</v>
      </c>
      <c r="B27" s="48">
        <v>40</v>
      </c>
      <c r="C27" s="48">
        <v>23</v>
      </c>
      <c r="D27" s="48">
        <v>88.461600000000004</v>
      </c>
      <c r="E27" s="48">
        <v>71.237899999999996</v>
      </c>
      <c r="F27" s="48">
        <v>17.223700000000001</v>
      </c>
      <c r="G27" s="48">
        <v>71.237899999999996</v>
      </c>
      <c r="H27">
        <v>0.19470256020691501</v>
      </c>
    </row>
    <row r="28" spans="1:8" x14ac:dyDescent="0.15">
      <c r="A28" s="48">
        <v>27</v>
      </c>
      <c r="B28" s="48">
        <v>42</v>
      </c>
      <c r="C28" s="48">
        <v>5739.6909999999998</v>
      </c>
      <c r="D28" s="48">
        <v>96035.256999999998</v>
      </c>
      <c r="E28" s="48">
        <v>87428.367800000007</v>
      </c>
      <c r="F28" s="48">
        <v>8606.8891999999996</v>
      </c>
      <c r="G28" s="48">
        <v>87428.367800000007</v>
      </c>
      <c r="H28">
        <v>8.9622181153740196E-2</v>
      </c>
    </row>
    <row r="29" spans="1:8" x14ac:dyDescent="0.15">
      <c r="A29" s="48">
        <v>28</v>
      </c>
      <c r="B29" s="48">
        <v>75</v>
      </c>
      <c r="C29" s="48">
        <v>540</v>
      </c>
      <c r="D29" s="48">
        <v>379706.41025641002</v>
      </c>
      <c r="E29" s="48">
        <v>359654.98333333299</v>
      </c>
      <c r="F29" s="48">
        <v>20051.426923076899</v>
      </c>
      <c r="G29" s="48">
        <v>359654.98333333299</v>
      </c>
      <c r="H29">
        <v>5.2807712436396502E-2</v>
      </c>
    </row>
    <row r="30" spans="1:8" x14ac:dyDescent="0.15">
      <c r="A30" s="48">
        <v>29</v>
      </c>
      <c r="B30" s="48">
        <v>76</v>
      </c>
      <c r="C30" s="48">
        <v>3354</v>
      </c>
      <c r="D30" s="48">
        <v>597406.42455811996</v>
      </c>
      <c r="E30" s="48">
        <v>561736.85930512799</v>
      </c>
      <c r="F30" s="48">
        <v>35669.565252991502</v>
      </c>
      <c r="G30" s="48">
        <v>561736.85930512799</v>
      </c>
      <c r="H30">
        <v>5.9707368027344103E-2</v>
      </c>
    </row>
    <row r="31" spans="1:8" x14ac:dyDescent="0.15">
      <c r="A31" s="48">
        <v>30</v>
      </c>
      <c r="B31" s="48">
        <v>99</v>
      </c>
      <c r="C31" s="48">
        <v>39</v>
      </c>
      <c r="D31" s="48">
        <v>19074.733681264701</v>
      </c>
      <c r="E31" s="48">
        <v>15567.293744799899</v>
      </c>
      <c r="F31" s="48">
        <v>3507.4399364647202</v>
      </c>
      <c r="G31" s="48">
        <v>15567.293744799899</v>
      </c>
      <c r="H31">
        <v>0.18387884177432801</v>
      </c>
    </row>
    <row r="32" spans="1:8" x14ac:dyDescent="0.15">
      <c r="A32" s="46"/>
      <c r="B32" s="46"/>
      <c r="C32" s="46"/>
      <c r="D32" s="46"/>
      <c r="E32" s="46"/>
      <c r="F32" s="46"/>
      <c r="G32" s="46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2014-05-19T06:01:55Z</dcterms:modified>
</cp:coreProperties>
</file>