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ork paper\Diff check\2014-02-24\"/>
    </mc:Choice>
  </mc:AlternateContent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F4" i="2"/>
  <c r="J4" i="2"/>
  <c r="E5" i="2"/>
  <c r="F5" i="2"/>
  <c r="J5" i="2"/>
  <c r="E6" i="2"/>
  <c r="F6" i="2"/>
  <c r="J6" i="2"/>
  <c r="E7" i="2"/>
  <c r="F7" i="2"/>
  <c r="J7" i="2"/>
  <c r="E8" i="2"/>
  <c r="F8" i="2"/>
  <c r="J8" i="2"/>
  <c r="E9" i="2"/>
  <c r="F9" i="2"/>
  <c r="J9" i="2"/>
  <c r="E10" i="2"/>
  <c r="F10" i="2"/>
  <c r="J10" i="2"/>
  <c r="E11" i="2"/>
  <c r="F11" i="2"/>
  <c r="J11" i="2"/>
  <c r="E12" i="2"/>
  <c r="F12" i="2"/>
  <c r="J12" i="2"/>
  <c r="E13" i="2"/>
  <c r="F13" i="2"/>
  <c r="J13" i="2"/>
  <c r="E14" i="2"/>
  <c r="F14" i="2"/>
  <c r="J14" i="2"/>
  <c r="E15" i="2"/>
  <c r="F15" i="2"/>
  <c r="J15" i="2"/>
  <c r="E16" i="2"/>
  <c r="F16" i="2"/>
  <c r="J16" i="2"/>
  <c r="E17" i="2"/>
  <c r="F17" i="2"/>
  <c r="J17" i="2"/>
  <c r="E18" i="2"/>
  <c r="F18" i="2"/>
  <c r="J18" i="2"/>
  <c r="E19" i="2"/>
  <c r="F19" i="2"/>
  <c r="J19" i="2"/>
  <c r="E20" i="2"/>
  <c r="F20" i="2"/>
  <c r="J20" i="2"/>
  <c r="E21" i="2"/>
  <c r="F21" i="2"/>
  <c r="J21" i="2"/>
  <c r="E22" i="2"/>
  <c r="F22" i="2"/>
  <c r="J22" i="2"/>
  <c r="E23" i="2"/>
  <c r="F23" i="2"/>
  <c r="J23" i="2"/>
  <c r="E24" i="2"/>
  <c r="F24" i="2"/>
  <c r="J24" i="2"/>
  <c r="E25" i="2"/>
  <c r="F25" i="2"/>
  <c r="J25" i="2"/>
  <c r="E26" i="2"/>
  <c r="F26" i="2"/>
  <c r="J26" i="2"/>
  <c r="E27" i="2"/>
  <c r="F27" i="2"/>
  <c r="J27" i="2"/>
  <c r="E28" i="2"/>
  <c r="F28" i="2"/>
  <c r="J28" i="2"/>
  <c r="E29" i="2"/>
  <c r="F29" i="2"/>
  <c r="J29" i="2"/>
  <c r="E30" i="2"/>
  <c r="K30" i="2" s="1"/>
  <c r="F30" i="2"/>
  <c r="E31" i="2"/>
  <c r="F31" i="2"/>
  <c r="J31" i="2"/>
  <c r="E32" i="2"/>
  <c r="K32" i="2" s="1"/>
  <c r="F32" i="2"/>
  <c r="E33" i="2"/>
  <c r="K33" i="2" s="1"/>
  <c r="F33" i="2"/>
  <c r="E34" i="2"/>
  <c r="K34" i="2" s="1"/>
  <c r="F34" i="2"/>
  <c r="E35" i="2"/>
  <c r="F35" i="2"/>
  <c r="J35" i="2"/>
  <c r="E36" i="2"/>
  <c r="F36" i="2"/>
  <c r="J36" i="2"/>
  <c r="E37" i="2"/>
  <c r="K37" i="2" s="1"/>
  <c r="F37" i="2"/>
  <c r="E38" i="2"/>
  <c r="K38" i="2" s="1"/>
  <c r="F38" i="2"/>
  <c r="E39" i="2"/>
  <c r="F39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5" i="2"/>
  <c r="I36" i="2"/>
  <c r="I3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5" i="2" l="1"/>
  <c r="K7" i="2"/>
  <c r="K39" i="2"/>
  <c r="G19" i="2"/>
  <c r="L19" i="2" s="1"/>
  <c r="G11" i="2"/>
  <c r="G38" i="2"/>
  <c r="L38" i="2" s="1"/>
  <c r="G7" i="2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G39" i="2"/>
  <c r="L39" i="2" s="1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32" i="2"/>
  <c r="L32" i="2" s="1"/>
  <c r="G29" i="2"/>
  <c r="L29" i="2" s="1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34" i="2"/>
  <c r="L34" i="2" s="1"/>
  <c r="G33" i="2"/>
  <c r="L33" i="2" s="1"/>
  <c r="G31" i="2"/>
  <c r="L31" i="2" s="1"/>
  <c r="G30" i="2"/>
  <c r="L30" i="2" s="1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37" i="2"/>
  <c r="L37" i="2" s="1"/>
  <c r="G35" i="2"/>
  <c r="L35" i="2" s="1"/>
  <c r="G28" i="2"/>
  <c r="L28" i="2" s="1"/>
  <c r="G24" i="2"/>
  <c r="L24" i="2" s="1"/>
  <c r="G20" i="2"/>
  <c r="L20" i="2" s="1"/>
  <c r="G16" i="2"/>
  <c r="L16" i="2" s="1"/>
  <c r="G12" i="2"/>
  <c r="L12" i="2" s="1"/>
  <c r="L11" i="2"/>
  <c r="G8" i="2"/>
  <c r="L8" i="2" s="1"/>
  <c r="L7" i="2"/>
  <c r="J3" i="2"/>
  <c r="G3" i="2"/>
  <c r="G36" i="2"/>
  <c r="L36" i="2" s="1"/>
  <c r="I3" i="2"/>
  <c r="K3" i="2" s="1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<sst xmlns="http://schemas.openxmlformats.org/spreadsheetml/2006/main" count="114" uniqueCount="71">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</sst>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宋体"/>
      <family val="3"/>
      <charset val="134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2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0" fontId="31" fillId="0" borderId="0" xfId="44" applyNumberFormat="1" applyFont="1"/>
    <xf numFmtId="0" fontId="30" fillId="0" borderId="0" xfId="44" applyNumberFormat="1" applyFont="1"/>
    <xf numFmtId="0" fontId="31" fillId="0" borderId="0" xfId="44" applyNumberFormat="1" applyFo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horizontal="right" vertical="center" wrapText="1"/>
    </xf>
    <xf numFmtId="0" fontId="27" fillId="0" borderId="19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2" fillId="34" borderId="12" xfId="0" applyFont="1" applyFill="1" applyBorder="1" applyAlignment="1">
      <alignment horizontal="right" vertical="top" wrapText="1"/>
    </xf>
    <xf numFmtId="0" fontId="21" fillId="35" borderId="20" xfId="0" applyFont="1" applyFill="1" applyBorder="1" applyAlignment="1">
      <alignment horizontal="right" vertical="top" wrapText="1"/>
    </xf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131b990e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130b7f97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28d9b06713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2de2077f2" TargetMode="External"/><Relationship Id="rId108" Type="http://schemas.openxmlformats.org/officeDocument/2006/relationships/image" Target="cid:130b7fbf13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479648c9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de215632" TargetMode="External"/><Relationship Id="rId101" Type="http://schemas.openxmlformats.org/officeDocument/2006/relationships/hyperlink" Target="cid:28d9b03f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131407bc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548af2" TargetMode="External"/><Relationship Id="rId104" Type="http://schemas.openxmlformats.org/officeDocument/2006/relationships/image" Target="cid:2de207a2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131407e3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de2158013" TargetMode="External"/><Relationship Id="rId105" Type="http://schemas.openxmlformats.org/officeDocument/2006/relationships/hyperlink" Target="cid:479648a8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548b1813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131b98e2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548b18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de2158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28d9b067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2de207a2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479648c9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6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130b7fbf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131407e3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131b990e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131b990e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7" sqref="K7"/>
    </sheetView>
  </sheetViews>
  <sheetFormatPr defaultColWidth="9"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375" style="1" bestFit="1" customWidth="1"/>
    <col min="6" max="6" width="12.25" style="26" bestFit="1" customWidth="1"/>
    <col min="7" max="7" width="10.375" style="1" bestFit="1" customWidth="1"/>
    <col min="8" max="8" width="9" style="26"/>
    <col min="9" max="9" width="12.625" style="2" customWidth="1"/>
    <col min="10" max="10" width="12.375" style="2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 x14ac:dyDescent="0.15">
      <c r="A2" s="11" t="s">
        <v>3</v>
      </c>
      <c r="B2" s="12"/>
      <c r="C2" s="47" t="s">
        <v>4</v>
      </c>
      <c r="D2" s="4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48" t="s">
        <v>5</v>
      </c>
      <c r="B3" s="48"/>
      <c r="C3" s="48"/>
      <c r="D3" s="48"/>
      <c r="E3" s="15">
        <f>RA!D7</f>
        <v>13047931.5878</v>
      </c>
      <c r="F3" s="25">
        <f>RA!I7</f>
        <v>1457344.3663999999</v>
      </c>
      <c r="G3" s="16">
        <f>E3-F3</f>
        <v>11590587.2214</v>
      </c>
      <c r="H3" s="27">
        <f>RA!J7</f>
        <v>11.169160081760699</v>
      </c>
      <c r="I3" s="20">
        <f>SUM(I4:I39)</f>
        <v>13047934.993765038</v>
      </c>
      <c r="J3" s="21">
        <f>SUM(J4:J39)</f>
        <v>11590587.154004388</v>
      </c>
      <c r="K3" s="22">
        <f>E3-I3</f>
        <v>-3.4059650376439095</v>
      </c>
      <c r="L3" s="22">
        <f>G3-J3</f>
        <v>6.7395612597465515E-2</v>
      </c>
    </row>
    <row r="4" spans="1:12" x14ac:dyDescent="0.15">
      <c r="A4" s="49">
        <f>RA!A8</f>
        <v>41694</v>
      </c>
      <c r="B4" s="12">
        <v>12</v>
      </c>
      <c r="C4" s="46" t="s">
        <v>6</v>
      </c>
      <c r="D4" s="46"/>
      <c r="E4" s="15">
        <f>RA!D8</f>
        <v>595296.11809999996</v>
      </c>
      <c r="F4" s="25">
        <f>RA!I8</f>
        <v>-9068.6352999999999</v>
      </c>
      <c r="G4" s="16">
        <f t="shared" ref="G4:G39" si="0">E4-F4</f>
        <v>604364.75339999993</v>
      </c>
      <c r="H4" s="27">
        <f>RA!J8</f>
        <v>-1.5233822335250999</v>
      </c>
      <c r="I4" s="20">
        <f>VLOOKUP(B4,RMS!B:D,3,FALSE)</f>
        <v>595296.761382906</v>
      </c>
      <c r="J4" s="21">
        <f>VLOOKUP(B4,RMS!B:E,4,FALSE)</f>
        <v>604364.75577435899</v>
      </c>
      <c r="K4" s="22">
        <f t="shared" ref="K4:K39" si="1">E4-I4</f>
        <v>-0.64328290603589267</v>
      </c>
      <c r="L4" s="22">
        <f t="shared" ref="L4:L39" si="2">G4-J4</f>
        <v>-2.3743590572848916E-3</v>
      </c>
    </row>
    <row r="5" spans="1:12" x14ac:dyDescent="0.15">
      <c r="A5" s="49"/>
      <c r="B5" s="12">
        <v>13</v>
      </c>
      <c r="C5" s="46" t="s">
        <v>7</v>
      </c>
      <c r="D5" s="46"/>
      <c r="E5" s="15">
        <f>RA!D9</f>
        <v>86264.612899999993</v>
      </c>
      <c r="F5" s="25">
        <f>RA!I9</f>
        <v>21571.687000000002</v>
      </c>
      <c r="G5" s="16">
        <f t="shared" si="0"/>
        <v>64692.925899999987</v>
      </c>
      <c r="H5" s="27">
        <f>RA!J9</f>
        <v>25.0064148841732</v>
      </c>
      <c r="I5" s="20">
        <f>VLOOKUP(B5,RMS!B:D,3,FALSE)</f>
        <v>86264.645294992806</v>
      </c>
      <c r="J5" s="21">
        <f>VLOOKUP(B5,RMS!B:E,4,FALSE)</f>
        <v>64692.919373693403</v>
      </c>
      <c r="K5" s="22">
        <f t="shared" si="1"/>
        <v>-3.2394992813351564E-2</v>
      </c>
      <c r="L5" s="22">
        <f t="shared" si="2"/>
        <v>6.526306584419217E-3</v>
      </c>
    </row>
    <row r="6" spans="1:12" x14ac:dyDescent="0.15">
      <c r="A6" s="49"/>
      <c r="B6" s="12">
        <v>14</v>
      </c>
      <c r="C6" s="46" t="s">
        <v>8</v>
      </c>
      <c r="D6" s="46"/>
      <c r="E6" s="15">
        <f>RA!D10</f>
        <v>100232.0487</v>
      </c>
      <c r="F6" s="25">
        <f>RA!I10</f>
        <v>19598.5929</v>
      </c>
      <c r="G6" s="16">
        <f t="shared" si="0"/>
        <v>80633.455799999996</v>
      </c>
      <c r="H6" s="27">
        <f>RA!J10</f>
        <v>19.553219907396699</v>
      </c>
      <c r="I6" s="20">
        <f>VLOOKUP(B6,RMS!B:D,3,FALSE)</f>
        <v>100233.803849573</v>
      </c>
      <c r="J6" s="21">
        <f>VLOOKUP(B6,RMS!B:E,4,FALSE)</f>
        <v>80633.455570940205</v>
      </c>
      <c r="K6" s="22">
        <f t="shared" si="1"/>
        <v>-1.7551495730003808</v>
      </c>
      <c r="L6" s="22">
        <f t="shared" si="2"/>
        <v>2.290597913088277E-4</v>
      </c>
    </row>
    <row r="7" spans="1:12" x14ac:dyDescent="0.15">
      <c r="A7" s="49"/>
      <c r="B7" s="12">
        <v>15</v>
      </c>
      <c r="C7" s="46" t="s">
        <v>9</v>
      </c>
      <c r="D7" s="46"/>
      <c r="E7" s="15">
        <f>RA!D11</f>
        <v>83014.709000000003</v>
      </c>
      <c r="F7" s="25">
        <f>RA!I11</f>
        <v>15184.9869</v>
      </c>
      <c r="G7" s="16">
        <f t="shared" si="0"/>
        <v>67829.722099999999</v>
      </c>
      <c r="H7" s="27">
        <f>RA!J11</f>
        <v>18.291923302411401</v>
      </c>
      <c r="I7" s="20">
        <f>VLOOKUP(B7,RMS!B:D,3,FALSE)</f>
        <v>83014.740964957295</v>
      </c>
      <c r="J7" s="21">
        <f>VLOOKUP(B7,RMS!B:E,4,FALSE)</f>
        <v>67829.722382051303</v>
      </c>
      <c r="K7" s="22">
        <f t="shared" si="1"/>
        <v>-3.1964957292075269E-2</v>
      </c>
      <c r="L7" s="22">
        <f t="shared" si="2"/>
        <v>-2.8205130365677178E-4</v>
      </c>
    </row>
    <row r="8" spans="1:12" x14ac:dyDescent="0.15">
      <c r="A8" s="49"/>
      <c r="B8" s="12">
        <v>16</v>
      </c>
      <c r="C8" s="46" t="s">
        <v>10</v>
      </c>
      <c r="D8" s="46"/>
      <c r="E8" s="15">
        <f>RA!D12</f>
        <v>165093.7427</v>
      </c>
      <c r="F8" s="25">
        <f>RA!I12</f>
        <v>22939.846300000001</v>
      </c>
      <c r="G8" s="16">
        <f t="shared" si="0"/>
        <v>142153.8964</v>
      </c>
      <c r="H8" s="27">
        <f>RA!J12</f>
        <v>13.8950428555522</v>
      </c>
      <c r="I8" s="20">
        <f>VLOOKUP(B8,RMS!B:D,3,FALSE)</f>
        <v>165093.73533931599</v>
      </c>
      <c r="J8" s="21">
        <f>VLOOKUP(B8,RMS!B:E,4,FALSE)</f>
        <v>142153.894006838</v>
      </c>
      <c r="K8" s="22">
        <f t="shared" si="1"/>
        <v>7.3606840160209686E-3</v>
      </c>
      <c r="L8" s="22">
        <f t="shared" si="2"/>
        <v>2.3931619944050908E-3</v>
      </c>
    </row>
    <row r="9" spans="1:12" x14ac:dyDescent="0.15">
      <c r="A9" s="49"/>
      <c r="B9" s="12">
        <v>17</v>
      </c>
      <c r="C9" s="46" t="s">
        <v>11</v>
      </c>
      <c r="D9" s="46"/>
      <c r="E9" s="15">
        <f>RA!D13</f>
        <v>295049.61349999998</v>
      </c>
      <c r="F9" s="25">
        <f>RA!I13</f>
        <v>51534.139000000003</v>
      </c>
      <c r="G9" s="16">
        <f t="shared" si="0"/>
        <v>243515.47449999998</v>
      </c>
      <c r="H9" s="27">
        <f>RA!J13</f>
        <v>17.466262161363598</v>
      </c>
      <c r="I9" s="20">
        <f>VLOOKUP(B9,RMS!B:D,3,FALSE)</f>
        <v>295049.776739316</v>
      </c>
      <c r="J9" s="21">
        <f>VLOOKUP(B9,RMS!B:E,4,FALSE)</f>
        <v>243515.47455812001</v>
      </c>
      <c r="K9" s="22">
        <f t="shared" si="1"/>
        <v>-0.16323931602528319</v>
      </c>
      <c r="L9" s="22">
        <f t="shared" si="2"/>
        <v>-5.8120029279962182E-5</v>
      </c>
    </row>
    <row r="10" spans="1:12" x14ac:dyDescent="0.15">
      <c r="A10" s="49"/>
      <c r="B10" s="12">
        <v>18</v>
      </c>
      <c r="C10" s="46" t="s">
        <v>12</v>
      </c>
      <c r="D10" s="46"/>
      <c r="E10" s="15">
        <f>RA!D14</f>
        <v>162584.85449999999</v>
      </c>
      <c r="F10" s="25">
        <f>RA!I14</f>
        <v>12835.4537</v>
      </c>
      <c r="G10" s="16">
        <f t="shared" si="0"/>
        <v>149749.40079999997</v>
      </c>
      <c r="H10" s="27">
        <f>RA!J14</f>
        <v>7.8946183145244904</v>
      </c>
      <c r="I10" s="20">
        <f>VLOOKUP(B10,RMS!B:D,3,FALSE)</f>
        <v>162584.827639316</v>
      </c>
      <c r="J10" s="21">
        <f>VLOOKUP(B10,RMS!B:E,4,FALSE)</f>
        <v>149749.39804444401</v>
      </c>
      <c r="K10" s="22">
        <f t="shared" si="1"/>
        <v>2.6860683981794864E-2</v>
      </c>
      <c r="L10" s="22">
        <f t="shared" si="2"/>
        <v>2.7555559645406902E-3</v>
      </c>
    </row>
    <row r="11" spans="1:12" x14ac:dyDescent="0.15">
      <c r="A11" s="49"/>
      <c r="B11" s="12">
        <v>19</v>
      </c>
      <c r="C11" s="46" t="s">
        <v>13</v>
      </c>
      <c r="D11" s="46"/>
      <c r="E11" s="15">
        <f>RA!D15</f>
        <v>112457.08839999999</v>
      </c>
      <c r="F11" s="25">
        <f>RA!I15</f>
        <v>5989.0304999999998</v>
      </c>
      <c r="G11" s="16">
        <f t="shared" si="0"/>
        <v>106468.0579</v>
      </c>
      <c r="H11" s="27">
        <f>RA!J15</f>
        <v>5.3256140499543703</v>
      </c>
      <c r="I11" s="20">
        <f>VLOOKUP(B11,RMS!B:D,3,FALSE)</f>
        <v>112457.090001709</v>
      </c>
      <c r="J11" s="21">
        <f>VLOOKUP(B11,RMS!B:E,4,FALSE)</f>
        <v>106468.057837607</v>
      </c>
      <c r="K11" s="22">
        <f t="shared" si="1"/>
        <v>-1.6017090092645958E-3</v>
      </c>
      <c r="L11" s="22">
        <f t="shared" si="2"/>
        <v>6.2392995459958911E-5</v>
      </c>
    </row>
    <row r="12" spans="1:12" x14ac:dyDescent="0.15">
      <c r="A12" s="49"/>
      <c r="B12" s="12">
        <v>21</v>
      </c>
      <c r="C12" s="46" t="s">
        <v>14</v>
      </c>
      <c r="D12" s="46"/>
      <c r="E12" s="15">
        <f>RA!D16</f>
        <v>574549.12540000002</v>
      </c>
      <c r="F12" s="25">
        <f>RA!I16</f>
        <v>17791.418699999998</v>
      </c>
      <c r="G12" s="16">
        <f t="shared" si="0"/>
        <v>556757.70669999998</v>
      </c>
      <c r="H12" s="27">
        <f>RA!J16</f>
        <v>3.0965879005757202</v>
      </c>
      <c r="I12" s="20">
        <f>VLOOKUP(B12,RMS!B:D,3,FALSE)</f>
        <v>574549.02910000004</v>
      </c>
      <c r="J12" s="21">
        <f>VLOOKUP(B12,RMS!B:E,4,FALSE)</f>
        <v>556757.70669999998</v>
      </c>
      <c r="K12" s="22">
        <f t="shared" si="1"/>
        <v>9.6299999975599349E-2</v>
      </c>
      <c r="L12" s="22">
        <f t="shared" si="2"/>
        <v>0</v>
      </c>
    </row>
    <row r="13" spans="1:12" x14ac:dyDescent="0.15">
      <c r="A13" s="49"/>
      <c r="B13" s="12">
        <v>22</v>
      </c>
      <c r="C13" s="46" t="s">
        <v>15</v>
      </c>
      <c r="D13" s="46"/>
      <c r="E13" s="15">
        <f>RA!D17</f>
        <v>525855.6004</v>
      </c>
      <c r="F13" s="25">
        <f>RA!I17</f>
        <v>59141.798499999997</v>
      </c>
      <c r="G13" s="16">
        <f t="shared" si="0"/>
        <v>466713.80190000002</v>
      </c>
      <c r="H13" s="27">
        <f>RA!J17</f>
        <v>11.246775437023601</v>
      </c>
      <c r="I13" s="20">
        <f>VLOOKUP(B13,RMS!B:D,3,FALSE)</f>
        <v>525855.66372649604</v>
      </c>
      <c r="J13" s="21">
        <f>VLOOKUP(B13,RMS!B:E,4,FALSE)</f>
        <v>466713.80190085497</v>
      </c>
      <c r="K13" s="22">
        <f t="shared" si="1"/>
        <v>-6.332649604883045E-2</v>
      </c>
      <c r="L13" s="22">
        <f t="shared" si="2"/>
        <v>-8.5495412349700928E-7</v>
      </c>
    </row>
    <row r="14" spans="1:12" x14ac:dyDescent="0.15">
      <c r="A14" s="49"/>
      <c r="B14" s="12">
        <v>23</v>
      </c>
      <c r="C14" s="46" t="s">
        <v>16</v>
      </c>
      <c r="D14" s="46"/>
      <c r="E14" s="15">
        <f>RA!D18</f>
        <v>1392764.9532000001</v>
      </c>
      <c r="F14" s="25">
        <f>RA!I18</f>
        <v>195326.38959999999</v>
      </c>
      <c r="G14" s="16">
        <f t="shared" si="0"/>
        <v>1197438.5636</v>
      </c>
      <c r="H14" s="27">
        <f>RA!J18</f>
        <v>14.024361336148001</v>
      </c>
      <c r="I14" s="20">
        <f>VLOOKUP(B14,RMS!B:D,3,FALSE)</f>
        <v>1392765.0754094</v>
      </c>
      <c r="J14" s="21">
        <f>VLOOKUP(B14,RMS!B:E,4,FALSE)</f>
        <v>1197438.55820513</v>
      </c>
      <c r="K14" s="22">
        <f t="shared" si="1"/>
        <v>-0.12220939993858337</v>
      </c>
      <c r="L14" s="22">
        <f t="shared" si="2"/>
        <v>5.3948699496686459E-3</v>
      </c>
    </row>
    <row r="15" spans="1:12" x14ac:dyDescent="0.15">
      <c r="A15" s="49"/>
      <c r="B15" s="12">
        <v>24</v>
      </c>
      <c r="C15" s="46" t="s">
        <v>17</v>
      </c>
      <c r="D15" s="46"/>
      <c r="E15" s="15">
        <f>RA!D19</f>
        <v>520984.51730000001</v>
      </c>
      <c r="F15" s="25">
        <f>RA!I19</f>
        <v>64814.391499999998</v>
      </c>
      <c r="G15" s="16">
        <f t="shared" si="0"/>
        <v>456170.12580000004</v>
      </c>
      <c r="H15" s="27">
        <f>RA!J19</f>
        <v>12.440751950921699</v>
      </c>
      <c r="I15" s="20">
        <f>VLOOKUP(B15,RMS!B:D,3,FALSE)</f>
        <v>520984.526787179</v>
      </c>
      <c r="J15" s="21">
        <f>VLOOKUP(B15,RMS!B:E,4,FALSE)</f>
        <v>456170.12604187999</v>
      </c>
      <c r="K15" s="22">
        <f t="shared" si="1"/>
        <v>-9.487178991548717E-3</v>
      </c>
      <c r="L15" s="22">
        <f t="shared" si="2"/>
        <v>-2.4187995586544275E-4</v>
      </c>
    </row>
    <row r="16" spans="1:12" x14ac:dyDescent="0.15">
      <c r="A16" s="49"/>
      <c r="B16" s="12">
        <v>25</v>
      </c>
      <c r="C16" s="46" t="s">
        <v>18</v>
      </c>
      <c r="D16" s="46"/>
      <c r="E16" s="15">
        <f>RA!D20</f>
        <v>658393.25439999998</v>
      </c>
      <c r="F16" s="25">
        <f>RA!I20</f>
        <v>61199.032800000001</v>
      </c>
      <c r="G16" s="16">
        <f t="shared" si="0"/>
        <v>597194.22159999993</v>
      </c>
      <c r="H16" s="27">
        <f>RA!J20</f>
        <v>9.2952095713330607</v>
      </c>
      <c r="I16" s="20">
        <f>VLOOKUP(B16,RMS!B:D,3,FALSE)</f>
        <v>658393.28220000002</v>
      </c>
      <c r="J16" s="21">
        <f>VLOOKUP(B16,RMS!B:E,4,FALSE)</f>
        <v>597194.22160000005</v>
      </c>
      <c r="K16" s="22">
        <f t="shared" si="1"/>
        <v>-2.7800000039860606E-2</v>
      </c>
      <c r="L16" s="22">
        <f t="shared" si="2"/>
        <v>0</v>
      </c>
    </row>
    <row r="17" spans="1:12" x14ac:dyDescent="0.15">
      <c r="A17" s="49"/>
      <c r="B17" s="12">
        <v>26</v>
      </c>
      <c r="C17" s="46" t="s">
        <v>19</v>
      </c>
      <c r="D17" s="46"/>
      <c r="E17" s="15">
        <f>RA!D21</f>
        <v>376315.99280000001</v>
      </c>
      <c r="F17" s="25">
        <f>RA!I21</f>
        <v>20739.7019</v>
      </c>
      <c r="G17" s="16">
        <f t="shared" si="0"/>
        <v>355576.29090000002</v>
      </c>
      <c r="H17" s="27">
        <f>RA!J21</f>
        <v>5.51124647817519</v>
      </c>
      <c r="I17" s="20">
        <f>VLOOKUP(B17,RMS!B:D,3,FALSE)</f>
        <v>376315.82840058999</v>
      </c>
      <c r="J17" s="21">
        <f>VLOOKUP(B17,RMS!B:E,4,FALSE)</f>
        <v>355576.29095044202</v>
      </c>
      <c r="K17" s="22">
        <f t="shared" si="1"/>
        <v>0.16439941001590341</v>
      </c>
      <c r="L17" s="22">
        <f t="shared" si="2"/>
        <v>-5.044200224801898E-5</v>
      </c>
    </row>
    <row r="18" spans="1:12" x14ac:dyDescent="0.15">
      <c r="A18" s="49"/>
      <c r="B18" s="12">
        <v>27</v>
      </c>
      <c r="C18" s="46" t="s">
        <v>20</v>
      </c>
      <c r="D18" s="46"/>
      <c r="E18" s="15">
        <f>RA!D22</f>
        <v>841913.49820000003</v>
      </c>
      <c r="F18" s="25">
        <f>RA!I22</f>
        <v>119745.51639999999</v>
      </c>
      <c r="G18" s="16">
        <f t="shared" si="0"/>
        <v>722167.98180000007</v>
      </c>
      <c r="H18" s="27">
        <f>RA!J22</f>
        <v>14.223018950998499</v>
      </c>
      <c r="I18" s="20">
        <f>VLOOKUP(B18,RMS!B:D,3,FALSE)</f>
        <v>841913.56469999999</v>
      </c>
      <c r="J18" s="21">
        <f>VLOOKUP(B18,RMS!B:E,4,FALSE)</f>
        <v>722167.98289999994</v>
      </c>
      <c r="K18" s="22">
        <f t="shared" si="1"/>
        <v>-6.6499999957159162E-2</v>
      </c>
      <c r="L18" s="22">
        <f t="shared" si="2"/>
        <v>-1.0999998776242137E-3</v>
      </c>
    </row>
    <row r="19" spans="1:12" x14ac:dyDescent="0.15">
      <c r="A19" s="49"/>
      <c r="B19" s="12">
        <v>29</v>
      </c>
      <c r="C19" s="46" t="s">
        <v>21</v>
      </c>
      <c r="D19" s="46"/>
      <c r="E19" s="15">
        <f>RA!D23</f>
        <v>1965636.7653000001</v>
      </c>
      <c r="F19" s="25">
        <f>RA!I23</f>
        <v>220024.09179999999</v>
      </c>
      <c r="G19" s="16">
        <f t="shared" si="0"/>
        <v>1745612.6735</v>
      </c>
      <c r="H19" s="27">
        <f>RA!J23</f>
        <v>11.193527496236999</v>
      </c>
      <c r="I19" s="20">
        <f>VLOOKUP(B19,RMS!B:D,3,FALSE)</f>
        <v>1965637.6005547</v>
      </c>
      <c r="J19" s="21">
        <f>VLOOKUP(B19,RMS!B:E,4,FALSE)</f>
        <v>1745612.71035812</v>
      </c>
      <c r="K19" s="22">
        <f t="shared" si="1"/>
        <v>-0.83525469992309809</v>
      </c>
      <c r="L19" s="22">
        <f t="shared" si="2"/>
        <v>-3.6858120001852512E-2</v>
      </c>
    </row>
    <row r="20" spans="1:12" x14ac:dyDescent="0.15">
      <c r="A20" s="49"/>
      <c r="B20" s="12">
        <v>31</v>
      </c>
      <c r="C20" s="46" t="s">
        <v>22</v>
      </c>
      <c r="D20" s="46"/>
      <c r="E20" s="15">
        <f>RA!D24</f>
        <v>214804.35639999999</v>
      </c>
      <c r="F20" s="25">
        <f>RA!I24</f>
        <v>31630.884900000001</v>
      </c>
      <c r="G20" s="16">
        <f t="shared" si="0"/>
        <v>183173.47149999999</v>
      </c>
      <c r="H20" s="27">
        <f>RA!J24</f>
        <v>14.7254391997052</v>
      </c>
      <c r="I20" s="20">
        <f>VLOOKUP(B20,RMS!B:D,3,FALSE)</f>
        <v>214804.34417828501</v>
      </c>
      <c r="J20" s="21">
        <f>VLOOKUP(B20,RMS!B:E,4,FALSE)</f>
        <v>183173.459995304</v>
      </c>
      <c r="K20" s="22">
        <f t="shared" si="1"/>
        <v>1.2221714976476505E-2</v>
      </c>
      <c r="L20" s="22">
        <f t="shared" si="2"/>
        <v>1.1504695983603597E-2</v>
      </c>
    </row>
    <row r="21" spans="1:12" x14ac:dyDescent="0.15">
      <c r="A21" s="49"/>
      <c r="B21" s="12">
        <v>32</v>
      </c>
      <c r="C21" s="46" t="s">
        <v>23</v>
      </c>
      <c r="D21" s="46"/>
      <c r="E21" s="15">
        <f>RA!D25</f>
        <v>215321.55290000001</v>
      </c>
      <c r="F21" s="25">
        <f>RA!I25</f>
        <v>19684.562399999999</v>
      </c>
      <c r="G21" s="16">
        <f t="shared" si="0"/>
        <v>195636.99050000001</v>
      </c>
      <c r="H21" s="27">
        <f>RA!J25</f>
        <v>9.1419377832287605</v>
      </c>
      <c r="I21" s="20">
        <f>VLOOKUP(B21,RMS!B:D,3,FALSE)</f>
        <v>215321.54974716</v>
      </c>
      <c r="J21" s="21">
        <f>VLOOKUP(B21,RMS!B:E,4,FALSE)</f>
        <v>195636.99603761599</v>
      </c>
      <c r="K21" s="22">
        <f t="shared" si="1"/>
        <v>3.1528400140814483E-3</v>
      </c>
      <c r="L21" s="22">
        <f t="shared" si="2"/>
        <v>-5.537615972571075E-3</v>
      </c>
    </row>
    <row r="22" spans="1:12" x14ac:dyDescent="0.15">
      <c r="A22" s="49"/>
      <c r="B22" s="12">
        <v>33</v>
      </c>
      <c r="C22" s="46" t="s">
        <v>24</v>
      </c>
      <c r="D22" s="46"/>
      <c r="E22" s="15">
        <f>RA!D26</f>
        <v>372462.77480000001</v>
      </c>
      <c r="F22" s="25">
        <f>RA!I26</f>
        <v>80396.653300000005</v>
      </c>
      <c r="G22" s="16">
        <f t="shared" si="0"/>
        <v>292066.12150000001</v>
      </c>
      <c r="H22" s="27">
        <f>RA!J26</f>
        <v>21.585151252543401</v>
      </c>
      <c r="I22" s="20">
        <f>VLOOKUP(B22,RMS!B:D,3,FALSE)</f>
        <v>372462.779683556</v>
      </c>
      <c r="J22" s="21">
        <f>VLOOKUP(B22,RMS!B:E,4,FALSE)</f>
        <v>292066.11476129002</v>
      </c>
      <c r="K22" s="22">
        <f t="shared" si="1"/>
        <v>-4.8835559864528477E-3</v>
      </c>
      <c r="L22" s="22">
        <f t="shared" si="2"/>
        <v>6.7387099843472242E-3</v>
      </c>
    </row>
    <row r="23" spans="1:12" x14ac:dyDescent="0.15">
      <c r="A23" s="49"/>
      <c r="B23" s="12">
        <v>34</v>
      </c>
      <c r="C23" s="46" t="s">
        <v>25</v>
      </c>
      <c r="D23" s="46"/>
      <c r="E23" s="15">
        <f>RA!D27</f>
        <v>222234.81289999999</v>
      </c>
      <c r="F23" s="25">
        <f>RA!I27</f>
        <v>64771.589699999997</v>
      </c>
      <c r="G23" s="16">
        <f t="shared" si="0"/>
        <v>157463.22320000001</v>
      </c>
      <c r="H23" s="27">
        <f>RA!J27</f>
        <v>29.145564034175699</v>
      </c>
      <c r="I23" s="20">
        <f>VLOOKUP(B23,RMS!B:D,3,FALSE)</f>
        <v>222234.793546517</v>
      </c>
      <c r="J23" s="21">
        <f>VLOOKUP(B23,RMS!B:E,4,FALSE)</f>
        <v>157463.22590286701</v>
      </c>
      <c r="K23" s="22">
        <f t="shared" si="1"/>
        <v>1.9353482988663018E-2</v>
      </c>
      <c r="L23" s="22">
        <f t="shared" si="2"/>
        <v>-2.7028670010622591E-3</v>
      </c>
    </row>
    <row r="24" spans="1:12" x14ac:dyDescent="0.15">
      <c r="A24" s="49"/>
      <c r="B24" s="12">
        <v>35</v>
      </c>
      <c r="C24" s="46" t="s">
        <v>26</v>
      </c>
      <c r="D24" s="46"/>
      <c r="E24" s="15">
        <f>RA!D28</f>
        <v>625508.95120000001</v>
      </c>
      <c r="F24" s="25">
        <f>RA!I28</f>
        <v>51149.967400000001</v>
      </c>
      <c r="G24" s="16">
        <f t="shared" si="0"/>
        <v>574358.98380000005</v>
      </c>
      <c r="H24" s="27">
        <f>RA!J28</f>
        <v>8.17733580021069</v>
      </c>
      <c r="I24" s="20">
        <f>VLOOKUP(B24,RMS!B:D,3,FALSE)</f>
        <v>625508.95094336302</v>
      </c>
      <c r="J24" s="21">
        <f>VLOOKUP(B24,RMS!B:E,4,FALSE)</f>
        <v>574358.98354329006</v>
      </c>
      <c r="K24" s="22">
        <f t="shared" si="1"/>
        <v>2.5663699489086866E-4</v>
      </c>
      <c r="L24" s="22">
        <f t="shared" si="2"/>
        <v>2.5670998729765415E-4</v>
      </c>
    </row>
    <row r="25" spans="1:12" x14ac:dyDescent="0.15">
      <c r="A25" s="49"/>
      <c r="B25" s="12">
        <v>36</v>
      </c>
      <c r="C25" s="46" t="s">
        <v>27</v>
      </c>
      <c r="D25" s="46"/>
      <c r="E25" s="15">
        <f>RA!D29</f>
        <v>601569.23470000003</v>
      </c>
      <c r="F25" s="25">
        <f>RA!I29</f>
        <v>93260.933900000004</v>
      </c>
      <c r="G25" s="16">
        <f t="shared" si="0"/>
        <v>508308.30080000003</v>
      </c>
      <c r="H25" s="27">
        <f>RA!J29</f>
        <v>15.502942723876</v>
      </c>
      <c r="I25" s="20">
        <f>VLOOKUP(B25,RMS!B:D,3,FALSE)</f>
        <v>601569.23443982296</v>
      </c>
      <c r="J25" s="21">
        <f>VLOOKUP(B25,RMS!B:E,4,FALSE)</f>
        <v>508308.25905148103</v>
      </c>
      <c r="K25" s="22">
        <f t="shared" si="1"/>
        <v>2.6017706841230392E-4</v>
      </c>
      <c r="L25" s="22">
        <f t="shared" si="2"/>
        <v>4.1748518997337669E-2</v>
      </c>
    </row>
    <row r="26" spans="1:12" x14ac:dyDescent="0.15">
      <c r="A26" s="49"/>
      <c r="B26" s="12">
        <v>37</v>
      </c>
      <c r="C26" s="46" t="s">
        <v>28</v>
      </c>
      <c r="D26" s="46"/>
      <c r="E26" s="15">
        <f>RA!D30</f>
        <v>792414.92</v>
      </c>
      <c r="F26" s="25">
        <f>RA!I30</f>
        <v>86935.019100000005</v>
      </c>
      <c r="G26" s="16">
        <f t="shared" si="0"/>
        <v>705479.90090000001</v>
      </c>
      <c r="H26" s="27">
        <f>RA!J30</f>
        <v>10.9708962950874</v>
      </c>
      <c r="I26" s="20">
        <f>VLOOKUP(B26,RMS!B:D,3,FALSE)</f>
        <v>792414.92401769897</v>
      </c>
      <c r="J26" s="21">
        <f>VLOOKUP(B26,RMS!B:E,4,FALSE)</f>
        <v>705479.88999380195</v>
      </c>
      <c r="K26" s="22">
        <f t="shared" si="1"/>
        <v>-4.0176989277824759E-3</v>
      </c>
      <c r="L26" s="22">
        <f t="shared" si="2"/>
        <v>1.0906198062002659E-2</v>
      </c>
    </row>
    <row r="27" spans="1:12" x14ac:dyDescent="0.15">
      <c r="A27" s="49"/>
      <c r="B27" s="12">
        <v>38</v>
      </c>
      <c r="C27" s="46" t="s">
        <v>29</v>
      </c>
      <c r="D27" s="46"/>
      <c r="E27" s="15">
        <f>RA!D31</f>
        <v>516529.02309999999</v>
      </c>
      <c r="F27" s="25">
        <f>RA!I31</f>
        <v>36007.960400000004</v>
      </c>
      <c r="G27" s="16">
        <f t="shared" si="0"/>
        <v>480521.06270000001</v>
      </c>
      <c r="H27" s="27">
        <f>RA!J31</f>
        <v>6.9711398178353399</v>
      </c>
      <c r="I27" s="20">
        <f>VLOOKUP(B27,RMS!B:D,3,FALSE)</f>
        <v>516529.06087256601</v>
      </c>
      <c r="J27" s="21">
        <f>VLOOKUP(B27,RMS!B:E,4,FALSE)</f>
        <v>480521.04720531002</v>
      </c>
      <c r="K27" s="22">
        <f t="shared" si="1"/>
        <v>-3.7772566021885723E-2</v>
      </c>
      <c r="L27" s="22">
        <f t="shared" si="2"/>
        <v>1.5494689985644072E-2</v>
      </c>
    </row>
    <row r="28" spans="1:12" x14ac:dyDescent="0.15">
      <c r="A28" s="49"/>
      <c r="B28" s="12">
        <v>39</v>
      </c>
      <c r="C28" s="46" t="s">
        <v>30</v>
      </c>
      <c r="D28" s="46"/>
      <c r="E28" s="15">
        <f>RA!D32</f>
        <v>135575.6691</v>
      </c>
      <c r="F28" s="25">
        <f>RA!I32</f>
        <v>38510.180399999997</v>
      </c>
      <c r="G28" s="16">
        <f t="shared" si="0"/>
        <v>97065.488700000002</v>
      </c>
      <c r="H28" s="27">
        <f>RA!J32</f>
        <v>28.404934790766202</v>
      </c>
      <c r="I28" s="20">
        <f>VLOOKUP(B28,RMS!B:D,3,FALSE)</f>
        <v>135575.61322140499</v>
      </c>
      <c r="J28" s="21">
        <f>VLOOKUP(B28,RMS!B:E,4,FALSE)</f>
        <v>97065.476331489699</v>
      </c>
      <c r="K28" s="22">
        <f t="shared" si="1"/>
        <v>5.5878595012472942E-2</v>
      </c>
      <c r="L28" s="22">
        <f t="shared" si="2"/>
        <v>1.2368510302621871E-2</v>
      </c>
    </row>
    <row r="29" spans="1:12" x14ac:dyDescent="0.15">
      <c r="A29" s="49"/>
      <c r="B29" s="12">
        <v>40</v>
      </c>
      <c r="C29" s="46" t="s">
        <v>31</v>
      </c>
      <c r="D29" s="46"/>
      <c r="E29" s="15">
        <f>RA!D33</f>
        <v>15.3847</v>
      </c>
      <c r="F29" s="25">
        <f>RA!I33</f>
        <v>2.9954999999999998</v>
      </c>
      <c r="G29" s="16">
        <f t="shared" si="0"/>
        <v>12.389200000000001</v>
      </c>
      <c r="H29" s="27">
        <f>RA!J33</f>
        <v>19.470642911464001</v>
      </c>
      <c r="I29" s="20">
        <f>VLOOKUP(B29,RMS!B:D,3,FALSE)</f>
        <v>15.384600000000001</v>
      </c>
      <c r="J29" s="21">
        <f>VLOOKUP(B29,RMS!B:E,4,FALSE)</f>
        <v>12.389200000000001</v>
      </c>
      <c r="K29" s="22">
        <f t="shared" si="1"/>
        <v>9.9999999999766942E-5</v>
      </c>
      <c r="L29" s="22">
        <f t="shared" si="2"/>
        <v>0</v>
      </c>
    </row>
    <row r="30" spans="1:12" x14ac:dyDescent="0.15">
      <c r="A30" s="49"/>
      <c r="B30" s="12">
        <v>41</v>
      </c>
      <c r="C30" s="46" t="s">
        <v>40</v>
      </c>
      <c r="D30" s="4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49"/>
      <c r="B31" s="12">
        <v>42</v>
      </c>
      <c r="C31" s="46" t="s">
        <v>32</v>
      </c>
      <c r="D31" s="46"/>
      <c r="E31" s="15">
        <f>RA!D35</f>
        <v>76954.699900000007</v>
      </c>
      <c r="F31" s="25">
        <f>RA!I35</f>
        <v>7301.0780999999997</v>
      </c>
      <c r="G31" s="16">
        <f t="shared" si="0"/>
        <v>69653.621800000008</v>
      </c>
      <c r="H31" s="27">
        <f>RA!J35</f>
        <v>9.4875012305778608</v>
      </c>
      <c r="I31" s="20">
        <f>VLOOKUP(B31,RMS!B:D,3,FALSE)</f>
        <v>76954.699600000007</v>
      </c>
      <c r="J31" s="21">
        <f>VLOOKUP(B31,RMS!B:E,4,FALSE)</f>
        <v>69653.622199999998</v>
      </c>
      <c r="K31" s="22">
        <f t="shared" si="1"/>
        <v>2.9999999969732016E-4</v>
      </c>
      <c r="L31" s="22">
        <f t="shared" si="2"/>
        <v>-3.9999998989515007E-4</v>
      </c>
    </row>
    <row r="32" spans="1:12" x14ac:dyDescent="0.15">
      <c r="A32" s="49"/>
      <c r="B32" s="12">
        <v>71</v>
      </c>
      <c r="C32" s="46" t="s">
        <v>41</v>
      </c>
      <c r="D32" s="4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49"/>
      <c r="B33" s="12">
        <v>72</v>
      </c>
      <c r="C33" s="46" t="s">
        <v>42</v>
      </c>
      <c r="D33" s="4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49"/>
      <c r="B34" s="12">
        <v>73</v>
      </c>
      <c r="C34" s="46" t="s">
        <v>43</v>
      </c>
      <c r="D34" s="4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49"/>
      <c r="B35" s="12">
        <v>75</v>
      </c>
      <c r="C35" s="46" t="s">
        <v>33</v>
      </c>
      <c r="D35" s="46"/>
      <c r="E35" s="15">
        <f>RA!D39</f>
        <v>263215.38309999998</v>
      </c>
      <c r="F35" s="25">
        <f>RA!I39</f>
        <v>14473.169900000001</v>
      </c>
      <c r="G35" s="16">
        <f t="shared" si="0"/>
        <v>248742.21319999997</v>
      </c>
      <c r="H35" s="27">
        <f>RA!J39</f>
        <v>5.4986033603140099</v>
      </c>
      <c r="I35" s="20">
        <f>VLOOKUP(B35,RMS!B:D,3,FALSE)</f>
        <v>263215.38461538497</v>
      </c>
      <c r="J35" s="21">
        <f>VLOOKUP(B35,RMS!B:E,4,FALSE)</f>
        <v>248742.21367521401</v>
      </c>
      <c r="K35" s="22">
        <f t="shared" si="1"/>
        <v>-1.5153849963098764E-3</v>
      </c>
      <c r="L35" s="22">
        <f t="shared" si="2"/>
        <v>-4.7521403757855296E-4</v>
      </c>
    </row>
    <row r="36" spans="1:12" x14ac:dyDescent="0.15">
      <c r="A36" s="49"/>
      <c r="B36" s="12">
        <v>76</v>
      </c>
      <c r="C36" s="46" t="s">
        <v>34</v>
      </c>
      <c r="D36" s="46"/>
      <c r="E36" s="15">
        <f>RA!D40</f>
        <v>459917.53259999998</v>
      </c>
      <c r="F36" s="25">
        <f>RA!I40</f>
        <v>23636.062600000001</v>
      </c>
      <c r="G36" s="16">
        <f t="shared" si="0"/>
        <v>436281.47</v>
      </c>
      <c r="H36" s="27">
        <f>RA!J40</f>
        <v>5.13919581764603</v>
      </c>
      <c r="I36" s="20">
        <f>VLOOKUP(B36,RMS!B:D,3,FALSE)</f>
        <v>459917.524387179</v>
      </c>
      <c r="J36" s="21">
        <f>VLOOKUP(B36,RMS!B:E,4,FALSE)</f>
        <v>436281.46876239299</v>
      </c>
      <c r="K36" s="22">
        <f t="shared" si="1"/>
        <v>8.2128209760412574E-3</v>
      </c>
      <c r="L36" s="22">
        <f t="shared" si="2"/>
        <v>1.2376069789752364E-3</v>
      </c>
    </row>
    <row r="37" spans="1:12" x14ac:dyDescent="0.15">
      <c r="A37" s="49"/>
      <c r="B37" s="12">
        <v>77</v>
      </c>
      <c r="C37" s="46" t="s">
        <v>44</v>
      </c>
      <c r="D37" s="4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49"/>
      <c r="B38" s="12">
        <v>78</v>
      </c>
      <c r="C38" s="46" t="s">
        <v>45</v>
      </c>
      <c r="D38" s="4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49"/>
      <c r="B39" s="12">
        <v>99</v>
      </c>
      <c r="C39" s="46" t="s">
        <v>35</v>
      </c>
      <c r="D39" s="46"/>
      <c r="E39" s="15">
        <f>RA!D43</f>
        <v>95000.797600000005</v>
      </c>
      <c r="F39" s="25">
        <f>RA!I43</f>
        <v>10215.866599999999</v>
      </c>
      <c r="G39" s="16">
        <f t="shared" si="0"/>
        <v>84784.931000000011</v>
      </c>
      <c r="H39" s="27">
        <f>RA!J43</f>
        <v>10.7534535057419</v>
      </c>
      <c r="I39" s="20">
        <f>VLOOKUP(B39,RMS!B:D,3,FALSE)</f>
        <v>95000.7978216474</v>
      </c>
      <c r="J39" s="21">
        <f>VLOOKUP(B39,RMS!B:E,4,FALSE)</f>
        <v>84784.931139853303</v>
      </c>
      <c r="K39" s="22">
        <f t="shared" si="1"/>
        <v>-2.216473949374631E-4</v>
      </c>
      <c r="L39" s="22">
        <f t="shared" si="2"/>
        <v>-1.3985329132992774E-4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XFD1048576"/>
    </sheetView>
  </sheetViews>
  <sheetFormatPr defaultRowHeight="11.25" x14ac:dyDescent="0.1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6" width="9.25" style="1" bestFit="1" customWidth="1"/>
    <col min="17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30" t="s">
        <v>54</v>
      </c>
      <c r="W1" s="57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30"/>
      <c r="W2" s="57"/>
    </row>
    <row r="3" spans="1:23" ht="23.25" thickBot="1" x14ac:dyDescent="0.2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8" t="s">
        <v>55</v>
      </c>
      <c r="W3" s="57"/>
    </row>
    <row r="4" spans="1:23" ht="12.75" thickTop="1" thickBot="1" x14ac:dyDescent="0.2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W4" s="57"/>
    </row>
    <row r="5" spans="1:23" ht="12.75" thickTop="1" thickBot="1" x14ac:dyDescent="0.25">
      <c r="A5" s="31"/>
      <c r="B5" s="32"/>
      <c r="C5" s="59"/>
      <c r="D5" s="60" t="s">
        <v>0</v>
      </c>
      <c r="E5" s="60" t="s">
        <v>56</v>
      </c>
      <c r="F5" s="60" t="s">
        <v>57</v>
      </c>
      <c r="G5" s="60" t="s">
        <v>58</v>
      </c>
      <c r="H5" s="60" t="s">
        <v>59</v>
      </c>
      <c r="I5" s="60" t="s">
        <v>1</v>
      </c>
      <c r="J5" s="60" t="s">
        <v>2</v>
      </c>
      <c r="K5" s="60" t="s">
        <v>60</v>
      </c>
      <c r="L5" s="60" t="s">
        <v>61</v>
      </c>
      <c r="M5" s="60" t="s">
        <v>62</v>
      </c>
      <c r="N5" s="60" t="s">
        <v>63</v>
      </c>
      <c r="O5" s="60" t="s">
        <v>64</v>
      </c>
      <c r="P5" s="60" t="s">
        <v>65</v>
      </c>
      <c r="Q5" s="60" t="s">
        <v>66</v>
      </c>
      <c r="R5" s="60" t="s">
        <v>67</v>
      </c>
      <c r="S5" s="60" t="s">
        <v>68</v>
      </c>
      <c r="T5" s="60" t="s">
        <v>69</v>
      </c>
      <c r="U5" s="61" t="s">
        <v>70</v>
      </c>
    </row>
    <row r="6" spans="1:23" ht="12" thickBot="1" x14ac:dyDescent="0.2">
      <c r="A6" s="62" t="s">
        <v>3</v>
      </c>
      <c r="B6" s="63" t="s">
        <v>4</v>
      </c>
      <c r="C6" s="64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5"/>
    </row>
    <row r="7" spans="1:23" ht="12" thickBot="1" x14ac:dyDescent="0.2">
      <c r="A7" s="54" t="s">
        <v>5</v>
      </c>
      <c r="B7" s="55"/>
      <c r="C7" s="56"/>
      <c r="D7" s="33">
        <v>13047931.5878</v>
      </c>
      <c r="E7" s="33">
        <v>13562780.581</v>
      </c>
      <c r="F7" s="34">
        <v>96.203956923691194</v>
      </c>
      <c r="G7" s="33">
        <v>22321116.037700001</v>
      </c>
      <c r="H7" s="34">
        <v>-41.544448020599603</v>
      </c>
      <c r="I7" s="33">
        <v>1457344.3663999999</v>
      </c>
      <c r="J7" s="34">
        <v>11.169160081760699</v>
      </c>
      <c r="K7" s="33">
        <v>2229409.7862999998</v>
      </c>
      <c r="L7" s="34">
        <v>9.9878956882557492</v>
      </c>
      <c r="M7" s="34">
        <v>-0.34630933471470299</v>
      </c>
      <c r="N7" s="33">
        <v>480497565.32630002</v>
      </c>
      <c r="O7" s="33">
        <v>1524654447.2629001</v>
      </c>
      <c r="P7" s="33">
        <v>744184</v>
      </c>
      <c r="Q7" s="33">
        <v>1090617</v>
      </c>
      <c r="R7" s="34">
        <v>-31.764863375502099</v>
      </c>
      <c r="S7" s="33">
        <v>17.5332062874235</v>
      </c>
      <c r="T7" s="69"/>
      <c r="U7" s="70"/>
    </row>
    <row r="8" spans="1:23" ht="12" thickBot="1" x14ac:dyDescent="0.2">
      <c r="A8" s="66">
        <v>41694</v>
      </c>
      <c r="B8" s="50" t="s">
        <v>6</v>
      </c>
      <c r="C8" s="51"/>
      <c r="D8" s="35">
        <v>595296.11809999996</v>
      </c>
      <c r="E8" s="35">
        <v>637046.7892</v>
      </c>
      <c r="F8" s="36">
        <v>93.446215912581494</v>
      </c>
      <c r="G8" s="35">
        <v>893389.46849999996</v>
      </c>
      <c r="H8" s="36">
        <v>-33.366561943079397</v>
      </c>
      <c r="I8" s="35">
        <v>-9068.6352999999999</v>
      </c>
      <c r="J8" s="36">
        <v>-1.5233822335250999</v>
      </c>
      <c r="K8" s="35">
        <v>168106.71429999999</v>
      </c>
      <c r="L8" s="36">
        <v>18.816733376346001</v>
      </c>
      <c r="M8" s="36">
        <v>-1.0539457054869099</v>
      </c>
      <c r="N8" s="35">
        <v>20607612.799800001</v>
      </c>
      <c r="O8" s="35">
        <v>62521458.8024</v>
      </c>
      <c r="P8" s="35">
        <v>28077</v>
      </c>
      <c r="Q8" s="35">
        <v>50045</v>
      </c>
      <c r="R8" s="36">
        <v>-43.896493156159501</v>
      </c>
      <c r="S8" s="35">
        <v>21.2022694055633</v>
      </c>
      <c r="T8" s="37"/>
      <c r="U8" s="38"/>
    </row>
    <row r="9" spans="1:23" ht="12" thickBot="1" x14ac:dyDescent="0.2">
      <c r="A9" s="67"/>
      <c r="B9" s="50" t="s">
        <v>7</v>
      </c>
      <c r="C9" s="51"/>
      <c r="D9" s="35">
        <v>86264.612899999993</v>
      </c>
      <c r="E9" s="35">
        <v>72119.868400000007</v>
      </c>
      <c r="F9" s="36">
        <v>119.612826276316</v>
      </c>
      <c r="G9" s="35">
        <v>278696.1888</v>
      </c>
      <c r="H9" s="36">
        <v>-69.0470783718159</v>
      </c>
      <c r="I9" s="35">
        <v>21571.687000000002</v>
      </c>
      <c r="J9" s="36">
        <v>25.0064148841732</v>
      </c>
      <c r="K9" s="35">
        <v>55414.734100000001</v>
      </c>
      <c r="L9" s="36">
        <v>19.883563653526402</v>
      </c>
      <c r="M9" s="36">
        <v>-0.61072289977838201</v>
      </c>
      <c r="N9" s="35">
        <v>5182791.9424000001</v>
      </c>
      <c r="O9" s="35">
        <v>10607705.8577</v>
      </c>
      <c r="P9" s="35">
        <v>5301</v>
      </c>
      <c r="Q9" s="35">
        <v>10321</v>
      </c>
      <c r="R9" s="36">
        <v>-48.638697800600703</v>
      </c>
      <c r="S9" s="35">
        <v>16.273271627994699</v>
      </c>
      <c r="T9" s="37"/>
      <c r="U9" s="38"/>
    </row>
    <row r="10" spans="1:23" ht="12" thickBot="1" x14ac:dyDescent="0.2">
      <c r="A10" s="67"/>
      <c r="B10" s="50" t="s">
        <v>8</v>
      </c>
      <c r="C10" s="51"/>
      <c r="D10" s="35">
        <v>100232.0487</v>
      </c>
      <c r="E10" s="35">
        <v>89919.825800000006</v>
      </c>
      <c r="F10" s="36">
        <v>111.468241634427</v>
      </c>
      <c r="G10" s="35">
        <v>243242.16250000001</v>
      </c>
      <c r="H10" s="36">
        <v>-58.793308006378197</v>
      </c>
      <c r="I10" s="35">
        <v>19598.5929</v>
      </c>
      <c r="J10" s="36">
        <v>19.553219907396699</v>
      </c>
      <c r="K10" s="35">
        <v>44244.259700000002</v>
      </c>
      <c r="L10" s="36">
        <v>18.189387582015101</v>
      </c>
      <c r="M10" s="36">
        <v>-0.55703648263324901</v>
      </c>
      <c r="N10" s="35">
        <v>6588074.8687000005</v>
      </c>
      <c r="O10" s="35">
        <v>15666063.809599999</v>
      </c>
      <c r="P10" s="35">
        <v>77927</v>
      </c>
      <c r="Q10" s="35">
        <v>113360</v>
      </c>
      <c r="R10" s="36">
        <v>-31.257057163020502</v>
      </c>
      <c r="S10" s="35">
        <v>1.2862300447855</v>
      </c>
      <c r="T10" s="37"/>
      <c r="U10" s="38"/>
    </row>
    <row r="11" spans="1:23" ht="12" thickBot="1" x14ac:dyDescent="0.2">
      <c r="A11" s="67"/>
      <c r="B11" s="50" t="s">
        <v>9</v>
      </c>
      <c r="C11" s="51"/>
      <c r="D11" s="35">
        <v>83014.709000000003</v>
      </c>
      <c r="E11" s="35">
        <v>50721.303200000002</v>
      </c>
      <c r="F11" s="36">
        <v>163.66832822229199</v>
      </c>
      <c r="G11" s="35">
        <v>77905.238599999997</v>
      </c>
      <c r="H11" s="36">
        <v>6.5585710175849501</v>
      </c>
      <c r="I11" s="35">
        <v>15184.9869</v>
      </c>
      <c r="J11" s="36">
        <v>18.291923302411401</v>
      </c>
      <c r="K11" s="35">
        <v>5958.5374000000002</v>
      </c>
      <c r="L11" s="36">
        <v>7.64844252720125</v>
      </c>
      <c r="M11" s="36">
        <v>1.5484419884651599</v>
      </c>
      <c r="N11" s="35">
        <v>2621143.6878999998</v>
      </c>
      <c r="O11" s="35">
        <v>6803407.4729000004</v>
      </c>
      <c r="P11" s="35">
        <v>3127</v>
      </c>
      <c r="Q11" s="35">
        <v>4469</v>
      </c>
      <c r="R11" s="36">
        <v>-30.029089281718498</v>
      </c>
      <c r="S11" s="35">
        <v>26.547716341541399</v>
      </c>
      <c r="T11" s="37"/>
      <c r="U11" s="38"/>
    </row>
    <row r="12" spans="1:23" ht="12" thickBot="1" x14ac:dyDescent="0.2">
      <c r="A12" s="67"/>
      <c r="B12" s="50" t="s">
        <v>10</v>
      </c>
      <c r="C12" s="51"/>
      <c r="D12" s="35">
        <v>165093.7427</v>
      </c>
      <c r="E12" s="35">
        <v>209882.3708</v>
      </c>
      <c r="F12" s="36">
        <v>78.660128561879205</v>
      </c>
      <c r="G12" s="35">
        <v>233785.4075</v>
      </c>
      <c r="H12" s="36">
        <v>-29.382357750451099</v>
      </c>
      <c r="I12" s="35">
        <v>22939.846300000001</v>
      </c>
      <c r="J12" s="36">
        <v>13.8950428555522</v>
      </c>
      <c r="K12" s="35">
        <v>15057.4491</v>
      </c>
      <c r="L12" s="36">
        <v>6.44071384138892</v>
      </c>
      <c r="M12" s="36">
        <v>0.52348821820025304</v>
      </c>
      <c r="N12" s="35">
        <v>5985923.0932</v>
      </c>
      <c r="O12" s="35">
        <v>18519092.698800001</v>
      </c>
      <c r="P12" s="35">
        <v>1543</v>
      </c>
      <c r="Q12" s="35">
        <v>3046</v>
      </c>
      <c r="R12" s="36">
        <v>-49.343401181877901</v>
      </c>
      <c r="S12" s="35">
        <v>106.995296629942</v>
      </c>
      <c r="T12" s="37"/>
      <c r="U12" s="38"/>
    </row>
    <row r="13" spans="1:23" ht="12" thickBot="1" x14ac:dyDescent="0.2">
      <c r="A13" s="67"/>
      <c r="B13" s="50" t="s">
        <v>11</v>
      </c>
      <c r="C13" s="51"/>
      <c r="D13" s="35">
        <v>295049.61349999998</v>
      </c>
      <c r="E13" s="35">
        <v>248486.5104</v>
      </c>
      <c r="F13" s="36">
        <v>118.738684456168</v>
      </c>
      <c r="G13" s="35">
        <v>520666.75949999999</v>
      </c>
      <c r="H13" s="36">
        <v>-43.332350660653198</v>
      </c>
      <c r="I13" s="35">
        <v>51534.139000000003</v>
      </c>
      <c r="J13" s="36">
        <v>17.466262161363598</v>
      </c>
      <c r="K13" s="35">
        <v>62635.457699999999</v>
      </c>
      <c r="L13" s="36">
        <v>12.029855287890699</v>
      </c>
      <c r="M13" s="36">
        <v>-0.17723696940431199</v>
      </c>
      <c r="N13" s="35">
        <v>11010671.497500001</v>
      </c>
      <c r="O13" s="35">
        <v>29039680.453699999</v>
      </c>
      <c r="P13" s="35">
        <v>10351</v>
      </c>
      <c r="Q13" s="35">
        <v>18515</v>
      </c>
      <c r="R13" s="36">
        <v>-44.093977855792602</v>
      </c>
      <c r="S13" s="35">
        <v>28.504454980195199</v>
      </c>
      <c r="T13" s="37"/>
      <c r="U13" s="38"/>
    </row>
    <row r="14" spans="1:23" ht="12" thickBot="1" x14ac:dyDescent="0.2">
      <c r="A14" s="67"/>
      <c r="B14" s="50" t="s">
        <v>12</v>
      </c>
      <c r="C14" s="51"/>
      <c r="D14" s="35">
        <v>162584.85449999999</v>
      </c>
      <c r="E14" s="35">
        <v>106415.732</v>
      </c>
      <c r="F14" s="36">
        <v>152.78272436259701</v>
      </c>
      <c r="G14" s="35">
        <v>169183.44699999999</v>
      </c>
      <c r="H14" s="36">
        <v>-3.9002589301777202</v>
      </c>
      <c r="I14" s="35">
        <v>12835.4537</v>
      </c>
      <c r="J14" s="36">
        <v>7.8946183145244904</v>
      </c>
      <c r="K14" s="35">
        <v>20793.190900000001</v>
      </c>
      <c r="L14" s="36">
        <v>12.2903222914001</v>
      </c>
      <c r="M14" s="36">
        <v>-0.38270880300531501</v>
      </c>
      <c r="N14" s="35">
        <v>3915048.6521999999</v>
      </c>
      <c r="O14" s="35">
        <v>13341729.605599999</v>
      </c>
      <c r="P14" s="35">
        <v>4157</v>
      </c>
      <c r="Q14" s="35">
        <v>5250</v>
      </c>
      <c r="R14" s="36">
        <v>-20.819047619047598</v>
      </c>
      <c r="S14" s="35">
        <v>39.111102838585502</v>
      </c>
      <c r="T14" s="37"/>
      <c r="U14" s="38"/>
    </row>
    <row r="15" spans="1:23" ht="12" thickBot="1" x14ac:dyDescent="0.2">
      <c r="A15" s="67"/>
      <c r="B15" s="50" t="s">
        <v>13</v>
      </c>
      <c r="C15" s="51"/>
      <c r="D15" s="35">
        <v>112457.08839999999</v>
      </c>
      <c r="E15" s="35">
        <v>58469.007799999999</v>
      </c>
      <c r="F15" s="36">
        <v>192.33623526616401</v>
      </c>
      <c r="G15" s="35">
        <v>88952.036699999997</v>
      </c>
      <c r="H15" s="36">
        <v>26.424410920767599</v>
      </c>
      <c r="I15" s="35">
        <v>5989.0304999999998</v>
      </c>
      <c r="J15" s="36">
        <v>5.3256140499543703</v>
      </c>
      <c r="K15" s="35">
        <v>7872.6136999999999</v>
      </c>
      <c r="L15" s="36">
        <v>8.8504029722795607</v>
      </c>
      <c r="M15" s="36">
        <v>-0.23925766864440501</v>
      </c>
      <c r="N15" s="35">
        <v>3020436.9635999999</v>
      </c>
      <c r="O15" s="35">
        <v>8828349.5344999991</v>
      </c>
      <c r="P15" s="35">
        <v>3913</v>
      </c>
      <c r="Q15" s="35">
        <v>5831</v>
      </c>
      <c r="R15" s="36">
        <v>-32.893157262905198</v>
      </c>
      <c r="S15" s="35">
        <v>28.739353028366999</v>
      </c>
      <c r="T15" s="37"/>
      <c r="U15" s="38"/>
    </row>
    <row r="16" spans="1:23" ht="12" thickBot="1" x14ac:dyDescent="0.2">
      <c r="A16" s="67"/>
      <c r="B16" s="50" t="s">
        <v>14</v>
      </c>
      <c r="C16" s="51"/>
      <c r="D16" s="35">
        <v>574549.12540000002</v>
      </c>
      <c r="E16" s="35">
        <v>385061.80209999997</v>
      </c>
      <c r="F16" s="36">
        <v>149.209587205638</v>
      </c>
      <c r="G16" s="35">
        <v>983989.13899999997</v>
      </c>
      <c r="H16" s="36">
        <v>-41.610216756670901</v>
      </c>
      <c r="I16" s="35">
        <v>17791.418699999998</v>
      </c>
      <c r="J16" s="36">
        <v>3.0965879005757202</v>
      </c>
      <c r="K16" s="35">
        <v>36790.986299999997</v>
      </c>
      <c r="L16" s="36">
        <v>3.7389626411313501</v>
      </c>
      <c r="M16" s="36">
        <v>-0.51641908822650895</v>
      </c>
      <c r="N16" s="35">
        <v>28092268.030299999</v>
      </c>
      <c r="O16" s="35">
        <v>76508101.361300007</v>
      </c>
      <c r="P16" s="35">
        <v>30133</v>
      </c>
      <c r="Q16" s="35">
        <v>52463</v>
      </c>
      <c r="R16" s="36">
        <v>-42.563330347101797</v>
      </c>
      <c r="S16" s="35">
        <v>19.067106673746402</v>
      </c>
      <c r="T16" s="37"/>
      <c r="U16" s="38"/>
    </row>
    <row r="17" spans="1:21" ht="12" thickBot="1" x14ac:dyDescent="0.2">
      <c r="A17" s="67"/>
      <c r="B17" s="50" t="s">
        <v>15</v>
      </c>
      <c r="C17" s="51"/>
      <c r="D17" s="35">
        <v>525855.6004</v>
      </c>
      <c r="E17" s="35">
        <v>268458.14390000002</v>
      </c>
      <c r="F17" s="36">
        <v>195.87992107845301</v>
      </c>
      <c r="G17" s="35">
        <v>756958.14839999995</v>
      </c>
      <c r="H17" s="36">
        <v>-30.530426086103599</v>
      </c>
      <c r="I17" s="35">
        <v>59141.798499999997</v>
      </c>
      <c r="J17" s="36">
        <v>11.246775437023601</v>
      </c>
      <c r="K17" s="35">
        <v>66606.698999999993</v>
      </c>
      <c r="L17" s="36">
        <v>8.7992578111204907</v>
      </c>
      <c r="M17" s="36">
        <v>-0.112074320031983</v>
      </c>
      <c r="N17" s="35">
        <v>33245846.5088</v>
      </c>
      <c r="O17" s="35">
        <v>101281534.3892</v>
      </c>
      <c r="P17" s="35">
        <v>10339</v>
      </c>
      <c r="Q17" s="35">
        <v>12572</v>
      </c>
      <c r="R17" s="36">
        <v>-17.761692650334101</v>
      </c>
      <c r="S17" s="35">
        <v>50.861359938098502</v>
      </c>
      <c r="T17" s="37"/>
      <c r="U17" s="38"/>
    </row>
    <row r="18" spans="1:21" ht="12" thickBot="1" x14ac:dyDescent="0.2">
      <c r="A18" s="67"/>
      <c r="B18" s="50" t="s">
        <v>16</v>
      </c>
      <c r="C18" s="51"/>
      <c r="D18" s="35">
        <v>1392764.9532000001</v>
      </c>
      <c r="E18" s="35">
        <v>1142174.3988999999</v>
      </c>
      <c r="F18" s="36">
        <v>121.939780347146</v>
      </c>
      <c r="G18" s="35">
        <v>2214972.4273999999</v>
      </c>
      <c r="H18" s="36">
        <v>-37.1204383417599</v>
      </c>
      <c r="I18" s="35">
        <v>195326.38959999999</v>
      </c>
      <c r="J18" s="36">
        <v>14.024361336148001</v>
      </c>
      <c r="K18" s="35">
        <v>290766.2562</v>
      </c>
      <c r="L18" s="36">
        <v>13.1273081598271</v>
      </c>
      <c r="M18" s="36">
        <v>-0.32823570330098001</v>
      </c>
      <c r="N18" s="35">
        <v>63974347.309</v>
      </c>
      <c r="O18" s="35">
        <v>232108728.78889999</v>
      </c>
      <c r="P18" s="35">
        <v>66162</v>
      </c>
      <c r="Q18" s="35">
        <v>108972</v>
      </c>
      <c r="R18" s="36">
        <v>-39.285320999889898</v>
      </c>
      <c r="S18" s="35">
        <v>21.050829074090899</v>
      </c>
      <c r="T18" s="37"/>
      <c r="U18" s="38"/>
    </row>
    <row r="19" spans="1:21" ht="12" thickBot="1" x14ac:dyDescent="0.2">
      <c r="A19" s="67"/>
      <c r="B19" s="50" t="s">
        <v>17</v>
      </c>
      <c r="C19" s="51"/>
      <c r="D19" s="35">
        <v>520984.51730000001</v>
      </c>
      <c r="E19" s="35">
        <v>482185.3296</v>
      </c>
      <c r="F19" s="36">
        <v>108.046530103308</v>
      </c>
      <c r="G19" s="35">
        <v>1147650.3159</v>
      </c>
      <c r="H19" s="36">
        <v>-54.604245728679302</v>
      </c>
      <c r="I19" s="35">
        <v>64814.391499999998</v>
      </c>
      <c r="J19" s="36">
        <v>12.440751950921699</v>
      </c>
      <c r="K19" s="35">
        <v>83516.785900000003</v>
      </c>
      <c r="L19" s="36">
        <v>7.2771980056055003</v>
      </c>
      <c r="M19" s="36">
        <v>-0.223935753734508</v>
      </c>
      <c r="N19" s="35">
        <v>23677529.646200001</v>
      </c>
      <c r="O19" s="35">
        <v>65271856.609099999</v>
      </c>
      <c r="P19" s="35">
        <v>12243</v>
      </c>
      <c r="Q19" s="35">
        <v>20231</v>
      </c>
      <c r="R19" s="36">
        <v>-39.483960259008498</v>
      </c>
      <c r="S19" s="35">
        <v>42.553664730866601</v>
      </c>
      <c r="T19" s="37"/>
      <c r="U19" s="38"/>
    </row>
    <row r="20" spans="1:21" ht="12" thickBot="1" x14ac:dyDescent="0.2">
      <c r="A20" s="67"/>
      <c r="B20" s="50" t="s">
        <v>18</v>
      </c>
      <c r="C20" s="51"/>
      <c r="D20" s="35">
        <v>658393.25439999998</v>
      </c>
      <c r="E20" s="35">
        <v>880319.30570000003</v>
      </c>
      <c r="F20" s="36">
        <v>74.790277815896403</v>
      </c>
      <c r="G20" s="35">
        <v>933996.4817</v>
      </c>
      <c r="H20" s="36">
        <v>-29.507951336001302</v>
      </c>
      <c r="I20" s="35">
        <v>61199.032800000001</v>
      </c>
      <c r="J20" s="36">
        <v>9.2952095713330607</v>
      </c>
      <c r="K20" s="35">
        <v>51132.561800000003</v>
      </c>
      <c r="L20" s="36">
        <v>5.4745989735348699</v>
      </c>
      <c r="M20" s="36">
        <v>0.196870069592328</v>
      </c>
      <c r="N20" s="35">
        <v>22682420.008000001</v>
      </c>
      <c r="O20" s="35">
        <v>89535731.915099993</v>
      </c>
      <c r="P20" s="35">
        <v>28417</v>
      </c>
      <c r="Q20" s="35">
        <v>50198</v>
      </c>
      <c r="R20" s="36">
        <v>-43.390174907366799</v>
      </c>
      <c r="S20" s="35">
        <v>23.1689923074216</v>
      </c>
      <c r="T20" s="37"/>
      <c r="U20" s="38"/>
    </row>
    <row r="21" spans="1:21" ht="12" thickBot="1" x14ac:dyDescent="0.2">
      <c r="A21" s="67"/>
      <c r="B21" s="50" t="s">
        <v>19</v>
      </c>
      <c r="C21" s="51"/>
      <c r="D21" s="35">
        <v>376315.99280000001</v>
      </c>
      <c r="E21" s="35">
        <v>228127.29399999999</v>
      </c>
      <c r="F21" s="36">
        <v>164.95877639262201</v>
      </c>
      <c r="G21" s="35">
        <v>483922.82250000001</v>
      </c>
      <c r="H21" s="36">
        <v>-22.236361811598599</v>
      </c>
      <c r="I21" s="35">
        <v>20739.7019</v>
      </c>
      <c r="J21" s="36">
        <v>5.51124647817519</v>
      </c>
      <c r="K21" s="35">
        <v>57104.875999999997</v>
      </c>
      <c r="L21" s="36">
        <v>11.8004097647203</v>
      </c>
      <c r="M21" s="36">
        <v>-0.63681381779027102</v>
      </c>
      <c r="N21" s="35">
        <v>14440079.376800001</v>
      </c>
      <c r="O21" s="35">
        <v>37977834.199199997</v>
      </c>
      <c r="P21" s="35">
        <v>29489</v>
      </c>
      <c r="Q21" s="35">
        <v>44620</v>
      </c>
      <c r="R21" s="36">
        <v>-33.910802330793402</v>
      </c>
      <c r="S21" s="35">
        <v>12.7612327579776</v>
      </c>
      <c r="T21" s="37"/>
      <c r="U21" s="38"/>
    </row>
    <row r="22" spans="1:21" ht="12" thickBot="1" x14ac:dyDescent="0.2">
      <c r="A22" s="67"/>
      <c r="B22" s="50" t="s">
        <v>20</v>
      </c>
      <c r="C22" s="51"/>
      <c r="D22" s="35">
        <v>841913.49820000003</v>
      </c>
      <c r="E22" s="35">
        <v>624433.76329999999</v>
      </c>
      <c r="F22" s="36">
        <v>134.82831129288499</v>
      </c>
      <c r="G22" s="35">
        <v>2734390.8542999998</v>
      </c>
      <c r="H22" s="36">
        <v>-69.210199160956094</v>
      </c>
      <c r="I22" s="35">
        <v>119745.51639999999</v>
      </c>
      <c r="J22" s="36">
        <v>14.223018950998499</v>
      </c>
      <c r="K22" s="35">
        <v>235866.68460000001</v>
      </c>
      <c r="L22" s="36">
        <v>8.6259315938350607</v>
      </c>
      <c r="M22" s="36">
        <v>-0.49231695606747899</v>
      </c>
      <c r="N22" s="35">
        <v>42206114.758299999</v>
      </c>
      <c r="O22" s="35">
        <v>100028437.19329999</v>
      </c>
      <c r="P22" s="35">
        <v>50920</v>
      </c>
      <c r="Q22" s="35">
        <v>78582</v>
      </c>
      <c r="R22" s="36">
        <v>-35.201445623679703</v>
      </c>
      <c r="S22" s="35">
        <v>16.534043562450901</v>
      </c>
      <c r="T22" s="37"/>
      <c r="U22" s="38"/>
    </row>
    <row r="23" spans="1:21" ht="12" thickBot="1" x14ac:dyDescent="0.2">
      <c r="A23" s="67"/>
      <c r="B23" s="50" t="s">
        <v>21</v>
      </c>
      <c r="C23" s="51"/>
      <c r="D23" s="35">
        <v>1965636.7653000001</v>
      </c>
      <c r="E23" s="35">
        <v>2574211.1479000002</v>
      </c>
      <c r="F23" s="36">
        <v>76.358800905028104</v>
      </c>
      <c r="G23" s="35">
        <v>4069487.0910999998</v>
      </c>
      <c r="H23" s="36">
        <v>-51.698169295121701</v>
      </c>
      <c r="I23" s="35">
        <v>220024.09179999999</v>
      </c>
      <c r="J23" s="36">
        <v>11.193527496236999</v>
      </c>
      <c r="K23" s="35">
        <v>351298.44400000002</v>
      </c>
      <c r="L23" s="36">
        <v>8.6324992839587207</v>
      </c>
      <c r="M23" s="36">
        <v>-0.37368327256240302</v>
      </c>
      <c r="N23" s="35">
        <v>62536572.790100001</v>
      </c>
      <c r="O23" s="35">
        <v>174634628.3964</v>
      </c>
      <c r="P23" s="35">
        <v>66553</v>
      </c>
      <c r="Q23" s="35">
        <v>110608</v>
      </c>
      <c r="R23" s="36">
        <v>-39.829849558802302</v>
      </c>
      <c r="S23" s="35">
        <v>29.534908498489902</v>
      </c>
      <c r="T23" s="37"/>
      <c r="U23" s="38"/>
    </row>
    <row r="24" spans="1:21" ht="12" thickBot="1" x14ac:dyDescent="0.2">
      <c r="A24" s="67"/>
      <c r="B24" s="50" t="s">
        <v>22</v>
      </c>
      <c r="C24" s="51"/>
      <c r="D24" s="35">
        <v>214804.35639999999</v>
      </c>
      <c r="E24" s="35">
        <v>185145.18030000001</v>
      </c>
      <c r="F24" s="36">
        <v>116.019415710386</v>
      </c>
      <c r="G24" s="35">
        <v>369095.7219</v>
      </c>
      <c r="H24" s="36">
        <v>-41.802534233057997</v>
      </c>
      <c r="I24" s="35">
        <v>31630.884900000001</v>
      </c>
      <c r="J24" s="36">
        <v>14.7254391997052</v>
      </c>
      <c r="K24" s="35">
        <v>52288.697699999997</v>
      </c>
      <c r="L24" s="36">
        <v>14.166703810825201</v>
      </c>
      <c r="M24" s="36">
        <v>-0.39507223757075899</v>
      </c>
      <c r="N24" s="35">
        <v>8012467.8173000002</v>
      </c>
      <c r="O24" s="35">
        <v>25271946.079500001</v>
      </c>
      <c r="P24" s="35">
        <v>24108</v>
      </c>
      <c r="Q24" s="35">
        <v>33087</v>
      </c>
      <c r="R24" s="36">
        <v>-27.137546468401499</v>
      </c>
      <c r="S24" s="35">
        <v>8.91008612908578</v>
      </c>
      <c r="T24" s="37"/>
      <c r="U24" s="38"/>
    </row>
    <row r="25" spans="1:21" ht="12" thickBot="1" x14ac:dyDescent="0.2">
      <c r="A25" s="67"/>
      <c r="B25" s="50" t="s">
        <v>23</v>
      </c>
      <c r="C25" s="51"/>
      <c r="D25" s="35">
        <v>215321.55290000001</v>
      </c>
      <c r="E25" s="35">
        <v>131731.86009999999</v>
      </c>
      <c r="F25" s="36">
        <v>163.45442380950601</v>
      </c>
      <c r="G25" s="35">
        <v>319926.85869999998</v>
      </c>
      <c r="H25" s="36">
        <v>-32.696631419148801</v>
      </c>
      <c r="I25" s="35">
        <v>19684.562399999999</v>
      </c>
      <c r="J25" s="36">
        <v>9.1419377832287605</v>
      </c>
      <c r="K25" s="35">
        <v>25102.885600000001</v>
      </c>
      <c r="L25" s="36">
        <v>7.8464451850037804</v>
      </c>
      <c r="M25" s="36">
        <v>-0.21584463580553501</v>
      </c>
      <c r="N25" s="35">
        <v>7547377.04</v>
      </c>
      <c r="O25" s="35">
        <v>29017888.373500001</v>
      </c>
      <c r="P25" s="35">
        <v>13059</v>
      </c>
      <c r="Q25" s="35">
        <v>18082</v>
      </c>
      <c r="R25" s="36">
        <v>-27.779006747041301</v>
      </c>
      <c r="S25" s="35">
        <v>16.488364568496799</v>
      </c>
      <c r="T25" s="37"/>
      <c r="U25" s="38"/>
    </row>
    <row r="26" spans="1:21" ht="12" thickBot="1" x14ac:dyDescent="0.2">
      <c r="A26" s="67"/>
      <c r="B26" s="50" t="s">
        <v>24</v>
      </c>
      <c r="C26" s="51"/>
      <c r="D26" s="35">
        <v>372462.77480000001</v>
      </c>
      <c r="E26" s="35">
        <v>508550.90539999999</v>
      </c>
      <c r="F26" s="36">
        <v>73.240018028684901</v>
      </c>
      <c r="G26" s="35">
        <v>462591.23349999997</v>
      </c>
      <c r="H26" s="36">
        <v>-19.483390988212498</v>
      </c>
      <c r="I26" s="35">
        <v>80396.653300000005</v>
      </c>
      <c r="J26" s="36">
        <v>21.585151252543401</v>
      </c>
      <c r="K26" s="35">
        <v>92223.837299999999</v>
      </c>
      <c r="L26" s="36">
        <v>19.936356467939898</v>
      </c>
      <c r="M26" s="36">
        <v>-0.128244327564973</v>
      </c>
      <c r="N26" s="35">
        <v>10867056.0723</v>
      </c>
      <c r="O26" s="35">
        <v>50551126.7205</v>
      </c>
      <c r="P26" s="35">
        <v>30854</v>
      </c>
      <c r="Q26" s="35">
        <v>41441</v>
      </c>
      <c r="R26" s="36">
        <v>-25.547163437175701</v>
      </c>
      <c r="S26" s="35">
        <v>12.071782420431701</v>
      </c>
      <c r="T26" s="37"/>
      <c r="U26" s="38"/>
    </row>
    <row r="27" spans="1:21" ht="12" thickBot="1" x14ac:dyDescent="0.2">
      <c r="A27" s="67"/>
      <c r="B27" s="50" t="s">
        <v>25</v>
      </c>
      <c r="C27" s="51"/>
      <c r="D27" s="35">
        <v>222234.81289999999</v>
      </c>
      <c r="E27" s="35">
        <v>234324.5086</v>
      </c>
      <c r="F27" s="36">
        <v>94.840618349215205</v>
      </c>
      <c r="G27" s="35">
        <v>241186.94829999999</v>
      </c>
      <c r="H27" s="36">
        <v>-7.8578611046674203</v>
      </c>
      <c r="I27" s="35">
        <v>64771.589699999997</v>
      </c>
      <c r="J27" s="36">
        <v>29.145564034175699</v>
      </c>
      <c r="K27" s="35">
        <v>66278.467000000004</v>
      </c>
      <c r="L27" s="36">
        <v>27.480121734265499</v>
      </c>
      <c r="M27" s="36">
        <v>-2.2735548485151E-2</v>
      </c>
      <c r="N27" s="35">
        <v>6189283.3925000001</v>
      </c>
      <c r="O27" s="35">
        <v>17341945.104899999</v>
      </c>
      <c r="P27" s="35">
        <v>30316</v>
      </c>
      <c r="Q27" s="35">
        <v>41639</v>
      </c>
      <c r="R27" s="36">
        <v>-27.1932563221979</v>
      </c>
      <c r="S27" s="35">
        <v>7.3306113240533097</v>
      </c>
      <c r="T27" s="37"/>
      <c r="U27" s="38"/>
    </row>
    <row r="28" spans="1:21" ht="12" thickBot="1" x14ac:dyDescent="0.2">
      <c r="A28" s="67"/>
      <c r="B28" s="50" t="s">
        <v>26</v>
      </c>
      <c r="C28" s="51"/>
      <c r="D28" s="35">
        <v>625508.95120000001</v>
      </c>
      <c r="E28" s="35">
        <v>853508.25459999999</v>
      </c>
      <c r="F28" s="36">
        <v>73.286807459542104</v>
      </c>
      <c r="G28" s="35">
        <v>814679.63569999998</v>
      </c>
      <c r="H28" s="36">
        <v>-23.220254466954799</v>
      </c>
      <c r="I28" s="35">
        <v>51149.967400000001</v>
      </c>
      <c r="J28" s="36">
        <v>8.17733580021069</v>
      </c>
      <c r="K28" s="35">
        <v>29249.029600000002</v>
      </c>
      <c r="L28" s="36">
        <v>3.59024926097094</v>
      </c>
      <c r="M28" s="36">
        <v>0.74877485166208702</v>
      </c>
      <c r="N28" s="35">
        <v>16336475.0362</v>
      </c>
      <c r="O28" s="35">
        <v>67588876.762899995</v>
      </c>
      <c r="P28" s="35">
        <v>34535</v>
      </c>
      <c r="Q28" s="35">
        <v>40359</v>
      </c>
      <c r="R28" s="36">
        <v>-14.4304863846973</v>
      </c>
      <c r="S28" s="35">
        <v>18.112319420877402</v>
      </c>
      <c r="T28" s="37"/>
      <c r="U28" s="38"/>
    </row>
    <row r="29" spans="1:21" ht="12" thickBot="1" x14ac:dyDescent="0.2">
      <c r="A29" s="67"/>
      <c r="B29" s="50" t="s">
        <v>27</v>
      </c>
      <c r="C29" s="51"/>
      <c r="D29" s="35">
        <v>601569.23470000003</v>
      </c>
      <c r="E29" s="35">
        <v>561490.91330000001</v>
      </c>
      <c r="F29" s="36">
        <v>107.13783971399501</v>
      </c>
      <c r="G29" s="35">
        <v>526631.86499999999</v>
      </c>
      <c r="H29" s="36">
        <v>14.2295547763712</v>
      </c>
      <c r="I29" s="35">
        <v>93260.933900000004</v>
      </c>
      <c r="J29" s="36">
        <v>15.502942723876</v>
      </c>
      <c r="K29" s="35">
        <v>80332.572199999995</v>
      </c>
      <c r="L29" s="36">
        <v>15.2540280106294</v>
      </c>
      <c r="M29" s="36">
        <v>0.160935487884204</v>
      </c>
      <c r="N29" s="35">
        <v>16802786.640700001</v>
      </c>
      <c r="O29" s="35">
        <v>41808278.647600003</v>
      </c>
      <c r="P29" s="35">
        <v>78246</v>
      </c>
      <c r="Q29" s="35">
        <v>86781</v>
      </c>
      <c r="R29" s="36">
        <v>-9.8351021536972407</v>
      </c>
      <c r="S29" s="35">
        <v>7.6881787529074996</v>
      </c>
      <c r="T29" s="37"/>
      <c r="U29" s="38"/>
    </row>
    <row r="30" spans="1:21" ht="12" thickBot="1" x14ac:dyDescent="0.2">
      <c r="A30" s="67"/>
      <c r="B30" s="50" t="s">
        <v>28</v>
      </c>
      <c r="C30" s="51"/>
      <c r="D30" s="35">
        <v>792414.92</v>
      </c>
      <c r="E30" s="35">
        <v>831938.27410000004</v>
      </c>
      <c r="F30" s="36">
        <v>95.249244405450995</v>
      </c>
      <c r="G30" s="35">
        <v>1013999.9324</v>
      </c>
      <c r="H30" s="36">
        <v>-21.852566782281599</v>
      </c>
      <c r="I30" s="35">
        <v>86935.019100000005</v>
      </c>
      <c r="J30" s="36">
        <v>10.9708962950874</v>
      </c>
      <c r="K30" s="35">
        <v>123172.3734</v>
      </c>
      <c r="L30" s="36">
        <v>12.1471776737172</v>
      </c>
      <c r="M30" s="36">
        <v>-0.294200341356741</v>
      </c>
      <c r="N30" s="35">
        <v>21226769.926199999</v>
      </c>
      <c r="O30" s="35">
        <v>74415697.923600003</v>
      </c>
      <c r="P30" s="35">
        <v>48961</v>
      </c>
      <c r="Q30" s="35">
        <v>65670</v>
      </c>
      <c r="R30" s="36">
        <v>-25.443886097152401</v>
      </c>
      <c r="S30" s="35">
        <v>16.184614693327301</v>
      </c>
      <c r="T30" s="37"/>
      <c r="U30" s="38"/>
    </row>
    <row r="31" spans="1:21" ht="12" thickBot="1" x14ac:dyDescent="0.2">
      <c r="A31" s="67"/>
      <c r="B31" s="50" t="s">
        <v>29</v>
      </c>
      <c r="C31" s="51"/>
      <c r="D31" s="35">
        <v>516529.02309999999</v>
      </c>
      <c r="E31" s="35">
        <v>578387.10259999998</v>
      </c>
      <c r="F31" s="36">
        <v>89.305072809899798</v>
      </c>
      <c r="G31" s="35">
        <v>754264.25890000002</v>
      </c>
      <c r="H31" s="36">
        <v>-31.518825530286598</v>
      </c>
      <c r="I31" s="35">
        <v>36007.960400000004</v>
      </c>
      <c r="J31" s="36">
        <v>6.9711398178353399</v>
      </c>
      <c r="K31" s="35">
        <v>10697.8565</v>
      </c>
      <c r="L31" s="36">
        <v>1.4183167734344799</v>
      </c>
      <c r="M31" s="36">
        <v>2.3659042257671001</v>
      </c>
      <c r="N31" s="35">
        <v>11414540.998</v>
      </c>
      <c r="O31" s="35">
        <v>78543990.354699999</v>
      </c>
      <c r="P31" s="35">
        <v>21341</v>
      </c>
      <c r="Q31" s="35">
        <v>29788</v>
      </c>
      <c r="R31" s="36">
        <v>-28.357056532832001</v>
      </c>
      <c r="S31" s="35">
        <v>24.203599789138298</v>
      </c>
      <c r="T31" s="37"/>
      <c r="U31" s="38"/>
    </row>
    <row r="32" spans="1:21" ht="12" thickBot="1" x14ac:dyDescent="0.2">
      <c r="A32" s="67"/>
      <c r="B32" s="50" t="s">
        <v>30</v>
      </c>
      <c r="C32" s="51"/>
      <c r="D32" s="35">
        <v>135575.6691</v>
      </c>
      <c r="E32" s="35">
        <v>132022.07190000001</v>
      </c>
      <c r="F32" s="36">
        <v>102.691669013263</v>
      </c>
      <c r="G32" s="35">
        <v>522614.90429999999</v>
      </c>
      <c r="H32" s="36">
        <v>-74.058208446696995</v>
      </c>
      <c r="I32" s="35">
        <v>38510.180399999997</v>
      </c>
      <c r="J32" s="36">
        <v>28.404934790766202</v>
      </c>
      <c r="K32" s="35">
        <v>107368.4492</v>
      </c>
      <c r="L32" s="36">
        <v>20.544467506875101</v>
      </c>
      <c r="M32" s="36">
        <v>-0.64132684520509997</v>
      </c>
      <c r="N32" s="35">
        <v>4748971.3698000005</v>
      </c>
      <c r="O32" s="35">
        <v>10556621.577199999</v>
      </c>
      <c r="P32" s="35">
        <v>25608</v>
      </c>
      <c r="Q32" s="35">
        <v>33515</v>
      </c>
      <c r="R32" s="36">
        <v>-23.592421303893801</v>
      </c>
      <c r="S32" s="35">
        <v>5.2942701148078699</v>
      </c>
      <c r="T32" s="37"/>
      <c r="U32" s="38"/>
    </row>
    <row r="33" spans="1:21" ht="12" thickBot="1" x14ac:dyDescent="0.2">
      <c r="A33" s="67"/>
      <c r="B33" s="50" t="s">
        <v>31</v>
      </c>
      <c r="C33" s="51"/>
      <c r="D33" s="35">
        <v>15.3847</v>
      </c>
      <c r="E33" s="37"/>
      <c r="F33" s="37"/>
      <c r="G33" s="35">
        <v>131.5386</v>
      </c>
      <c r="H33" s="36">
        <v>-88.304041551301296</v>
      </c>
      <c r="I33" s="35">
        <v>2.9954999999999998</v>
      </c>
      <c r="J33" s="36">
        <v>19.470642911464001</v>
      </c>
      <c r="K33" s="35">
        <v>15.9421</v>
      </c>
      <c r="L33" s="36">
        <v>12.1197123886068</v>
      </c>
      <c r="M33" s="36">
        <v>-0.81210129154879196</v>
      </c>
      <c r="N33" s="35">
        <v>1796.12</v>
      </c>
      <c r="O33" s="35">
        <v>3425.0261999999998</v>
      </c>
      <c r="P33" s="35">
        <v>3</v>
      </c>
      <c r="Q33" s="35">
        <v>8</v>
      </c>
      <c r="R33" s="36">
        <v>-62.5</v>
      </c>
      <c r="S33" s="35">
        <v>5.1282333333333296</v>
      </c>
      <c r="T33" s="37"/>
      <c r="U33" s="38"/>
    </row>
    <row r="34" spans="1:21" ht="12" thickBot="1" x14ac:dyDescent="0.2">
      <c r="A34" s="67"/>
      <c r="B34" s="50" t="s">
        <v>40</v>
      </c>
      <c r="C34" s="51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5">
        <v>3</v>
      </c>
      <c r="O34" s="35">
        <v>3</v>
      </c>
      <c r="P34" s="37"/>
      <c r="Q34" s="37"/>
      <c r="R34" s="37"/>
      <c r="S34" s="37"/>
      <c r="T34" s="37"/>
      <c r="U34" s="38"/>
    </row>
    <row r="35" spans="1:21" ht="12" thickBot="1" x14ac:dyDescent="0.2">
      <c r="A35" s="67"/>
      <c r="B35" s="50" t="s">
        <v>32</v>
      </c>
      <c r="C35" s="51"/>
      <c r="D35" s="35">
        <v>76954.699900000007</v>
      </c>
      <c r="E35" s="35">
        <v>87275.633199999997</v>
      </c>
      <c r="F35" s="36">
        <v>88.174324354257493</v>
      </c>
      <c r="G35" s="35">
        <v>120203.3719</v>
      </c>
      <c r="H35" s="36">
        <v>-35.9795830319798</v>
      </c>
      <c r="I35" s="35">
        <v>7301.0780999999997</v>
      </c>
      <c r="J35" s="36">
        <v>9.4875012305778608</v>
      </c>
      <c r="K35" s="35">
        <v>12547.652899999999</v>
      </c>
      <c r="L35" s="36">
        <v>10.4386862878012</v>
      </c>
      <c r="M35" s="36">
        <v>-0.41813196793162799</v>
      </c>
      <c r="N35" s="35">
        <v>2876158.0696999999</v>
      </c>
      <c r="O35" s="35">
        <v>16720433.4323</v>
      </c>
      <c r="P35" s="35">
        <v>5533</v>
      </c>
      <c r="Q35" s="35">
        <v>6988</v>
      </c>
      <c r="R35" s="36">
        <v>-20.821408128219801</v>
      </c>
      <c r="S35" s="35">
        <v>13.9083137357672</v>
      </c>
      <c r="T35" s="37"/>
      <c r="U35" s="38"/>
    </row>
    <row r="36" spans="1:21" ht="12" thickBot="1" x14ac:dyDescent="0.2">
      <c r="A36" s="67"/>
      <c r="B36" s="50" t="s">
        <v>41</v>
      </c>
      <c r="C36" s="51"/>
      <c r="D36" s="37"/>
      <c r="E36" s="35">
        <v>304765.09960000002</v>
      </c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8"/>
    </row>
    <row r="37" spans="1:21" ht="12" thickBot="1" x14ac:dyDescent="0.2">
      <c r="A37" s="67"/>
      <c r="B37" s="50" t="s">
        <v>42</v>
      </c>
      <c r="C37" s="51"/>
      <c r="D37" s="37"/>
      <c r="E37" s="35">
        <v>47763.993000000002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8"/>
    </row>
    <row r="38" spans="1:21" ht="12" thickBot="1" x14ac:dyDescent="0.2">
      <c r="A38" s="67"/>
      <c r="B38" s="50" t="s">
        <v>43</v>
      </c>
      <c r="C38" s="51"/>
      <c r="D38" s="37"/>
      <c r="E38" s="35">
        <v>134281.1024</v>
      </c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8"/>
    </row>
    <row r="39" spans="1:21" ht="12" thickBot="1" x14ac:dyDescent="0.2">
      <c r="A39" s="67"/>
      <c r="B39" s="50" t="s">
        <v>33</v>
      </c>
      <c r="C39" s="51"/>
      <c r="D39" s="35">
        <v>263215.38309999998</v>
      </c>
      <c r="E39" s="35">
        <v>376561.08620000002</v>
      </c>
      <c r="F39" s="36">
        <v>69.899783261247705</v>
      </c>
      <c r="G39" s="35">
        <v>575656.41399999999</v>
      </c>
      <c r="H39" s="36">
        <v>-54.275610121144297</v>
      </c>
      <c r="I39" s="35">
        <v>14473.169900000001</v>
      </c>
      <c r="J39" s="36">
        <v>5.4986033603140099</v>
      </c>
      <c r="K39" s="35">
        <v>30754.636600000002</v>
      </c>
      <c r="L39" s="36">
        <v>5.3425334717107802</v>
      </c>
      <c r="M39" s="36">
        <v>-0.52939876714394296</v>
      </c>
      <c r="N39" s="35">
        <v>8933743.3543999996</v>
      </c>
      <c r="O39" s="35">
        <v>21480924.702300001</v>
      </c>
      <c r="P39" s="35">
        <v>409</v>
      </c>
      <c r="Q39" s="35">
        <v>645</v>
      </c>
      <c r="R39" s="36">
        <v>-36.589147286821699</v>
      </c>
      <c r="S39" s="35">
        <v>643.558393887531</v>
      </c>
      <c r="T39" s="37"/>
      <c r="U39" s="38"/>
    </row>
    <row r="40" spans="1:21" ht="12" thickBot="1" x14ac:dyDescent="0.2">
      <c r="A40" s="67"/>
      <c r="B40" s="50" t="s">
        <v>34</v>
      </c>
      <c r="C40" s="51"/>
      <c r="D40" s="35">
        <v>459917.53259999998</v>
      </c>
      <c r="E40" s="35">
        <v>378979.63319999998</v>
      </c>
      <c r="F40" s="36">
        <v>121.35679395659901</v>
      </c>
      <c r="G40" s="35">
        <v>646414.02599999995</v>
      </c>
      <c r="H40" s="36">
        <v>-28.850935452938302</v>
      </c>
      <c r="I40" s="35">
        <v>23636.062600000001</v>
      </c>
      <c r="J40" s="36">
        <v>5.13919581764603</v>
      </c>
      <c r="K40" s="35">
        <v>35347.599999999999</v>
      </c>
      <c r="L40" s="36">
        <v>5.4682600590724197</v>
      </c>
      <c r="M40" s="36">
        <v>-0.33132482544783798</v>
      </c>
      <c r="N40" s="35">
        <v>14716318.0681</v>
      </c>
      <c r="O40" s="35">
        <v>45307619.995800003</v>
      </c>
      <c r="P40" s="35">
        <v>2529</v>
      </c>
      <c r="Q40" s="35">
        <v>3493</v>
      </c>
      <c r="R40" s="36">
        <v>-27.5980532493559</v>
      </c>
      <c r="S40" s="35">
        <v>181.85746642941899</v>
      </c>
      <c r="T40" s="37"/>
      <c r="U40" s="38"/>
    </row>
    <row r="41" spans="1:21" ht="12" thickBot="1" x14ac:dyDescent="0.2">
      <c r="A41" s="67"/>
      <c r="B41" s="50" t="s">
        <v>44</v>
      </c>
      <c r="C41" s="51"/>
      <c r="D41" s="37"/>
      <c r="E41" s="35">
        <v>115174.9653</v>
      </c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8"/>
    </row>
    <row r="42" spans="1:21" ht="12" thickBot="1" x14ac:dyDescent="0.2">
      <c r="A42" s="67"/>
      <c r="B42" s="50" t="s">
        <v>45</v>
      </c>
      <c r="C42" s="51"/>
      <c r="D42" s="37"/>
      <c r="E42" s="35">
        <v>42847.404199999997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8"/>
    </row>
    <row r="43" spans="1:21" ht="12" thickBot="1" x14ac:dyDescent="0.2">
      <c r="A43" s="68"/>
      <c r="B43" s="50" t="s">
        <v>35</v>
      </c>
      <c r="C43" s="51"/>
      <c r="D43" s="39">
        <v>95000.797600000005</v>
      </c>
      <c r="E43" s="39">
        <v>0</v>
      </c>
      <c r="F43" s="40"/>
      <c r="G43" s="39">
        <v>122531.3391</v>
      </c>
      <c r="H43" s="41">
        <v>-22.468163412081701</v>
      </c>
      <c r="I43" s="39">
        <v>10215.866599999999</v>
      </c>
      <c r="J43" s="41">
        <v>10.7534535057419</v>
      </c>
      <c r="K43" s="39">
        <v>10863.5355</v>
      </c>
      <c r="L43" s="41">
        <v>8.8659240809684405</v>
      </c>
      <c r="M43" s="41">
        <v>-5.9618611270705002E-2</v>
      </c>
      <c r="N43" s="39">
        <v>1036936.4883</v>
      </c>
      <c r="O43" s="39">
        <v>3371328.4742000001</v>
      </c>
      <c r="P43" s="39">
        <v>30</v>
      </c>
      <c r="Q43" s="39">
        <v>38</v>
      </c>
      <c r="R43" s="41">
        <v>-21.052631578947398</v>
      </c>
      <c r="S43" s="39">
        <v>3166.6932533333302</v>
      </c>
      <c r="T43" s="40"/>
      <c r="U43" s="71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31"/>
    </sheetView>
  </sheetViews>
  <sheetFormatPr defaultRowHeight="13.5" x14ac:dyDescent="0.15"/>
  <cols>
    <col min="1" max="1" width="3.625" style="28" customWidth="1"/>
    <col min="2" max="2" width="5.75" style="29" customWidth="1"/>
    <col min="3" max="3" width="9" style="28"/>
    <col min="4" max="5" width="12" style="28" customWidth="1"/>
    <col min="6" max="6" width="12.625" style="28" customWidth="1"/>
    <col min="7" max="7" width="12" style="28" customWidth="1"/>
    <col min="8" max="8" width="14" style="28" customWidth="1"/>
    <col min="9" max="256" width="9" style="3"/>
    <col min="257" max="257" width="3.625" style="3" customWidth="1"/>
    <col min="258" max="258" width="5.75" style="3" customWidth="1"/>
    <col min="259" max="259" width="9" style="3"/>
    <col min="260" max="261" width="12" style="3" customWidth="1"/>
    <col min="262" max="262" width="12.625" style="3" customWidth="1"/>
    <col min="263" max="263" width="12" style="3" customWidth="1"/>
    <col min="264" max="264" width="14" style="3" customWidth="1"/>
    <col min="265" max="512" width="9" style="3"/>
    <col min="513" max="513" width="3.625" style="3" customWidth="1"/>
    <col min="514" max="514" width="5.75" style="3" customWidth="1"/>
    <col min="515" max="515" width="9" style="3"/>
    <col min="516" max="517" width="12" style="3" customWidth="1"/>
    <col min="518" max="518" width="12.625" style="3" customWidth="1"/>
    <col min="519" max="519" width="12" style="3" customWidth="1"/>
    <col min="520" max="520" width="14" style="3" customWidth="1"/>
    <col min="521" max="768" width="9" style="3"/>
    <col min="769" max="769" width="3.625" style="3" customWidth="1"/>
    <col min="770" max="770" width="5.75" style="3" customWidth="1"/>
    <col min="771" max="771" width="9" style="3"/>
    <col min="772" max="773" width="12" style="3" customWidth="1"/>
    <col min="774" max="774" width="12.625" style="3" customWidth="1"/>
    <col min="775" max="775" width="12" style="3" customWidth="1"/>
    <col min="776" max="776" width="14" style="3" customWidth="1"/>
    <col min="777" max="1024" width="9" style="3"/>
    <col min="1025" max="1025" width="3.625" style="3" customWidth="1"/>
    <col min="1026" max="1026" width="5.75" style="3" customWidth="1"/>
    <col min="1027" max="1027" width="9" style="3"/>
    <col min="1028" max="1029" width="12" style="3" customWidth="1"/>
    <col min="1030" max="1030" width="12.625" style="3" customWidth="1"/>
    <col min="1031" max="1031" width="12" style="3" customWidth="1"/>
    <col min="1032" max="1032" width="14" style="3" customWidth="1"/>
    <col min="1033" max="1280" width="9" style="3"/>
    <col min="1281" max="1281" width="3.625" style="3" customWidth="1"/>
    <col min="1282" max="1282" width="5.75" style="3" customWidth="1"/>
    <col min="1283" max="1283" width="9" style="3"/>
    <col min="1284" max="1285" width="12" style="3" customWidth="1"/>
    <col min="1286" max="1286" width="12.625" style="3" customWidth="1"/>
    <col min="1287" max="1287" width="12" style="3" customWidth="1"/>
    <col min="1288" max="1288" width="14" style="3" customWidth="1"/>
    <col min="1289" max="1536" width="9" style="3"/>
    <col min="1537" max="1537" width="3.625" style="3" customWidth="1"/>
    <col min="1538" max="1538" width="5.75" style="3" customWidth="1"/>
    <col min="1539" max="1539" width="9" style="3"/>
    <col min="1540" max="1541" width="12" style="3" customWidth="1"/>
    <col min="1542" max="1542" width="12.625" style="3" customWidth="1"/>
    <col min="1543" max="1543" width="12" style="3" customWidth="1"/>
    <col min="1544" max="1544" width="14" style="3" customWidth="1"/>
    <col min="1545" max="1792" width="9" style="3"/>
    <col min="1793" max="1793" width="3.625" style="3" customWidth="1"/>
    <col min="1794" max="1794" width="5.75" style="3" customWidth="1"/>
    <col min="1795" max="1795" width="9" style="3"/>
    <col min="1796" max="1797" width="12" style="3" customWidth="1"/>
    <col min="1798" max="1798" width="12.625" style="3" customWidth="1"/>
    <col min="1799" max="1799" width="12" style="3" customWidth="1"/>
    <col min="1800" max="1800" width="14" style="3" customWidth="1"/>
    <col min="1801" max="2048" width="9" style="3"/>
    <col min="2049" max="2049" width="3.625" style="3" customWidth="1"/>
    <col min="2050" max="2050" width="5.75" style="3" customWidth="1"/>
    <col min="2051" max="2051" width="9" style="3"/>
    <col min="2052" max="2053" width="12" style="3" customWidth="1"/>
    <col min="2054" max="2054" width="12.625" style="3" customWidth="1"/>
    <col min="2055" max="2055" width="12" style="3" customWidth="1"/>
    <col min="2056" max="2056" width="14" style="3" customWidth="1"/>
    <col min="2057" max="2304" width="9" style="3"/>
    <col min="2305" max="2305" width="3.625" style="3" customWidth="1"/>
    <col min="2306" max="2306" width="5.75" style="3" customWidth="1"/>
    <col min="2307" max="2307" width="9" style="3"/>
    <col min="2308" max="2309" width="12" style="3" customWidth="1"/>
    <col min="2310" max="2310" width="12.625" style="3" customWidth="1"/>
    <col min="2311" max="2311" width="12" style="3" customWidth="1"/>
    <col min="2312" max="2312" width="14" style="3" customWidth="1"/>
    <col min="2313" max="2560" width="9" style="3"/>
    <col min="2561" max="2561" width="3.625" style="3" customWidth="1"/>
    <col min="2562" max="2562" width="5.75" style="3" customWidth="1"/>
    <col min="2563" max="2563" width="9" style="3"/>
    <col min="2564" max="2565" width="12" style="3" customWidth="1"/>
    <col min="2566" max="2566" width="12.625" style="3" customWidth="1"/>
    <col min="2567" max="2567" width="12" style="3" customWidth="1"/>
    <col min="2568" max="2568" width="14" style="3" customWidth="1"/>
    <col min="2569" max="2816" width="9" style="3"/>
    <col min="2817" max="2817" width="3.625" style="3" customWidth="1"/>
    <col min="2818" max="2818" width="5.75" style="3" customWidth="1"/>
    <col min="2819" max="2819" width="9" style="3"/>
    <col min="2820" max="2821" width="12" style="3" customWidth="1"/>
    <col min="2822" max="2822" width="12.625" style="3" customWidth="1"/>
    <col min="2823" max="2823" width="12" style="3" customWidth="1"/>
    <col min="2824" max="2824" width="14" style="3" customWidth="1"/>
    <col min="2825" max="3072" width="9" style="3"/>
    <col min="3073" max="3073" width="3.625" style="3" customWidth="1"/>
    <col min="3074" max="3074" width="5.75" style="3" customWidth="1"/>
    <col min="3075" max="3075" width="9" style="3"/>
    <col min="3076" max="3077" width="12" style="3" customWidth="1"/>
    <col min="3078" max="3078" width="12.625" style="3" customWidth="1"/>
    <col min="3079" max="3079" width="12" style="3" customWidth="1"/>
    <col min="3080" max="3080" width="14" style="3" customWidth="1"/>
    <col min="3081" max="3328" width="9" style="3"/>
    <col min="3329" max="3329" width="3.625" style="3" customWidth="1"/>
    <col min="3330" max="3330" width="5.75" style="3" customWidth="1"/>
    <col min="3331" max="3331" width="9" style="3"/>
    <col min="3332" max="3333" width="12" style="3" customWidth="1"/>
    <col min="3334" max="3334" width="12.625" style="3" customWidth="1"/>
    <col min="3335" max="3335" width="12" style="3" customWidth="1"/>
    <col min="3336" max="3336" width="14" style="3" customWidth="1"/>
    <col min="3337" max="3584" width="9" style="3"/>
    <col min="3585" max="3585" width="3.625" style="3" customWidth="1"/>
    <col min="3586" max="3586" width="5.75" style="3" customWidth="1"/>
    <col min="3587" max="3587" width="9" style="3"/>
    <col min="3588" max="3589" width="12" style="3" customWidth="1"/>
    <col min="3590" max="3590" width="12.625" style="3" customWidth="1"/>
    <col min="3591" max="3591" width="12" style="3" customWidth="1"/>
    <col min="3592" max="3592" width="14" style="3" customWidth="1"/>
    <col min="3593" max="3840" width="9" style="3"/>
    <col min="3841" max="3841" width="3.625" style="3" customWidth="1"/>
    <col min="3842" max="3842" width="5.75" style="3" customWidth="1"/>
    <col min="3843" max="3843" width="9" style="3"/>
    <col min="3844" max="3845" width="12" style="3" customWidth="1"/>
    <col min="3846" max="3846" width="12.625" style="3" customWidth="1"/>
    <col min="3847" max="3847" width="12" style="3" customWidth="1"/>
    <col min="3848" max="3848" width="14" style="3" customWidth="1"/>
    <col min="3849" max="4096" width="9" style="3"/>
    <col min="4097" max="4097" width="3.625" style="3" customWidth="1"/>
    <col min="4098" max="4098" width="5.75" style="3" customWidth="1"/>
    <col min="4099" max="4099" width="9" style="3"/>
    <col min="4100" max="4101" width="12" style="3" customWidth="1"/>
    <col min="4102" max="4102" width="12.625" style="3" customWidth="1"/>
    <col min="4103" max="4103" width="12" style="3" customWidth="1"/>
    <col min="4104" max="4104" width="14" style="3" customWidth="1"/>
    <col min="4105" max="4352" width="9" style="3"/>
    <col min="4353" max="4353" width="3.625" style="3" customWidth="1"/>
    <col min="4354" max="4354" width="5.75" style="3" customWidth="1"/>
    <col min="4355" max="4355" width="9" style="3"/>
    <col min="4356" max="4357" width="12" style="3" customWidth="1"/>
    <col min="4358" max="4358" width="12.625" style="3" customWidth="1"/>
    <col min="4359" max="4359" width="12" style="3" customWidth="1"/>
    <col min="4360" max="4360" width="14" style="3" customWidth="1"/>
    <col min="4361" max="4608" width="9" style="3"/>
    <col min="4609" max="4609" width="3.625" style="3" customWidth="1"/>
    <col min="4610" max="4610" width="5.75" style="3" customWidth="1"/>
    <col min="4611" max="4611" width="9" style="3"/>
    <col min="4612" max="4613" width="12" style="3" customWidth="1"/>
    <col min="4614" max="4614" width="12.625" style="3" customWidth="1"/>
    <col min="4615" max="4615" width="12" style="3" customWidth="1"/>
    <col min="4616" max="4616" width="14" style="3" customWidth="1"/>
    <col min="4617" max="4864" width="9" style="3"/>
    <col min="4865" max="4865" width="3.625" style="3" customWidth="1"/>
    <col min="4866" max="4866" width="5.75" style="3" customWidth="1"/>
    <col min="4867" max="4867" width="9" style="3"/>
    <col min="4868" max="4869" width="12" style="3" customWidth="1"/>
    <col min="4870" max="4870" width="12.625" style="3" customWidth="1"/>
    <col min="4871" max="4871" width="12" style="3" customWidth="1"/>
    <col min="4872" max="4872" width="14" style="3" customWidth="1"/>
    <col min="4873" max="5120" width="9" style="3"/>
    <col min="5121" max="5121" width="3.625" style="3" customWidth="1"/>
    <col min="5122" max="5122" width="5.75" style="3" customWidth="1"/>
    <col min="5123" max="5123" width="9" style="3"/>
    <col min="5124" max="5125" width="12" style="3" customWidth="1"/>
    <col min="5126" max="5126" width="12.625" style="3" customWidth="1"/>
    <col min="5127" max="5127" width="12" style="3" customWidth="1"/>
    <col min="5128" max="5128" width="14" style="3" customWidth="1"/>
    <col min="5129" max="5376" width="9" style="3"/>
    <col min="5377" max="5377" width="3.625" style="3" customWidth="1"/>
    <col min="5378" max="5378" width="5.75" style="3" customWidth="1"/>
    <col min="5379" max="5379" width="9" style="3"/>
    <col min="5380" max="5381" width="12" style="3" customWidth="1"/>
    <col min="5382" max="5382" width="12.625" style="3" customWidth="1"/>
    <col min="5383" max="5383" width="12" style="3" customWidth="1"/>
    <col min="5384" max="5384" width="14" style="3" customWidth="1"/>
    <col min="5385" max="5632" width="9" style="3"/>
    <col min="5633" max="5633" width="3.625" style="3" customWidth="1"/>
    <col min="5634" max="5634" width="5.75" style="3" customWidth="1"/>
    <col min="5635" max="5635" width="9" style="3"/>
    <col min="5636" max="5637" width="12" style="3" customWidth="1"/>
    <col min="5638" max="5638" width="12.625" style="3" customWidth="1"/>
    <col min="5639" max="5639" width="12" style="3" customWidth="1"/>
    <col min="5640" max="5640" width="14" style="3" customWidth="1"/>
    <col min="5641" max="5888" width="9" style="3"/>
    <col min="5889" max="5889" width="3.625" style="3" customWidth="1"/>
    <col min="5890" max="5890" width="5.75" style="3" customWidth="1"/>
    <col min="5891" max="5891" width="9" style="3"/>
    <col min="5892" max="5893" width="12" style="3" customWidth="1"/>
    <col min="5894" max="5894" width="12.625" style="3" customWidth="1"/>
    <col min="5895" max="5895" width="12" style="3" customWidth="1"/>
    <col min="5896" max="5896" width="14" style="3" customWidth="1"/>
    <col min="5897" max="6144" width="9" style="3"/>
    <col min="6145" max="6145" width="3.625" style="3" customWidth="1"/>
    <col min="6146" max="6146" width="5.75" style="3" customWidth="1"/>
    <col min="6147" max="6147" width="9" style="3"/>
    <col min="6148" max="6149" width="12" style="3" customWidth="1"/>
    <col min="6150" max="6150" width="12.625" style="3" customWidth="1"/>
    <col min="6151" max="6151" width="12" style="3" customWidth="1"/>
    <col min="6152" max="6152" width="14" style="3" customWidth="1"/>
    <col min="6153" max="6400" width="9" style="3"/>
    <col min="6401" max="6401" width="3.625" style="3" customWidth="1"/>
    <col min="6402" max="6402" width="5.75" style="3" customWidth="1"/>
    <col min="6403" max="6403" width="9" style="3"/>
    <col min="6404" max="6405" width="12" style="3" customWidth="1"/>
    <col min="6406" max="6406" width="12.625" style="3" customWidth="1"/>
    <col min="6407" max="6407" width="12" style="3" customWidth="1"/>
    <col min="6408" max="6408" width="14" style="3" customWidth="1"/>
    <col min="6409" max="6656" width="9" style="3"/>
    <col min="6657" max="6657" width="3.625" style="3" customWidth="1"/>
    <col min="6658" max="6658" width="5.75" style="3" customWidth="1"/>
    <col min="6659" max="6659" width="9" style="3"/>
    <col min="6660" max="6661" width="12" style="3" customWidth="1"/>
    <col min="6662" max="6662" width="12.625" style="3" customWidth="1"/>
    <col min="6663" max="6663" width="12" style="3" customWidth="1"/>
    <col min="6664" max="6664" width="14" style="3" customWidth="1"/>
    <col min="6665" max="6912" width="9" style="3"/>
    <col min="6913" max="6913" width="3.625" style="3" customWidth="1"/>
    <col min="6914" max="6914" width="5.75" style="3" customWidth="1"/>
    <col min="6915" max="6915" width="9" style="3"/>
    <col min="6916" max="6917" width="12" style="3" customWidth="1"/>
    <col min="6918" max="6918" width="12.625" style="3" customWidth="1"/>
    <col min="6919" max="6919" width="12" style="3" customWidth="1"/>
    <col min="6920" max="6920" width="14" style="3" customWidth="1"/>
    <col min="6921" max="7168" width="9" style="3"/>
    <col min="7169" max="7169" width="3.625" style="3" customWidth="1"/>
    <col min="7170" max="7170" width="5.75" style="3" customWidth="1"/>
    <col min="7171" max="7171" width="9" style="3"/>
    <col min="7172" max="7173" width="12" style="3" customWidth="1"/>
    <col min="7174" max="7174" width="12.625" style="3" customWidth="1"/>
    <col min="7175" max="7175" width="12" style="3" customWidth="1"/>
    <col min="7176" max="7176" width="14" style="3" customWidth="1"/>
    <col min="7177" max="7424" width="9" style="3"/>
    <col min="7425" max="7425" width="3.625" style="3" customWidth="1"/>
    <col min="7426" max="7426" width="5.75" style="3" customWidth="1"/>
    <col min="7427" max="7427" width="9" style="3"/>
    <col min="7428" max="7429" width="12" style="3" customWidth="1"/>
    <col min="7430" max="7430" width="12.625" style="3" customWidth="1"/>
    <col min="7431" max="7431" width="12" style="3" customWidth="1"/>
    <col min="7432" max="7432" width="14" style="3" customWidth="1"/>
    <col min="7433" max="7680" width="9" style="3"/>
    <col min="7681" max="7681" width="3.625" style="3" customWidth="1"/>
    <col min="7682" max="7682" width="5.75" style="3" customWidth="1"/>
    <col min="7683" max="7683" width="9" style="3"/>
    <col min="7684" max="7685" width="12" style="3" customWidth="1"/>
    <col min="7686" max="7686" width="12.625" style="3" customWidth="1"/>
    <col min="7687" max="7687" width="12" style="3" customWidth="1"/>
    <col min="7688" max="7688" width="14" style="3" customWidth="1"/>
    <col min="7689" max="7936" width="9" style="3"/>
    <col min="7937" max="7937" width="3.625" style="3" customWidth="1"/>
    <col min="7938" max="7938" width="5.75" style="3" customWidth="1"/>
    <col min="7939" max="7939" width="9" style="3"/>
    <col min="7940" max="7941" width="12" style="3" customWidth="1"/>
    <col min="7942" max="7942" width="12.625" style="3" customWidth="1"/>
    <col min="7943" max="7943" width="12" style="3" customWidth="1"/>
    <col min="7944" max="7944" width="14" style="3" customWidth="1"/>
    <col min="7945" max="8192" width="9" style="3"/>
    <col min="8193" max="8193" width="3.625" style="3" customWidth="1"/>
    <col min="8194" max="8194" width="5.75" style="3" customWidth="1"/>
    <col min="8195" max="8195" width="9" style="3"/>
    <col min="8196" max="8197" width="12" style="3" customWidth="1"/>
    <col min="8198" max="8198" width="12.625" style="3" customWidth="1"/>
    <col min="8199" max="8199" width="12" style="3" customWidth="1"/>
    <col min="8200" max="8200" width="14" style="3" customWidth="1"/>
    <col min="8201" max="8448" width="9" style="3"/>
    <col min="8449" max="8449" width="3.625" style="3" customWidth="1"/>
    <col min="8450" max="8450" width="5.75" style="3" customWidth="1"/>
    <col min="8451" max="8451" width="9" style="3"/>
    <col min="8452" max="8453" width="12" style="3" customWidth="1"/>
    <col min="8454" max="8454" width="12.625" style="3" customWidth="1"/>
    <col min="8455" max="8455" width="12" style="3" customWidth="1"/>
    <col min="8456" max="8456" width="14" style="3" customWidth="1"/>
    <col min="8457" max="8704" width="9" style="3"/>
    <col min="8705" max="8705" width="3.625" style="3" customWidth="1"/>
    <col min="8706" max="8706" width="5.75" style="3" customWidth="1"/>
    <col min="8707" max="8707" width="9" style="3"/>
    <col min="8708" max="8709" width="12" style="3" customWidth="1"/>
    <col min="8710" max="8710" width="12.625" style="3" customWidth="1"/>
    <col min="8711" max="8711" width="12" style="3" customWidth="1"/>
    <col min="8712" max="8712" width="14" style="3" customWidth="1"/>
    <col min="8713" max="8960" width="9" style="3"/>
    <col min="8961" max="8961" width="3.625" style="3" customWidth="1"/>
    <col min="8962" max="8962" width="5.75" style="3" customWidth="1"/>
    <col min="8963" max="8963" width="9" style="3"/>
    <col min="8964" max="8965" width="12" style="3" customWidth="1"/>
    <col min="8966" max="8966" width="12.625" style="3" customWidth="1"/>
    <col min="8967" max="8967" width="12" style="3" customWidth="1"/>
    <col min="8968" max="8968" width="14" style="3" customWidth="1"/>
    <col min="8969" max="9216" width="9" style="3"/>
    <col min="9217" max="9217" width="3.625" style="3" customWidth="1"/>
    <col min="9218" max="9218" width="5.75" style="3" customWidth="1"/>
    <col min="9219" max="9219" width="9" style="3"/>
    <col min="9220" max="9221" width="12" style="3" customWidth="1"/>
    <col min="9222" max="9222" width="12.625" style="3" customWidth="1"/>
    <col min="9223" max="9223" width="12" style="3" customWidth="1"/>
    <col min="9224" max="9224" width="14" style="3" customWidth="1"/>
    <col min="9225" max="9472" width="9" style="3"/>
    <col min="9473" max="9473" width="3.625" style="3" customWidth="1"/>
    <col min="9474" max="9474" width="5.75" style="3" customWidth="1"/>
    <col min="9475" max="9475" width="9" style="3"/>
    <col min="9476" max="9477" width="12" style="3" customWidth="1"/>
    <col min="9478" max="9478" width="12.625" style="3" customWidth="1"/>
    <col min="9479" max="9479" width="12" style="3" customWidth="1"/>
    <col min="9480" max="9480" width="14" style="3" customWidth="1"/>
    <col min="9481" max="9728" width="9" style="3"/>
    <col min="9729" max="9729" width="3.625" style="3" customWidth="1"/>
    <col min="9730" max="9730" width="5.75" style="3" customWidth="1"/>
    <col min="9731" max="9731" width="9" style="3"/>
    <col min="9732" max="9733" width="12" style="3" customWidth="1"/>
    <col min="9734" max="9734" width="12.625" style="3" customWidth="1"/>
    <col min="9735" max="9735" width="12" style="3" customWidth="1"/>
    <col min="9736" max="9736" width="14" style="3" customWidth="1"/>
    <col min="9737" max="9984" width="9" style="3"/>
    <col min="9985" max="9985" width="3.625" style="3" customWidth="1"/>
    <col min="9986" max="9986" width="5.75" style="3" customWidth="1"/>
    <col min="9987" max="9987" width="9" style="3"/>
    <col min="9988" max="9989" width="12" style="3" customWidth="1"/>
    <col min="9990" max="9990" width="12.625" style="3" customWidth="1"/>
    <col min="9991" max="9991" width="12" style="3" customWidth="1"/>
    <col min="9992" max="9992" width="14" style="3" customWidth="1"/>
    <col min="9993" max="10240" width="9" style="3"/>
    <col min="10241" max="10241" width="3.625" style="3" customWidth="1"/>
    <col min="10242" max="10242" width="5.75" style="3" customWidth="1"/>
    <col min="10243" max="10243" width="9" style="3"/>
    <col min="10244" max="10245" width="12" style="3" customWidth="1"/>
    <col min="10246" max="10246" width="12.625" style="3" customWidth="1"/>
    <col min="10247" max="10247" width="12" style="3" customWidth="1"/>
    <col min="10248" max="10248" width="14" style="3" customWidth="1"/>
    <col min="10249" max="10496" width="9" style="3"/>
    <col min="10497" max="10497" width="3.625" style="3" customWidth="1"/>
    <col min="10498" max="10498" width="5.75" style="3" customWidth="1"/>
    <col min="10499" max="10499" width="9" style="3"/>
    <col min="10500" max="10501" width="12" style="3" customWidth="1"/>
    <col min="10502" max="10502" width="12.625" style="3" customWidth="1"/>
    <col min="10503" max="10503" width="12" style="3" customWidth="1"/>
    <col min="10504" max="10504" width="14" style="3" customWidth="1"/>
    <col min="10505" max="10752" width="9" style="3"/>
    <col min="10753" max="10753" width="3.625" style="3" customWidth="1"/>
    <col min="10754" max="10754" width="5.75" style="3" customWidth="1"/>
    <col min="10755" max="10755" width="9" style="3"/>
    <col min="10756" max="10757" width="12" style="3" customWidth="1"/>
    <col min="10758" max="10758" width="12.625" style="3" customWidth="1"/>
    <col min="10759" max="10759" width="12" style="3" customWidth="1"/>
    <col min="10760" max="10760" width="14" style="3" customWidth="1"/>
    <col min="10761" max="11008" width="9" style="3"/>
    <col min="11009" max="11009" width="3.625" style="3" customWidth="1"/>
    <col min="11010" max="11010" width="5.75" style="3" customWidth="1"/>
    <col min="11011" max="11011" width="9" style="3"/>
    <col min="11012" max="11013" width="12" style="3" customWidth="1"/>
    <col min="11014" max="11014" width="12.625" style="3" customWidth="1"/>
    <col min="11015" max="11015" width="12" style="3" customWidth="1"/>
    <col min="11016" max="11016" width="14" style="3" customWidth="1"/>
    <col min="11017" max="11264" width="9" style="3"/>
    <col min="11265" max="11265" width="3.625" style="3" customWidth="1"/>
    <col min="11266" max="11266" width="5.75" style="3" customWidth="1"/>
    <col min="11267" max="11267" width="9" style="3"/>
    <col min="11268" max="11269" width="12" style="3" customWidth="1"/>
    <col min="11270" max="11270" width="12.625" style="3" customWidth="1"/>
    <col min="11271" max="11271" width="12" style="3" customWidth="1"/>
    <col min="11272" max="11272" width="14" style="3" customWidth="1"/>
    <col min="11273" max="11520" width="9" style="3"/>
    <col min="11521" max="11521" width="3.625" style="3" customWidth="1"/>
    <col min="11522" max="11522" width="5.75" style="3" customWidth="1"/>
    <col min="11523" max="11523" width="9" style="3"/>
    <col min="11524" max="11525" width="12" style="3" customWidth="1"/>
    <col min="11526" max="11526" width="12.625" style="3" customWidth="1"/>
    <col min="11527" max="11527" width="12" style="3" customWidth="1"/>
    <col min="11528" max="11528" width="14" style="3" customWidth="1"/>
    <col min="11529" max="11776" width="9" style="3"/>
    <col min="11777" max="11777" width="3.625" style="3" customWidth="1"/>
    <col min="11778" max="11778" width="5.75" style="3" customWidth="1"/>
    <col min="11779" max="11779" width="9" style="3"/>
    <col min="11780" max="11781" width="12" style="3" customWidth="1"/>
    <col min="11782" max="11782" width="12.625" style="3" customWidth="1"/>
    <col min="11783" max="11783" width="12" style="3" customWidth="1"/>
    <col min="11784" max="11784" width="14" style="3" customWidth="1"/>
    <col min="11785" max="12032" width="9" style="3"/>
    <col min="12033" max="12033" width="3.625" style="3" customWidth="1"/>
    <col min="12034" max="12034" width="5.75" style="3" customWidth="1"/>
    <col min="12035" max="12035" width="9" style="3"/>
    <col min="12036" max="12037" width="12" style="3" customWidth="1"/>
    <col min="12038" max="12038" width="12.625" style="3" customWidth="1"/>
    <col min="12039" max="12039" width="12" style="3" customWidth="1"/>
    <col min="12040" max="12040" width="14" style="3" customWidth="1"/>
    <col min="12041" max="12288" width="9" style="3"/>
    <col min="12289" max="12289" width="3.625" style="3" customWidth="1"/>
    <col min="12290" max="12290" width="5.75" style="3" customWidth="1"/>
    <col min="12291" max="12291" width="9" style="3"/>
    <col min="12292" max="12293" width="12" style="3" customWidth="1"/>
    <col min="12294" max="12294" width="12.625" style="3" customWidth="1"/>
    <col min="12295" max="12295" width="12" style="3" customWidth="1"/>
    <col min="12296" max="12296" width="14" style="3" customWidth="1"/>
    <col min="12297" max="12544" width="9" style="3"/>
    <col min="12545" max="12545" width="3.625" style="3" customWidth="1"/>
    <col min="12546" max="12546" width="5.75" style="3" customWidth="1"/>
    <col min="12547" max="12547" width="9" style="3"/>
    <col min="12548" max="12549" width="12" style="3" customWidth="1"/>
    <col min="12550" max="12550" width="12.625" style="3" customWidth="1"/>
    <col min="12551" max="12551" width="12" style="3" customWidth="1"/>
    <col min="12552" max="12552" width="14" style="3" customWidth="1"/>
    <col min="12553" max="12800" width="9" style="3"/>
    <col min="12801" max="12801" width="3.625" style="3" customWidth="1"/>
    <col min="12802" max="12802" width="5.75" style="3" customWidth="1"/>
    <col min="12803" max="12803" width="9" style="3"/>
    <col min="12804" max="12805" width="12" style="3" customWidth="1"/>
    <col min="12806" max="12806" width="12.625" style="3" customWidth="1"/>
    <col min="12807" max="12807" width="12" style="3" customWidth="1"/>
    <col min="12808" max="12808" width="14" style="3" customWidth="1"/>
    <col min="12809" max="13056" width="9" style="3"/>
    <col min="13057" max="13057" width="3.625" style="3" customWidth="1"/>
    <col min="13058" max="13058" width="5.75" style="3" customWidth="1"/>
    <col min="13059" max="13059" width="9" style="3"/>
    <col min="13060" max="13061" width="12" style="3" customWidth="1"/>
    <col min="13062" max="13062" width="12.625" style="3" customWidth="1"/>
    <col min="13063" max="13063" width="12" style="3" customWidth="1"/>
    <col min="13064" max="13064" width="14" style="3" customWidth="1"/>
    <col min="13065" max="13312" width="9" style="3"/>
    <col min="13313" max="13313" width="3.625" style="3" customWidth="1"/>
    <col min="13314" max="13314" width="5.75" style="3" customWidth="1"/>
    <col min="13315" max="13315" width="9" style="3"/>
    <col min="13316" max="13317" width="12" style="3" customWidth="1"/>
    <col min="13318" max="13318" width="12.625" style="3" customWidth="1"/>
    <col min="13319" max="13319" width="12" style="3" customWidth="1"/>
    <col min="13320" max="13320" width="14" style="3" customWidth="1"/>
    <col min="13321" max="13568" width="9" style="3"/>
    <col min="13569" max="13569" width="3.625" style="3" customWidth="1"/>
    <col min="13570" max="13570" width="5.75" style="3" customWidth="1"/>
    <col min="13571" max="13571" width="9" style="3"/>
    <col min="13572" max="13573" width="12" style="3" customWidth="1"/>
    <col min="13574" max="13574" width="12.625" style="3" customWidth="1"/>
    <col min="13575" max="13575" width="12" style="3" customWidth="1"/>
    <col min="13576" max="13576" width="14" style="3" customWidth="1"/>
    <col min="13577" max="13824" width="9" style="3"/>
    <col min="13825" max="13825" width="3.625" style="3" customWidth="1"/>
    <col min="13826" max="13826" width="5.75" style="3" customWidth="1"/>
    <col min="13827" max="13827" width="9" style="3"/>
    <col min="13828" max="13829" width="12" style="3" customWidth="1"/>
    <col min="13830" max="13830" width="12.625" style="3" customWidth="1"/>
    <col min="13831" max="13831" width="12" style="3" customWidth="1"/>
    <col min="13832" max="13832" width="14" style="3" customWidth="1"/>
    <col min="13833" max="14080" width="9" style="3"/>
    <col min="14081" max="14081" width="3.625" style="3" customWidth="1"/>
    <col min="14082" max="14082" width="5.75" style="3" customWidth="1"/>
    <col min="14083" max="14083" width="9" style="3"/>
    <col min="14084" max="14085" width="12" style="3" customWidth="1"/>
    <col min="14086" max="14086" width="12.625" style="3" customWidth="1"/>
    <col min="14087" max="14087" width="12" style="3" customWidth="1"/>
    <col min="14088" max="14088" width="14" style="3" customWidth="1"/>
    <col min="14089" max="14336" width="9" style="3"/>
    <col min="14337" max="14337" width="3.625" style="3" customWidth="1"/>
    <col min="14338" max="14338" width="5.75" style="3" customWidth="1"/>
    <col min="14339" max="14339" width="9" style="3"/>
    <col min="14340" max="14341" width="12" style="3" customWidth="1"/>
    <col min="14342" max="14342" width="12.625" style="3" customWidth="1"/>
    <col min="14343" max="14343" width="12" style="3" customWidth="1"/>
    <col min="14344" max="14344" width="14" style="3" customWidth="1"/>
    <col min="14345" max="14592" width="9" style="3"/>
    <col min="14593" max="14593" width="3.625" style="3" customWidth="1"/>
    <col min="14594" max="14594" width="5.75" style="3" customWidth="1"/>
    <col min="14595" max="14595" width="9" style="3"/>
    <col min="14596" max="14597" width="12" style="3" customWidth="1"/>
    <col min="14598" max="14598" width="12.625" style="3" customWidth="1"/>
    <col min="14599" max="14599" width="12" style="3" customWidth="1"/>
    <col min="14600" max="14600" width="14" style="3" customWidth="1"/>
    <col min="14601" max="14848" width="9" style="3"/>
    <col min="14849" max="14849" width="3.625" style="3" customWidth="1"/>
    <col min="14850" max="14850" width="5.75" style="3" customWidth="1"/>
    <col min="14851" max="14851" width="9" style="3"/>
    <col min="14852" max="14853" width="12" style="3" customWidth="1"/>
    <col min="14854" max="14854" width="12.625" style="3" customWidth="1"/>
    <col min="14855" max="14855" width="12" style="3" customWidth="1"/>
    <col min="14856" max="14856" width="14" style="3" customWidth="1"/>
    <col min="14857" max="15104" width="9" style="3"/>
    <col min="15105" max="15105" width="3.625" style="3" customWidth="1"/>
    <col min="15106" max="15106" width="5.75" style="3" customWidth="1"/>
    <col min="15107" max="15107" width="9" style="3"/>
    <col min="15108" max="15109" width="12" style="3" customWidth="1"/>
    <col min="15110" max="15110" width="12.625" style="3" customWidth="1"/>
    <col min="15111" max="15111" width="12" style="3" customWidth="1"/>
    <col min="15112" max="15112" width="14" style="3" customWidth="1"/>
    <col min="15113" max="15360" width="9" style="3"/>
    <col min="15361" max="15361" width="3.625" style="3" customWidth="1"/>
    <col min="15362" max="15362" width="5.75" style="3" customWidth="1"/>
    <col min="15363" max="15363" width="9" style="3"/>
    <col min="15364" max="15365" width="12" style="3" customWidth="1"/>
    <col min="15366" max="15366" width="12.625" style="3" customWidth="1"/>
    <col min="15367" max="15367" width="12" style="3" customWidth="1"/>
    <col min="15368" max="15368" width="14" style="3" customWidth="1"/>
    <col min="15369" max="15616" width="9" style="3"/>
    <col min="15617" max="15617" width="3.625" style="3" customWidth="1"/>
    <col min="15618" max="15618" width="5.75" style="3" customWidth="1"/>
    <col min="15619" max="15619" width="9" style="3"/>
    <col min="15620" max="15621" width="12" style="3" customWidth="1"/>
    <col min="15622" max="15622" width="12.625" style="3" customWidth="1"/>
    <col min="15623" max="15623" width="12" style="3" customWidth="1"/>
    <col min="15624" max="15624" width="14" style="3" customWidth="1"/>
    <col min="15625" max="15872" width="9" style="3"/>
    <col min="15873" max="15873" width="3.625" style="3" customWidth="1"/>
    <col min="15874" max="15874" width="5.75" style="3" customWidth="1"/>
    <col min="15875" max="15875" width="9" style="3"/>
    <col min="15876" max="15877" width="12" style="3" customWidth="1"/>
    <col min="15878" max="15878" width="12.625" style="3" customWidth="1"/>
    <col min="15879" max="15879" width="12" style="3" customWidth="1"/>
    <col min="15880" max="15880" width="14" style="3" customWidth="1"/>
    <col min="15881" max="16128" width="9" style="3"/>
    <col min="16129" max="16129" width="3.625" style="3" customWidth="1"/>
    <col min="16130" max="16130" width="5.75" style="3" customWidth="1"/>
    <col min="16131" max="16131" width="9" style="3"/>
    <col min="16132" max="16133" width="12" style="3" customWidth="1"/>
    <col min="16134" max="16134" width="12.625" style="3" customWidth="1"/>
    <col min="16135" max="16135" width="12" style="3" customWidth="1"/>
    <col min="16136" max="16136" width="14" style="3" customWidth="1"/>
    <col min="16137" max="16384" width="9" style="3"/>
  </cols>
  <sheetData>
    <row r="1" spans="1:8" x14ac:dyDescent="0.15">
      <c r="A1" s="44" t="s">
        <v>53</v>
      </c>
      <c r="B1" s="44" t="s">
        <v>36</v>
      </c>
      <c r="C1" s="44" t="s">
        <v>37</v>
      </c>
      <c r="D1" s="44" t="s">
        <v>38</v>
      </c>
      <c r="E1" s="44" t="s">
        <v>39</v>
      </c>
      <c r="F1" s="44" t="s">
        <v>46</v>
      </c>
      <c r="G1" s="44" t="s">
        <v>39</v>
      </c>
      <c r="H1" s="42" t="s">
        <v>47</v>
      </c>
    </row>
    <row r="2" spans="1:8" x14ac:dyDescent="0.15">
      <c r="A2" s="45">
        <v>1</v>
      </c>
      <c r="B2" s="45">
        <v>12</v>
      </c>
      <c r="C2" s="45">
        <v>55538</v>
      </c>
      <c r="D2" s="45">
        <v>595296.761382906</v>
      </c>
      <c r="E2" s="45">
        <v>604364.75577435899</v>
      </c>
      <c r="F2" s="45">
        <v>-9067.9943914529904</v>
      </c>
      <c r="G2" s="45">
        <v>604364.75577435899</v>
      </c>
      <c r="H2">
        <v>-1.52327292532006E-2</v>
      </c>
    </row>
    <row r="3" spans="1:8" x14ac:dyDescent="0.15">
      <c r="A3" s="45">
        <v>2</v>
      </c>
      <c r="B3" s="45">
        <v>13</v>
      </c>
      <c r="C3" s="45">
        <v>12088.927</v>
      </c>
      <c r="D3" s="45">
        <v>86264.645294992806</v>
      </c>
      <c r="E3" s="45">
        <v>64692.919373693403</v>
      </c>
      <c r="F3" s="45">
        <v>21571.725921299399</v>
      </c>
      <c r="G3" s="45">
        <v>64692.919373693403</v>
      </c>
      <c r="H3">
        <v>0.25006450611988501</v>
      </c>
    </row>
    <row r="4" spans="1:8" x14ac:dyDescent="0.15">
      <c r="A4" s="45">
        <v>3</v>
      </c>
      <c r="B4" s="45">
        <v>14</v>
      </c>
      <c r="C4" s="45">
        <v>93766</v>
      </c>
      <c r="D4" s="45">
        <v>100233.803849573</v>
      </c>
      <c r="E4" s="45">
        <v>80633.455570940205</v>
      </c>
      <c r="F4" s="45">
        <v>19600.3482786325</v>
      </c>
      <c r="G4" s="45">
        <v>80633.455570940205</v>
      </c>
      <c r="H4">
        <v>0.19554628803719701</v>
      </c>
    </row>
    <row r="5" spans="1:8" x14ac:dyDescent="0.15">
      <c r="A5" s="45">
        <v>4</v>
      </c>
      <c r="B5" s="45">
        <v>15</v>
      </c>
      <c r="C5" s="45">
        <v>5705</v>
      </c>
      <c r="D5" s="45">
        <v>83014.740964957295</v>
      </c>
      <c r="E5" s="45">
        <v>67829.722382051303</v>
      </c>
      <c r="F5" s="45">
        <v>15185.018582905999</v>
      </c>
      <c r="G5" s="45">
        <v>67829.722382051303</v>
      </c>
      <c r="H5">
        <v>0.18291954424474999</v>
      </c>
    </row>
    <row r="6" spans="1:8" x14ac:dyDescent="0.15">
      <c r="A6" s="45">
        <v>5</v>
      </c>
      <c r="B6" s="45">
        <v>16</v>
      </c>
      <c r="C6" s="45">
        <v>2443</v>
      </c>
      <c r="D6" s="45">
        <v>165093.73533931599</v>
      </c>
      <c r="E6" s="45">
        <v>142153.894006838</v>
      </c>
      <c r="F6" s="45">
        <v>22939.841332478602</v>
      </c>
      <c r="G6" s="45">
        <v>142153.894006838</v>
      </c>
      <c r="H6">
        <v>0.13895040466151201</v>
      </c>
    </row>
    <row r="7" spans="1:8" x14ac:dyDescent="0.15">
      <c r="A7" s="45">
        <v>6</v>
      </c>
      <c r="B7" s="45">
        <v>17</v>
      </c>
      <c r="C7" s="45">
        <v>15917</v>
      </c>
      <c r="D7" s="45">
        <v>295049.776739316</v>
      </c>
      <c r="E7" s="45">
        <v>243515.47455812001</v>
      </c>
      <c r="F7" s="45">
        <v>51534.302181196603</v>
      </c>
      <c r="G7" s="45">
        <v>243515.47455812001</v>
      </c>
      <c r="H7">
        <v>0.174663078043026</v>
      </c>
    </row>
    <row r="8" spans="1:8" x14ac:dyDescent="0.15">
      <c r="A8" s="45">
        <v>7</v>
      </c>
      <c r="B8" s="45">
        <v>18</v>
      </c>
      <c r="C8" s="45">
        <v>53507</v>
      </c>
      <c r="D8" s="45">
        <v>162584.827639316</v>
      </c>
      <c r="E8" s="45">
        <v>149749.39804444401</v>
      </c>
      <c r="F8" s="45">
        <v>12835.429594871801</v>
      </c>
      <c r="G8" s="45">
        <v>149749.39804444401</v>
      </c>
      <c r="H8">
        <v>7.894604792611E-2</v>
      </c>
    </row>
    <row r="9" spans="1:8" x14ac:dyDescent="0.15">
      <c r="A9" s="45">
        <v>8</v>
      </c>
      <c r="B9" s="45">
        <v>19</v>
      </c>
      <c r="C9" s="45">
        <v>22433</v>
      </c>
      <c r="D9" s="45">
        <v>112457.090001709</v>
      </c>
      <c r="E9" s="45">
        <v>106468.057837607</v>
      </c>
      <c r="F9" s="45">
        <v>5989.0321641025603</v>
      </c>
      <c r="G9" s="45">
        <v>106468.057837607</v>
      </c>
      <c r="H9">
        <v>5.3256154538691397E-2</v>
      </c>
    </row>
    <row r="10" spans="1:8" x14ac:dyDescent="0.15">
      <c r="A10" s="45">
        <v>9</v>
      </c>
      <c r="B10" s="45">
        <v>21</v>
      </c>
      <c r="C10" s="45">
        <v>133510</v>
      </c>
      <c r="D10" s="45">
        <v>574549.02910000004</v>
      </c>
      <c r="E10" s="45">
        <v>556757.70669999998</v>
      </c>
      <c r="F10" s="45">
        <v>17791.322400000001</v>
      </c>
      <c r="G10" s="45">
        <v>556757.70669999998</v>
      </c>
      <c r="H10">
        <v>3.09657165862227E-2</v>
      </c>
    </row>
    <row r="11" spans="1:8" x14ac:dyDescent="0.15">
      <c r="A11" s="45">
        <v>10</v>
      </c>
      <c r="B11" s="45">
        <v>22</v>
      </c>
      <c r="C11" s="45">
        <v>26470</v>
      </c>
      <c r="D11" s="45">
        <v>525855.66372649604</v>
      </c>
      <c r="E11" s="45">
        <v>466713.80190085497</v>
      </c>
      <c r="F11" s="45">
        <v>59141.861825640997</v>
      </c>
      <c r="G11" s="45">
        <v>466713.80190085497</v>
      </c>
      <c r="H11">
        <v>0.112467861250234</v>
      </c>
    </row>
    <row r="12" spans="1:8" x14ac:dyDescent="0.15">
      <c r="A12" s="45">
        <v>11</v>
      </c>
      <c r="B12" s="45">
        <v>23</v>
      </c>
      <c r="C12" s="45">
        <v>151697.77299999999</v>
      </c>
      <c r="D12" s="45">
        <v>1392765.0754094</v>
      </c>
      <c r="E12" s="45">
        <v>1197438.55820513</v>
      </c>
      <c r="F12" s="45">
        <v>195326.51720427399</v>
      </c>
      <c r="G12" s="45">
        <v>1197438.55820513</v>
      </c>
      <c r="H12">
        <v>0.14024369267506001</v>
      </c>
    </row>
    <row r="13" spans="1:8" x14ac:dyDescent="0.15">
      <c r="A13" s="45">
        <v>12</v>
      </c>
      <c r="B13" s="45">
        <v>24</v>
      </c>
      <c r="C13" s="45">
        <v>20787.132000000001</v>
      </c>
      <c r="D13" s="45">
        <v>520984.526787179</v>
      </c>
      <c r="E13" s="45">
        <v>456170.12604187999</v>
      </c>
      <c r="F13" s="45">
        <v>64814.400745299099</v>
      </c>
      <c r="G13" s="45">
        <v>456170.12604187999</v>
      </c>
      <c r="H13">
        <v>0.124407534989567</v>
      </c>
    </row>
    <row r="14" spans="1:8" x14ac:dyDescent="0.15">
      <c r="A14" s="45">
        <v>13</v>
      </c>
      <c r="B14" s="45">
        <v>25</v>
      </c>
      <c r="C14" s="45">
        <v>62421</v>
      </c>
      <c r="D14" s="45">
        <v>658393.28220000002</v>
      </c>
      <c r="E14" s="45">
        <v>597194.22160000005</v>
      </c>
      <c r="F14" s="45">
        <v>61199.060599999997</v>
      </c>
      <c r="G14" s="45">
        <v>597194.22160000005</v>
      </c>
      <c r="H14">
        <v>9.2952134012524099E-2</v>
      </c>
    </row>
    <row r="15" spans="1:8" x14ac:dyDescent="0.15">
      <c r="A15" s="45">
        <v>14</v>
      </c>
      <c r="B15" s="45">
        <v>26</v>
      </c>
      <c r="C15" s="45">
        <v>67159</v>
      </c>
      <c r="D15" s="45">
        <v>376315.82840058999</v>
      </c>
      <c r="E15" s="45">
        <v>355576.29095044202</v>
      </c>
      <c r="F15" s="45">
        <v>20739.537450147502</v>
      </c>
      <c r="G15" s="45">
        <v>355576.29095044202</v>
      </c>
      <c r="H15">
        <v>5.51120518589246E-2</v>
      </c>
    </row>
    <row r="16" spans="1:8" x14ac:dyDescent="0.15">
      <c r="A16" s="45">
        <v>15</v>
      </c>
      <c r="B16" s="45">
        <v>27</v>
      </c>
      <c r="C16" s="45">
        <v>123090.783</v>
      </c>
      <c r="D16" s="45">
        <v>841913.56469999999</v>
      </c>
      <c r="E16" s="45">
        <v>722167.98289999994</v>
      </c>
      <c r="F16" s="45">
        <v>119745.5818</v>
      </c>
      <c r="G16" s="45">
        <v>722167.98289999994</v>
      </c>
      <c r="H16">
        <v>0.14223025595586999</v>
      </c>
    </row>
    <row r="17" spans="1:8" x14ac:dyDescent="0.15">
      <c r="A17" s="45">
        <v>16</v>
      </c>
      <c r="B17" s="45">
        <v>29</v>
      </c>
      <c r="C17" s="45">
        <v>158759</v>
      </c>
      <c r="D17" s="45">
        <v>1965637.6005547</v>
      </c>
      <c r="E17" s="45">
        <v>1745612.71035812</v>
      </c>
      <c r="F17" s="45">
        <v>220024.89019658099</v>
      </c>
      <c r="G17" s="45">
        <v>1745612.71035812</v>
      </c>
      <c r="H17">
        <v>0.111935633574821</v>
      </c>
    </row>
    <row r="18" spans="1:8" x14ac:dyDescent="0.15">
      <c r="A18" s="45">
        <v>17</v>
      </c>
      <c r="B18" s="45">
        <v>31</v>
      </c>
      <c r="C18" s="45">
        <v>37085.462</v>
      </c>
      <c r="D18" s="45">
        <v>214804.34417828501</v>
      </c>
      <c r="E18" s="45">
        <v>183173.459995304</v>
      </c>
      <c r="F18" s="45">
        <v>31630.884182980499</v>
      </c>
      <c r="G18" s="45">
        <v>183173.459995304</v>
      </c>
      <c r="H18">
        <v>0.14725439703736801</v>
      </c>
    </row>
    <row r="19" spans="1:8" x14ac:dyDescent="0.15">
      <c r="A19" s="45">
        <v>18</v>
      </c>
      <c r="B19" s="45">
        <v>32</v>
      </c>
      <c r="C19" s="45">
        <v>14063.664000000001</v>
      </c>
      <c r="D19" s="45">
        <v>215321.54974716</v>
      </c>
      <c r="E19" s="45">
        <v>195636.99603761599</v>
      </c>
      <c r="F19" s="45">
        <v>19684.5537095441</v>
      </c>
      <c r="G19" s="45">
        <v>195636.99603761599</v>
      </c>
      <c r="H19">
        <v>9.1419338810530604E-2</v>
      </c>
    </row>
    <row r="20" spans="1:8" x14ac:dyDescent="0.15">
      <c r="A20" s="45">
        <v>19</v>
      </c>
      <c r="B20" s="45">
        <v>33</v>
      </c>
      <c r="C20" s="45">
        <v>28663.491999999998</v>
      </c>
      <c r="D20" s="45">
        <v>372462.779683556</v>
      </c>
      <c r="E20" s="45">
        <v>292066.11476129002</v>
      </c>
      <c r="F20" s="45">
        <v>80396.664922266398</v>
      </c>
      <c r="G20" s="45">
        <v>292066.11476129002</v>
      </c>
      <c r="H20">
        <v>0.21585154089912401</v>
      </c>
    </row>
    <row r="21" spans="1:8" x14ac:dyDescent="0.15">
      <c r="A21" s="45">
        <v>20</v>
      </c>
      <c r="B21" s="45">
        <v>34</v>
      </c>
      <c r="C21" s="45">
        <v>42534.1</v>
      </c>
      <c r="D21" s="45">
        <v>222234.793546517</v>
      </c>
      <c r="E21" s="45">
        <v>157463.22590286701</v>
      </c>
      <c r="F21" s="45">
        <v>64771.567643650298</v>
      </c>
      <c r="G21" s="45">
        <v>157463.22590286701</v>
      </c>
      <c r="H21">
        <v>0.29145556647542997</v>
      </c>
    </row>
    <row r="22" spans="1:8" x14ac:dyDescent="0.15">
      <c r="A22" s="45">
        <v>21</v>
      </c>
      <c r="B22" s="45">
        <v>35</v>
      </c>
      <c r="C22" s="45">
        <v>28949.396000000001</v>
      </c>
      <c r="D22" s="45">
        <v>625508.95094336302</v>
      </c>
      <c r="E22" s="45">
        <v>574358.98354329006</v>
      </c>
      <c r="F22" s="45">
        <v>51149.967400072797</v>
      </c>
      <c r="G22" s="45">
        <v>574358.98354329006</v>
      </c>
      <c r="H22">
        <v>8.1773358035773694E-2</v>
      </c>
    </row>
    <row r="23" spans="1:8" x14ac:dyDescent="0.15">
      <c r="A23" s="45">
        <v>22</v>
      </c>
      <c r="B23" s="45">
        <v>36</v>
      </c>
      <c r="C23" s="45">
        <v>106371.484</v>
      </c>
      <c r="D23" s="45">
        <v>601569.23443982296</v>
      </c>
      <c r="E23" s="45">
        <v>508308.25905148103</v>
      </c>
      <c r="F23" s="45">
        <v>93260.975388341598</v>
      </c>
      <c r="G23" s="45">
        <v>508308.25905148103</v>
      </c>
      <c r="H23">
        <v>0.15502949627266999</v>
      </c>
    </row>
    <row r="24" spans="1:8" x14ac:dyDescent="0.15">
      <c r="A24" s="45">
        <v>23</v>
      </c>
      <c r="B24" s="45">
        <v>37</v>
      </c>
      <c r="C24" s="45">
        <v>77343.596000000005</v>
      </c>
      <c r="D24" s="45">
        <v>792414.92401769897</v>
      </c>
      <c r="E24" s="45">
        <v>705479.88999380195</v>
      </c>
      <c r="F24" s="45">
        <v>86935.034023896704</v>
      </c>
      <c r="G24" s="45">
        <v>705479.88999380195</v>
      </c>
      <c r="H24">
        <v>0.10970898122806599</v>
      </c>
    </row>
    <row r="25" spans="1:8" x14ac:dyDescent="0.15">
      <c r="A25" s="45">
        <v>24</v>
      </c>
      <c r="B25" s="45">
        <v>38</v>
      </c>
      <c r="C25" s="45">
        <v>106559.145</v>
      </c>
      <c r="D25" s="45">
        <v>516529.06087256601</v>
      </c>
      <c r="E25" s="45">
        <v>480521.04720531002</v>
      </c>
      <c r="F25" s="45">
        <v>36008.0136672566</v>
      </c>
      <c r="G25" s="45">
        <v>480521.04720531002</v>
      </c>
      <c r="H25">
        <v>6.9711496205903195E-2</v>
      </c>
    </row>
    <row r="26" spans="1:8" x14ac:dyDescent="0.15">
      <c r="A26" s="45">
        <v>25</v>
      </c>
      <c r="B26" s="45">
        <v>39</v>
      </c>
      <c r="C26" s="45">
        <v>90617.815000000002</v>
      </c>
      <c r="D26" s="45">
        <v>135575.61322140499</v>
      </c>
      <c r="E26" s="45">
        <v>97065.476331489699</v>
      </c>
      <c r="F26" s="45">
        <v>38510.136889915702</v>
      </c>
      <c r="G26" s="45">
        <v>97065.476331489699</v>
      </c>
      <c r="H26">
        <v>0.28404914405237203</v>
      </c>
    </row>
    <row r="27" spans="1:8" x14ac:dyDescent="0.15">
      <c r="A27" s="45">
        <v>26</v>
      </c>
      <c r="B27" s="45">
        <v>40</v>
      </c>
      <c r="C27" s="45">
        <v>4</v>
      </c>
      <c r="D27" s="45">
        <v>15.384600000000001</v>
      </c>
      <c r="E27" s="45">
        <v>12.389200000000001</v>
      </c>
      <c r="F27" s="45">
        <v>2.9954000000000001</v>
      </c>
      <c r="G27" s="45">
        <v>12.389200000000001</v>
      </c>
      <c r="H27">
        <v>0.19470119470119501</v>
      </c>
    </row>
    <row r="28" spans="1:8" x14ac:dyDescent="0.15">
      <c r="A28" s="45">
        <v>27</v>
      </c>
      <c r="B28" s="45">
        <v>42</v>
      </c>
      <c r="C28" s="45">
        <v>4570.0469999999996</v>
      </c>
      <c r="D28" s="45">
        <v>76954.699600000007</v>
      </c>
      <c r="E28" s="45">
        <v>69653.622199999998</v>
      </c>
      <c r="F28" s="45">
        <v>7301.0774000000001</v>
      </c>
      <c r="G28" s="45">
        <v>69653.622199999998</v>
      </c>
      <c r="H28">
        <v>9.4875003579378503E-2</v>
      </c>
    </row>
    <row r="29" spans="1:8" x14ac:dyDescent="0.15">
      <c r="A29" s="45">
        <v>28</v>
      </c>
      <c r="B29" s="45">
        <v>75</v>
      </c>
      <c r="C29" s="45">
        <v>430</v>
      </c>
      <c r="D29" s="45">
        <v>263215.38461538497</v>
      </c>
      <c r="E29" s="45">
        <v>248742.21367521401</v>
      </c>
      <c r="F29" s="45">
        <v>14473.170940170899</v>
      </c>
      <c r="G29" s="45">
        <v>248742.21367521401</v>
      </c>
      <c r="H29">
        <v>5.4986037238360597E-2</v>
      </c>
    </row>
    <row r="30" spans="1:8" x14ac:dyDescent="0.15">
      <c r="A30" s="45">
        <v>29</v>
      </c>
      <c r="B30" s="45">
        <v>76</v>
      </c>
      <c r="C30" s="45">
        <v>2653</v>
      </c>
      <c r="D30" s="45">
        <v>459917.524387179</v>
      </c>
      <c r="E30" s="45">
        <v>436281.46876239299</v>
      </c>
      <c r="F30" s="45">
        <v>23636.055624786299</v>
      </c>
      <c r="G30" s="45">
        <v>436281.46876239299</v>
      </c>
      <c r="H30">
        <v>5.1391943927947402E-2</v>
      </c>
    </row>
    <row r="31" spans="1:8" x14ac:dyDescent="0.15">
      <c r="A31" s="45">
        <v>30</v>
      </c>
      <c r="B31" s="45">
        <v>99</v>
      </c>
      <c r="C31" s="45">
        <v>40</v>
      </c>
      <c r="D31" s="45">
        <v>95000.7978216474</v>
      </c>
      <c r="E31" s="45">
        <v>84784.931139853303</v>
      </c>
      <c r="F31" s="45">
        <v>10215.866681794099</v>
      </c>
      <c r="G31" s="45">
        <v>84784.931139853303</v>
      </c>
      <c r="H31">
        <v>0.107534535667513</v>
      </c>
    </row>
    <row r="32" spans="1:8" x14ac:dyDescent="0.15">
      <c r="A32" s="43"/>
      <c r="B32" s="43"/>
      <c r="C32" s="43"/>
      <c r="D32" s="43"/>
      <c r="E32" s="43"/>
      <c r="F32" s="43"/>
      <c r="G32" s="43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2014-05-19T06:17:16Z</dcterms:modified>
</cp:coreProperties>
</file>