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Work paper\Diff check\2014-02-26\"/>
    </mc:Choice>
  </mc:AlternateContent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F4" i="2"/>
  <c r="J4" i="2"/>
  <c r="E5" i="2"/>
  <c r="F5" i="2"/>
  <c r="J5" i="2"/>
  <c r="E6" i="2"/>
  <c r="F6" i="2"/>
  <c r="J6" i="2"/>
  <c r="E7" i="2"/>
  <c r="F7" i="2"/>
  <c r="J7" i="2"/>
  <c r="E8" i="2"/>
  <c r="F8" i="2"/>
  <c r="J8" i="2"/>
  <c r="E9" i="2"/>
  <c r="F9" i="2"/>
  <c r="J9" i="2"/>
  <c r="E10" i="2"/>
  <c r="F10" i="2"/>
  <c r="J10" i="2"/>
  <c r="E11" i="2"/>
  <c r="F11" i="2"/>
  <c r="J11" i="2"/>
  <c r="E12" i="2"/>
  <c r="F12" i="2"/>
  <c r="J12" i="2"/>
  <c r="E13" i="2"/>
  <c r="F13" i="2"/>
  <c r="J13" i="2"/>
  <c r="E14" i="2"/>
  <c r="F14" i="2"/>
  <c r="J14" i="2"/>
  <c r="E15" i="2"/>
  <c r="F15" i="2"/>
  <c r="J15" i="2"/>
  <c r="E16" i="2"/>
  <c r="F16" i="2"/>
  <c r="J16" i="2"/>
  <c r="E17" i="2"/>
  <c r="F17" i="2"/>
  <c r="J17" i="2"/>
  <c r="E18" i="2"/>
  <c r="F18" i="2"/>
  <c r="J18" i="2"/>
  <c r="E19" i="2"/>
  <c r="F19" i="2"/>
  <c r="J19" i="2"/>
  <c r="E20" i="2"/>
  <c r="F20" i="2"/>
  <c r="J20" i="2"/>
  <c r="E21" i="2"/>
  <c r="F21" i="2"/>
  <c r="J21" i="2"/>
  <c r="E22" i="2"/>
  <c r="F22" i="2"/>
  <c r="J22" i="2"/>
  <c r="E23" i="2"/>
  <c r="F23" i="2"/>
  <c r="J23" i="2"/>
  <c r="E24" i="2"/>
  <c r="F24" i="2"/>
  <c r="J24" i="2"/>
  <c r="E25" i="2"/>
  <c r="F25" i="2"/>
  <c r="J25" i="2"/>
  <c r="E26" i="2"/>
  <c r="F26" i="2"/>
  <c r="J26" i="2"/>
  <c r="E27" i="2"/>
  <c r="F27" i="2"/>
  <c r="J27" i="2"/>
  <c r="E28" i="2"/>
  <c r="F28" i="2"/>
  <c r="J28" i="2"/>
  <c r="E29" i="2"/>
  <c r="F29" i="2"/>
  <c r="J29" i="2"/>
  <c r="E30" i="2"/>
  <c r="K30" i="2" s="1"/>
  <c r="F30" i="2"/>
  <c r="E31" i="2"/>
  <c r="F31" i="2"/>
  <c r="J31" i="2"/>
  <c r="E32" i="2"/>
  <c r="K32" i="2" s="1"/>
  <c r="F32" i="2"/>
  <c r="E33" i="2"/>
  <c r="K33" i="2" s="1"/>
  <c r="F33" i="2"/>
  <c r="E34" i="2"/>
  <c r="K34" i="2" s="1"/>
  <c r="F34" i="2"/>
  <c r="E35" i="2"/>
  <c r="F35" i="2"/>
  <c r="J35" i="2"/>
  <c r="E36" i="2"/>
  <c r="F36" i="2"/>
  <c r="J36" i="2"/>
  <c r="E37" i="2"/>
  <c r="K37" i="2" s="1"/>
  <c r="F37" i="2"/>
  <c r="E38" i="2"/>
  <c r="K38" i="2" s="1"/>
  <c r="F38" i="2"/>
  <c r="E39" i="2"/>
  <c r="F39" i="2"/>
  <c r="J39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1" i="2"/>
  <c r="I35" i="2"/>
  <c r="I36" i="2"/>
  <c r="I39" i="2"/>
  <c r="A4" i="2"/>
  <c r="H30" i="2"/>
  <c r="H31" i="2"/>
  <c r="H32" i="2"/>
  <c r="H33" i="2"/>
  <c r="H34" i="2"/>
  <c r="H35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5" i="2" l="1"/>
  <c r="K7" i="2"/>
  <c r="K39" i="2"/>
  <c r="G19" i="2"/>
  <c r="L19" i="2" s="1"/>
  <c r="G11" i="2"/>
  <c r="G38" i="2"/>
  <c r="L38" i="2" s="1"/>
  <c r="G7" i="2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G39" i="2"/>
  <c r="L39" i="2" s="1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32" i="2"/>
  <c r="L32" i="2" s="1"/>
  <c r="G29" i="2"/>
  <c r="L29" i="2" s="1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34" i="2"/>
  <c r="L34" i="2" s="1"/>
  <c r="G33" i="2"/>
  <c r="L33" i="2" s="1"/>
  <c r="G31" i="2"/>
  <c r="L31" i="2" s="1"/>
  <c r="G30" i="2"/>
  <c r="L30" i="2" s="1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37" i="2"/>
  <c r="L37" i="2" s="1"/>
  <c r="G35" i="2"/>
  <c r="L35" i="2" s="1"/>
  <c r="G28" i="2"/>
  <c r="L28" i="2" s="1"/>
  <c r="G24" i="2"/>
  <c r="L24" i="2" s="1"/>
  <c r="G20" i="2"/>
  <c r="L20" i="2" s="1"/>
  <c r="G16" i="2"/>
  <c r="L16" i="2" s="1"/>
  <c r="G12" i="2"/>
  <c r="L12" i="2" s="1"/>
  <c r="L11" i="2"/>
  <c r="G8" i="2"/>
  <c r="L8" i="2" s="1"/>
  <c r="L7" i="2"/>
  <c r="J3" i="2"/>
  <c r="G3" i="2"/>
  <c r="G36" i="2"/>
  <c r="L36" i="2" s="1"/>
  <c r="I3" i="2"/>
  <c r="K3" i="2" s="1"/>
  <c r="L3" i="2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<sst xmlns="http://schemas.openxmlformats.org/spreadsheetml/2006/main" count="114" uniqueCount="71">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</sst>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b/>
      <sz val="9"/>
      <color indexed="64"/>
      <name val="宋体"/>
      <family val="3"/>
      <charset val="134"/>
    </font>
    <font>
      <b/>
      <sz val="9"/>
      <color indexed="64"/>
      <name val="宋体"/>
      <charset val="134"/>
    </font>
    <font>
      <sz val="9"/>
      <color indexed="64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</cellStyleXfs>
  <cellXfs count="72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6" fillId="0" borderId="0" xfId="0" applyFont="1" applyAlignment="1">
      <alignment horizontal="left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0" fontId="29" fillId="0" borderId="0" xfId="0" applyNumberFormat="1" applyFont="1" applyAlignment="1"/>
    <xf numFmtId="0" fontId="31" fillId="0" borderId="0" xfId="44" applyNumberFormat="1" applyFont="1"/>
    <xf numFmtId="0" fontId="30" fillId="0" borderId="0" xfId="44" applyNumberFormat="1" applyFont="1"/>
    <xf numFmtId="0" fontId="31" fillId="0" borderId="0" xfId="44" applyNumberFormat="1" applyFo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horizontal="right" vertical="center" wrapText="1"/>
    </xf>
    <xf numFmtId="0" fontId="27" fillId="0" borderId="19" xfId="0" applyFont="1" applyBorder="1" applyAlignment="1">
      <alignment horizontal="left" vertical="center"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45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cid:97aae13713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131b990e13" TargetMode="External"/><Relationship Id="rId16" Type="http://schemas.openxmlformats.org/officeDocument/2006/relationships/image" Target="cid:7dde59d613" TargetMode="External"/><Relationship Id="rId107" Type="http://schemas.openxmlformats.org/officeDocument/2006/relationships/hyperlink" Target="cid:130b7f97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28d9b06713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13214b65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2de2077f2" TargetMode="External"/><Relationship Id="rId108" Type="http://schemas.openxmlformats.org/officeDocument/2006/relationships/image" Target="cid:130b7fbf13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479648c913" TargetMode="External"/><Relationship Id="rId114" Type="http://schemas.openxmlformats.org/officeDocument/2006/relationships/image" Target="cid:13214b8d13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de215632" TargetMode="External"/><Relationship Id="rId101" Type="http://schemas.openxmlformats.org/officeDocument/2006/relationships/hyperlink" Target="cid:28d9b03f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131407bc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548af2" TargetMode="External"/><Relationship Id="rId104" Type="http://schemas.openxmlformats.org/officeDocument/2006/relationships/image" Target="cid:2de207a2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131407e313" TargetMode="External"/><Relationship Id="rId115" Type="http://schemas.openxmlformats.org/officeDocument/2006/relationships/hyperlink" Target="cid:13230647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de2158013" TargetMode="External"/><Relationship Id="rId105" Type="http://schemas.openxmlformats.org/officeDocument/2006/relationships/hyperlink" Target="cid:479648a82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548b1813" TargetMode="External"/><Relationship Id="rId3" Type="http://schemas.openxmlformats.org/officeDocument/2006/relationships/image" Target="cid:650096f0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13230672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131b98e2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548b18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de2158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28d9b067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166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2de207a2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166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479648c9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6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130b7fbf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131407e3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131b990e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131b990e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13214b8d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13230672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7" sqref="K7"/>
    </sheetView>
  </sheetViews>
  <sheetFormatPr defaultColWidth="9" defaultRowHeight="11.25" x14ac:dyDescent="0.15"/>
  <cols>
    <col min="1" max="1" width="7.75" style="1" customWidth="1"/>
    <col min="2" max="2" width="3" style="4" bestFit="1" customWidth="1"/>
    <col min="3" max="4" width="9" style="1"/>
    <col min="5" max="5" width="10.375" style="1" bestFit="1" customWidth="1"/>
    <col min="6" max="6" width="12.25" style="26" bestFit="1" customWidth="1"/>
    <col min="7" max="7" width="10.375" style="1" bestFit="1" customWidth="1"/>
    <col min="8" max="8" width="9" style="26"/>
    <col min="9" max="9" width="12.625" style="2" customWidth="1"/>
    <col min="10" max="10" width="12.375" style="2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 x14ac:dyDescent="0.15">
      <c r="A2" s="11" t="s">
        <v>3</v>
      </c>
      <c r="B2" s="12"/>
      <c r="C2" s="50" t="s">
        <v>4</v>
      </c>
      <c r="D2" s="50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51" t="s">
        <v>5</v>
      </c>
      <c r="B3" s="51"/>
      <c r="C3" s="51"/>
      <c r="D3" s="51"/>
      <c r="E3" s="15">
        <f>RA!D7</f>
        <v>17376240.862199999</v>
      </c>
      <c r="F3" s="25">
        <f>RA!I7</f>
        <v>1592389.6469000001</v>
      </c>
      <c r="G3" s="16">
        <f>E3-F3</f>
        <v>15783851.215299999</v>
      </c>
      <c r="H3" s="27">
        <f>RA!J7</f>
        <v>9.1641780263535608</v>
      </c>
      <c r="I3" s="20">
        <f>SUM(I4:I39)</f>
        <v>17376245.537258338</v>
      </c>
      <c r="J3" s="21">
        <f>SUM(J4:J39)</f>
        <v>15783851.236956384</v>
      </c>
      <c r="K3" s="22">
        <f>E3-I3</f>
        <v>-4.675058338791132</v>
      </c>
      <c r="L3" s="22">
        <f>G3-J3</f>
        <v>-2.1656384691596031E-2</v>
      </c>
    </row>
    <row r="4" spans="1:12" x14ac:dyDescent="0.15">
      <c r="A4" s="52">
        <f>RA!A8</f>
        <v>41696</v>
      </c>
      <c r="B4" s="12">
        <v>12</v>
      </c>
      <c r="C4" s="49" t="s">
        <v>6</v>
      </c>
      <c r="D4" s="49"/>
      <c r="E4" s="15">
        <f>RA!D8</f>
        <v>789862.43960000004</v>
      </c>
      <c r="F4" s="25">
        <f>RA!I8</f>
        <v>-17087.413100000002</v>
      </c>
      <c r="G4" s="16">
        <f t="shared" ref="G4:G39" si="0">E4-F4</f>
        <v>806949.85270000005</v>
      </c>
      <c r="H4" s="27">
        <f>RA!J8</f>
        <v>-2.1633403797062898</v>
      </c>
      <c r="I4" s="20">
        <f>VLOOKUP(B4,RMS!B:D,3,FALSE)</f>
        <v>789863.25008803396</v>
      </c>
      <c r="J4" s="21">
        <f>VLOOKUP(B4,RMS!B:E,4,FALSE)</f>
        <v>806949.85347692296</v>
      </c>
      <c r="K4" s="22">
        <f t="shared" ref="K4:K39" si="1">E4-I4</f>
        <v>-0.81048803392332047</v>
      </c>
      <c r="L4" s="22">
        <f t="shared" ref="L4:L39" si="2">G4-J4</f>
        <v>-7.7692291233688593E-4</v>
      </c>
    </row>
    <row r="5" spans="1:12" x14ac:dyDescent="0.15">
      <c r="A5" s="52"/>
      <c r="B5" s="12">
        <v>13</v>
      </c>
      <c r="C5" s="49" t="s">
        <v>7</v>
      </c>
      <c r="D5" s="49"/>
      <c r="E5" s="15">
        <f>RA!D9</f>
        <v>117514.4063</v>
      </c>
      <c r="F5" s="25">
        <f>RA!I9</f>
        <v>25251.3469</v>
      </c>
      <c r="G5" s="16">
        <f t="shared" si="0"/>
        <v>92263.059399999998</v>
      </c>
      <c r="H5" s="27">
        <f>RA!J9</f>
        <v>21.4878734404158</v>
      </c>
      <c r="I5" s="20">
        <f>VLOOKUP(B5,RMS!B:D,3,FALSE)</f>
        <v>117514.43523474</v>
      </c>
      <c r="J5" s="21">
        <f>VLOOKUP(B5,RMS!B:E,4,FALSE)</f>
        <v>92263.066391574001</v>
      </c>
      <c r="K5" s="22">
        <f t="shared" si="1"/>
        <v>-2.8934739995747805E-2</v>
      </c>
      <c r="L5" s="22">
        <f t="shared" si="2"/>
        <v>-6.9915740023134276E-3</v>
      </c>
    </row>
    <row r="6" spans="1:12" x14ac:dyDescent="0.15">
      <c r="A6" s="52"/>
      <c r="B6" s="12">
        <v>14</v>
      </c>
      <c r="C6" s="49" t="s">
        <v>8</v>
      </c>
      <c r="D6" s="49"/>
      <c r="E6" s="15">
        <f>RA!D10</f>
        <v>138745.8168</v>
      </c>
      <c r="F6" s="25">
        <f>RA!I10</f>
        <v>26417.3753</v>
      </c>
      <c r="G6" s="16">
        <f t="shared" si="0"/>
        <v>112328.4415</v>
      </c>
      <c r="H6" s="27">
        <f>RA!J10</f>
        <v>19.040123810060699</v>
      </c>
      <c r="I6" s="20">
        <f>VLOOKUP(B6,RMS!B:D,3,FALSE)</f>
        <v>138747.93241367501</v>
      </c>
      <c r="J6" s="21">
        <f>VLOOKUP(B6,RMS!B:E,4,FALSE)</f>
        <v>112328.44188461499</v>
      </c>
      <c r="K6" s="22">
        <f t="shared" si="1"/>
        <v>-2.1156136750068981</v>
      </c>
      <c r="L6" s="22">
        <f t="shared" si="2"/>
        <v>-3.8461499207187444E-4</v>
      </c>
    </row>
    <row r="7" spans="1:12" x14ac:dyDescent="0.15">
      <c r="A7" s="52"/>
      <c r="B7" s="12">
        <v>15</v>
      </c>
      <c r="C7" s="49" t="s">
        <v>9</v>
      </c>
      <c r="D7" s="49"/>
      <c r="E7" s="15">
        <f>RA!D11</f>
        <v>81044.591700000004</v>
      </c>
      <c r="F7" s="25">
        <f>RA!I11</f>
        <v>12848.8099</v>
      </c>
      <c r="G7" s="16">
        <f t="shared" si="0"/>
        <v>68195.781799999997</v>
      </c>
      <c r="H7" s="27">
        <f>RA!J11</f>
        <v>15.854000409505399</v>
      </c>
      <c r="I7" s="20">
        <f>VLOOKUP(B7,RMS!B:D,3,FALSE)</f>
        <v>81044.629349572599</v>
      </c>
      <c r="J7" s="21">
        <f>VLOOKUP(B7,RMS!B:E,4,FALSE)</f>
        <v>68195.781958974403</v>
      </c>
      <c r="K7" s="22">
        <f t="shared" si="1"/>
        <v>-3.7649572594091296E-2</v>
      </c>
      <c r="L7" s="22">
        <f t="shared" si="2"/>
        <v>-1.5897440607659519E-4</v>
      </c>
    </row>
    <row r="8" spans="1:12" x14ac:dyDescent="0.15">
      <c r="A8" s="52"/>
      <c r="B8" s="12">
        <v>16</v>
      </c>
      <c r="C8" s="49" t="s">
        <v>10</v>
      </c>
      <c r="D8" s="49"/>
      <c r="E8" s="15">
        <f>RA!D12</f>
        <v>206345.6949</v>
      </c>
      <c r="F8" s="25">
        <f>RA!I12</f>
        <v>21506.584200000001</v>
      </c>
      <c r="G8" s="16">
        <f t="shared" si="0"/>
        <v>184839.11069999999</v>
      </c>
      <c r="H8" s="27">
        <f>RA!J12</f>
        <v>10.4225989354528</v>
      </c>
      <c r="I8" s="20">
        <f>VLOOKUP(B8,RMS!B:D,3,FALSE)</f>
        <v>206345.70599059801</v>
      </c>
      <c r="J8" s="21">
        <f>VLOOKUP(B8,RMS!B:E,4,FALSE)</f>
        <v>184839.11106324801</v>
      </c>
      <c r="K8" s="22">
        <f t="shared" si="1"/>
        <v>-1.1090598010923713E-2</v>
      </c>
      <c r="L8" s="22">
        <f t="shared" si="2"/>
        <v>-3.6324802204035223E-4</v>
      </c>
    </row>
    <row r="9" spans="1:12" x14ac:dyDescent="0.15">
      <c r="A9" s="52"/>
      <c r="B9" s="12">
        <v>17</v>
      </c>
      <c r="C9" s="49" t="s">
        <v>11</v>
      </c>
      <c r="D9" s="49"/>
      <c r="E9" s="15">
        <f>RA!D13</f>
        <v>406727.97509999998</v>
      </c>
      <c r="F9" s="25">
        <f>RA!I13</f>
        <v>62345.952100000002</v>
      </c>
      <c r="G9" s="16">
        <f t="shared" si="0"/>
        <v>344382.02299999999</v>
      </c>
      <c r="H9" s="27">
        <f>RA!J13</f>
        <v>15.3286609028236</v>
      </c>
      <c r="I9" s="20">
        <f>VLOOKUP(B9,RMS!B:D,3,FALSE)</f>
        <v>406728.16662734997</v>
      </c>
      <c r="J9" s="21">
        <f>VLOOKUP(B9,RMS!B:E,4,FALSE)</f>
        <v>344382.02311282099</v>
      </c>
      <c r="K9" s="22">
        <f t="shared" si="1"/>
        <v>-0.19152734999079257</v>
      </c>
      <c r="L9" s="22">
        <f t="shared" si="2"/>
        <v>-1.128209987655282E-4</v>
      </c>
    </row>
    <row r="10" spans="1:12" x14ac:dyDescent="0.15">
      <c r="A10" s="52"/>
      <c r="B10" s="12">
        <v>18</v>
      </c>
      <c r="C10" s="49" t="s">
        <v>12</v>
      </c>
      <c r="D10" s="49"/>
      <c r="E10" s="15">
        <f>RA!D14</f>
        <v>159902.01180000001</v>
      </c>
      <c r="F10" s="25">
        <f>RA!I14</f>
        <v>15066.4488</v>
      </c>
      <c r="G10" s="16">
        <f t="shared" si="0"/>
        <v>144835.56299999999</v>
      </c>
      <c r="H10" s="27">
        <f>RA!J14</f>
        <v>9.4223009644460305</v>
      </c>
      <c r="I10" s="20">
        <f>VLOOKUP(B10,RMS!B:D,3,FALSE)</f>
        <v>159902.012907692</v>
      </c>
      <c r="J10" s="21">
        <f>VLOOKUP(B10,RMS!B:E,4,FALSE)</f>
        <v>144835.56004871801</v>
      </c>
      <c r="K10" s="22">
        <f t="shared" si="1"/>
        <v>-1.107691990910098E-3</v>
      </c>
      <c r="L10" s="22">
        <f t="shared" si="2"/>
        <v>2.9512819892261177E-3</v>
      </c>
    </row>
    <row r="11" spans="1:12" x14ac:dyDescent="0.15">
      <c r="A11" s="52"/>
      <c r="B11" s="12">
        <v>19</v>
      </c>
      <c r="C11" s="49" t="s">
        <v>13</v>
      </c>
      <c r="D11" s="49"/>
      <c r="E11" s="15">
        <f>RA!D15</f>
        <v>295111.38799999998</v>
      </c>
      <c r="F11" s="25">
        <f>RA!I15</f>
        <v>-83340.521200000003</v>
      </c>
      <c r="G11" s="16">
        <f t="shared" si="0"/>
        <v>378451.90919999999</v>
      </c>
      <c r="H11" s="27">
        <f>RA!J15</f>
        <v>-28.2403609582156</v>
      </c>
      <c r="I11" s="20">
        <f>VLOOKUP(B11,RMS!B:D,3,FALSE)</f>
        <v>295111.54765982903</v>
      </c>
      <c r="J11" s="21">
        <f>VLOOKUP(B11,RMS!B:E,4,FALSE)</f>
        <v>378451.90772649599</v>
      </c>
      <c r="K11" s="22">
        <f t="shared" si="1"/>
        <v>-0.15965982904890552</v>
      </c>
      <c r="L11" s="22">
        <f t="shared" si="2"/>
        <v>1.4735040022060275E-3</v>
      </c>
    </row>
    <row r="12" spans="1:12" x14ac:dyDescent="0.15">
      <c r="A12" s="52"/>
      <c r="B12" s="12">
        <v>21</v>
      </c>
      <c r="C12" s="49" t="s">
        <v>14</v>
      </c>
      <c r="D12" s="49"/>
      <c r="E12" s="15">
        <f>RA!D16</f>
        <v>724210.52529999998</v>
      </c>
      <c r="F12" s="25">
        <f>RA!I16</f>
        <v>10580.7678</v>
      </c>
      <c r="G12" s="16">
        <f t="shared" si="0"/>
        <v>713629.75749999995</v>
      </c>
      <c r="H12" s="27">
        <f>RA!J16</f>
        <v>1.46100718373528</v>
      </c>
      <c r="I12" s="20">
        <f>VLOOKUP(B12,RMS!B:D,3,FALSE)</f>
        <v>724210.40150000004</v>
      </c>
      <c r="J12" s="21">
        <f>VLOOKUP(B12,RMS!B:E,4,FALSE)</f>
        <v>713629.75749999995</v>
      </c>
      <c r="K12" s="22">
        <f t="shared" si="1"/>
        <v>0.12379999994300306</v>
      </c>
      <c r="L12" s="22">
        <f t="shared" si="2"/>
        <v>0</v>
      </c>
    </row>
    <row r="13" spans="1:12" x14ac:dyDescent="0.15">
      <c r="A13" s="52"/>
      <c r="B13" s="12">
        <v>22</v>
      </c>
      <c r="C13" s="49" t="s">
        <v>15</v>
      </c>
      <c r="D13" s="49"/>
      <c r="E13" s="15">
        <f>RA!D17</f>
        <v>472562.29070000001</v>
      </c>
      <c r="F13" s="25">
        <f>RA!I17</f>
        <v>54446.2235</v>
      </c>
      <c r="G13" s="16">
        <f t="shared" si="0"/>
        <v>418116.06719999999</v>
      </c>
      <c r="H13" s="27">
        <f>RA!J17</f>
        <v>11.5214913613504</v>
      </c>
      <c r="I13" s="20">
        <f>VLOOKUP(B13,RMS!B:D,3,FALSE)</f>
        <v>472562.35966495698</v>
      </c>
      <c r="J13" s="21">
        <f>VLOOKUP(B13,RMS!B:E,4,FALSE)</f>
        <v>418116.06719316199</v>
      </c>
      <c r="K13" s="22">
        <f t="shared" si="1"/>
        <v>-6.896495696855709E-2</v>
      </c>
      <c r="L13" s="22">
        <f t="shared" si="2"/>
        <v>6.8380031734704971E-6</v>
      </c>
    </row>
    <row r="14" spans="1:12" x14ac:dyDescent="0.15">
      <c r="A14" s="52"/>
      <c r="B14" s="12">
        <v>23</v>
      </c>
      <c r="C14" s="49" t="s">
        <v>16</v>
      </c>
      <c r="D14" s="49"/>
      <c r="E14" s="15">
        <f>RA!D18</f>
        <v>1726869.1387</v>
      </c>
      <c r="F14" s="25">
        <f>RA!I18</f>
        <v>244187.36869999999</v>
      </c>
      <c r="G14" s="16">
        <f t="shared" si="0"/>
        <v>1482681.77</v>
      </c>
      <c r="H14" s="27">
        <f>RA!J18</f>
        <v>14.140467463784001</v>
      </c>
      <c r="I14" s="20">
        <f>VLOOKUP(B14,RMS!B:D,3,FALSE)</f>
        <v>1726869.3190991499</v>
      </c>
      <c r="J14" s="21">
        <f>VLOOKUP(B14,RMS!B:E,4,FALSE)</f>
        <v>1482681.7492734999</v>
      </c>
      <c r="K14" s="22">
        <f t="shared" si="1"/>
        <v>-0.18039914988912642</v>
      </c>
      <c r="L14" s="22">
        <f t="shared" si="2"/>
        <v>2.0726500079035759E-2</v>
      </c>
    </row>
    <row r="15" spans="1:12" x14ac:dyDescent="0.15">
      <c r="A15" s="52"/>
      <c r="B15" s="12">
        <v>24</v>
      </c>
      <c r="C15" s="49" t="s">
        <v>17</v>
      </c>
      <c r="D15" s="49"/>
      <c r="E15" s="15">
        <f>RA!D19</f>
        <v>1242731.6936999999</v>
      </c>
      <c r="F15" s="25">
        <f>RA!I19</f>
        <v>75126.899699999994</v>
      </c>
      <c r="G15" s="16">
        <f t="shared" si="0"/>
        <v>1167604.794</v>
      </c>
      <c r="H15" s="27">
        <f>RA!J19</f>
        <v>6.0453032686664496</v>
      </c>
      <c r="I15" s="20">
        <f>VLOOKUP(B15,RMS!B:D,3,FALSE)</f>
        <v>1242731.70244786</v>
      </c>
      <c r="J15" s="21">
        <f>VLOOKUP(B15,RMS!B:E,4,FALSE)</f>
        <v>1167604.79348718</v>
      </c>
      <c r="K15" s="22">
        <f t="shared" si="1"/>
        <v>-8.7478600908070803E-3</v>
      </c>
      <c r="L15" s="22">
        <f t="shared" si="2"/>
        <v>5.1281997002661228E-4</v>
      </c>
    </row>
    <row r="16" spans="1:12" x14ac:dyDescent="0.15">
      <c r="A16" s="52"/>
      <c r="B16" s="12">
        <v>25</v>
      </c>
      <c r="C16" s="49" t="s">
        <v>18</v>
      </c>
      <c r="D16" s="49"/>
      <c r="E16" s="15">
        <f>RA!D20</f>
        <v>1018002.0296</v>
      </c>
      <c r="F16" s="25">
        <f>RA!I20</f>
        <v>71348.280599999998</v>
      </c>
      <c r="G16" s="16">
        <f t="shared" si="0"/>
        <v>946653.74900000007</v>
      </c>
      <c r="H16" s="27">
        <f>RA!J20</f>
        <v>7.0086579913828499</v>
      </c>
      <c r="I16" s="20">
        <f>VLOOKUP(B16,RMS!B:D,3,FALSE)</f>
        <v>1018002.0551999999</v>
      </c>
      <c r="J16" s="21">
        <f>VLOOKUP(B16,RMS!B:E,4,FALSE)</f>
        <v>946653.74899999995</v>
      </c>
      <c r="K16" s="22">
        <f t="shared" si="1"/>
        <v>-2.5599999935366213E-2</v>
      </c>
      <c r="L16" s="22">
        <f t="shared" si="2"/>
        <v>0</v>
      </c>
    </row>
    <row r="17" spans="1:12" x14ac:dyDescent="0.15">
      <c r="A17" s="52"/>
      <c r="B17" s="12">
        <v>26</v>
      </c>
      <c r="C17" s="49" t="s">
        <v>19</v>
      </c>
      <c r="D17" s="49"/>
      <c r="E17" s="15">
        <f>RA!D21</f>
        <v>423607.00679999997</v>
      </c>
      <c r="F17" s="25">
        <f>RA!I21</f>
        <v>58363.776100000003</v>
      </c>
      <c r="G17" s="16">
        <f t="shared" si="0"/>
        <v>365243.23069999996</v>
      </c>
      <c r="H17" s="27">
        <f>RA!J21</f>
        <v>13.7778117838253</v>
      </c>
      <c r="I17" s="20">
        <f>VLOOKUP(B17,RMS!B:D,3,FALSE)</f>
        <v>423606.73374806001</v>
      </c>
      <c r="J17" s="21">
        <f>VLOOKUP(B17,RMS!B:E,4,FALSE)</f>
        <v>365243.23058604501</v>
      </c>
      <c r="K17" s="22">
        <f t="shared" si="1"/>
        <v>0.27305193996289745</v>
      </c>
      <c r="L17" s="22">
        <f t="shared" si="2"/>
        <v>1.1395494220778346E-4</v>
      </c>
    </row>
    <row r="18" spans="1:12" x14ac:dyDescent="0.15">
      <c r="A18" s="52"/>
      <c r="B18" s="12">
        <v>27</v>
      </c>
      <c r="C18" s="49" t="s">
        <v>20</v>
      </c>
      <c r="D18" s="49"/>
      <c r="E18" s="15">
        <f>RA!D22</f>
        <v>1125892.3757</v>
      </c>
      <c r="F18" s="25">
        <f>RA!I22</f>
        <v>153000.35459999999</v>
      </c>
      <c r="G18" s="16">
        <f t="shared" si="0"/>
        <v>972892.02110000001</v>
      </c>
      <c r="H18" s="27">
        <f>RA!J22</f>
        <v>13.5892522147044</v>
      </c>
      <c r="I18" s="20">
        <f>VLOOKUP(B18,RMS!B:D,3,FALSE)</f>
        <v>1125892.4347000001</v>
      </c>
      <c r="J18" s="21">
        <f>VLOOKUP(B18,RMS!B:E,4,FALSE)</f>
        <v>972892.02289999998</v>
      </c>
      <c r="K18" s="22">
        <f t="shared" si="1"/>
        <v>-5.9000000124797225E-2</v>
      </c>
      <c r="L18" s="22">
        <f t="shared" si="2"/>
        <v>-1.7999999690800905E-3</v>
      </c>
    </row>
    <row r="19" spans="1:12" x14ac:dyDescent="0.15">
      <c r="A19" s="52"/>
      <c r="B19" s="12">
        <v>29</v>
      </c>
      <c r="C19" s="49" t="s">
        <v>21</v>
      </c>
      <c r="D19" s="49"/>
      <c r="E19" s="15">
        <f>RA!D23</f>
        <v>2925921.0147000002</v>
      </c>
      <c r="F19" s="25">
        <f>RA!I23</f>
        <v>172200.31909999999</v>
      </c>
      <c r="G19" s="16">
        <f t="shared" si="0"/>
        <v>2753720.6956000002</v>
      </c>
      <c r="H19" s="27">
        <f>RA!J23</f>
        <v>5.8853372403033202</v>
      </c>
      <c r="I19" s="20">
        <f>VLOOKUP(B19,RMS!B:D,3,FALSE)</f>
        <v>2925922.4318359001</v>
      </c>
      <c r="J19" s="21">
        <f>VLOOKUP(B19,RMS!B:E,4,FALSE)</f>
        <v>2753720.7402136801</v>
      </c>
      <c r="K19" s="22">
        <f t="shared" si="1"/>
        <v>-1.4171358998864889</v>
      </c>
      <c r="L19" s="22">
        <f t="shared" si="2"/>
        <v>-4.4613679870963097E-2</v>
      </c>
    </row>
    <row r="20" spans="1:12" x14ac:dyDescent="0.15">
      <c r="A20" s="52"/>
      <c r="B20" s="12">
        <v>31</v>
      </c>
      <c r="C20" s="49" t="s">
        <v>22</v>
      </c>
      <c r="D20" s="49"/>
      <c r="E20" s="15">
        <f>RA!D24</f>
        <v>245679.84229999999</v>
      </c>
      <c r="F20" s="25">
        <f>RA!I24</f>
        <v>43372.603799999997</v>
      </c>
      <c r="G20" s="16">
        <f t="shared" si="0"/>
        <v>202307.23849999998</v>
      </c>
      <c r="H20" s="27">
        <f>RA!J24</f>
        <v>17.654115776840001</v>
      </c>
      <c r="I20" s="20">
        <f>VLOOKUP(B20,RMS!B:D,3,FALSE)</f>
        <v>245679.838982755</v>
      </c>
      <c r="J20" s="21">
        <f>VLOOKUP(B20,RMS!B:E,4,FALSE)</f>
        <v>202307.23167449801</v>
      </c>
      <c r="K20" s="22">
        <f t="shared" si="1"/>
        <v>3.3172449911944568E-3</v>
      </c>
      <c r="L20" s="22">
        <f t="shared" si="2"/>
        <v>6.8255019723437726E-3</v>
      </c>
    </row>
    <row r="21" spans="1:12" x14ac:dyDescent="0.15">
      <c r="A21" s="52"/>
      <c r="B21" s="12">
        <v>32</v>
      </c>
      <c r="C21" s="49" t="s">
        <v>23</v>
      </c>
      <c r="D21" s="49"/>
      <c r="E21" s="15">
        <f>RA!D25</f>
        <v>214226.68460000001</v>
      </c>
      <c r="F21" s="25">
        <f>RA!I25</f>
        <v>18944.363600000001</v>
      </c>
      <c r="G21" s="16">
        <f t="shared" si="0"/>
        <v>195282.321</v>
      </c>
      <c r="H21" s="27">
        <f>RA!J25</f>
        <v>8.8431390493544502</v>
      </c>
      <c r="I21" s="20">
        <f>VLOOKUP(B21,RMS!B:D,3,FALSE)</f>
        <v>214226.68007743001</v>
      </c>
      <c r="J21" s="21">
        <f>VLOOKUP(B21,RMS!B:E,4,FALSE)</f>
        <v>195282.32523503099</v>
      </c>
      <c r="K21" s="22">
        <f t="shared" si="1"/>
        <v>4.5225700014270842E-3</v>
      </c>
      <c r="L21" s="22">
        <f t="shared" si="2"/>
        <v>-4.2350309959147125E-3</v>
      </c>
    </row>
    <row r="22" spans="1:12" x14ac:dyDescent="0.15">
      <c r="A22" s="52"/>
      <c r="B22" s="12">
        <v>33</v>
      </c>
      <c r="C22" s="49" t="s">
        <v>24</v>
      </c>
      <c r="D22" s="49"/>
      <c r="E22" s="15">
        <f>RA!D26</f>
        <v>534281.57189999998</v>
      </c>
      <c r="F22" s="25">
        <f>RA!I26</f>
        <v>111612.00260000001</v>
      </c>
      <c r="G22" s="16">
        <f t="shared" si="0"/>
        <v>422669.56929999997</v>
      </c>
      <c r="H22" s="27">
        <f>RA!J26</f>
        <v>20.8901089743912</v>
      </c>
      <c r="I22" s="20">
        <f>VLOOKUP(B22,RMS!B:D,3,FALSE)</f>
        <v>534281.57517537999</v>
      </c>
      <c r="J22" s="21">
        <f>VLOOKUP(B22,RMS!B:E,4,FALSE)</f>
        <v>422669.576828269</v>
      </c>
      <c r="K22" s="22">
        <f t="shared" si="1"/>
        <v>-3.2753800041973591E-3</v>
      </c>
      <c r="L22" s="22">
        <f t="shared" si="2"/>
        <v>-7.5282690231688321E-3</v>
      </c>
    </row>
    <row r="23" spans="1:12" x14ac:dyDescent="0.15">
      <c r="A23" s="52"/>
      <c r="B23" s="12">
        <v>34</v>
      </c>
      <c r="C23" s="49" t="s">
        <v>25</v>
      </c>
      <c r="D23" s="49"/>
      <c r="E23" s="15">
        <f>RA!D27</f>
        <v>283210.29090000002</v>
      </c>
      <c r="F23" s="25">
        <f>RA!I27</f>
        <v>79839.6976</v>
      </c>
      <c r="G23" s="16">
        <f t="shared" si="0"/>
        <v>203370.59330000001</v>
      </c>
      <c r="H23" s="27">
        <f>RA!J27</f>
        <v>28.1909592148934</v>
      </c>
      <c r="I23" s="20">
        <f>VLOOKUP(B23,RMS!B:D,3,FALSE)</f>
        <v>283210.29793461901</v>
      </c>
      <c r="J23" s="21">
        <f>VLOOKUP(B23,RMS!B:E,4,FALSE)</f>
        <v>203370.60179651299</v>
      </c>
      <c r="K23" s="22">
        <f t="shared" si="1"/>
        <v>-7.0346189895644784E-3</v>
      </c>
      <c r="L23" s="22">
        <f t="shared" si="2"/>
        <v>-8.4965129790361971E-3</v>
      </c>
    </row>
    <row r="24" spans="1:12" x14ac:dyDescent="0.15">
      <c r="A24" s="52"/>
      <c r="B24" s="12">
        <v>35</v>
      </c>
      <c r="C24" s="49" t="s">
        <v>26</v>
      </c>
      <c r="D24" s="49"/>
      <c r="E24" s="15">
        <f>RA!D28</f>
        <v>744404.20510000002</v>
      </c>
      <c r="F24" s="25">
        <f>RA!I28</f>
        <v>28402.5373</v>
      </c>
      <c r="G24" s="16">
        <f t="shared" si="0"/>
        <v>716001.66780000005</v>
      </c>
      <c r="H24" s="27">
        <f>RA!J28</f>
        <v>3.8154724416400301</v>
      </c>
      <c r="I24" s="20">
        <f>VLOOKUP(B24,RMS!B:D,3,FALSE)</f>
        <v>744404.20495752199</v>
      </c>
      <c r="J24" s="21">
        <f>VLOOKUP(B24,RMS!B:E,4,FALSE)</f>
        <v>716001.687073863</v>
      </c>
      <c r="K24" s="22">
        <f t="shared" si="1"/>
        <v>1.424780348315835E-4</v>
      </c>
      <c r="L24" s="22">
        <f t="shared" si="2"/>
        <v>-1.92738629411906E-2</v>
      </c>
    </row>
    <row r="25" spans="1:12" x14ac:dyDescent="0.15">
      <c r="A25" s="52"/>
      <c r="B25" s="12">
        <v>36</v>
      </c>
      <c r="C25" s="49" t="s">
        <v>27</v>
      </c>
      <c r="D25" s="49"/>
      <c r="E25" s="15">
        <f>RA!D29</f>
        <v>650035.08799999999</v>
      </c>
      <c r="F25" s="25">
        <f>RA!I29</f>
        <v>103938.7227</v>
      </c>
      <c r="G25" s="16">
        <f t="shared" si="0"/>
        <v>546096.36529999995</v>
      </c>
      <c r="H25" s="27">
        <f>RA!J29</f>
        <v>15.989709573954601</v>
      </c>
      <c r="I25" s="20">
        <f>VLOOKUP(B25,RMS!B:D,3,FALSE)</f>
        <v>650035.08711504401</v>
      </c>
      <c r="J25" s="21">
        <f>VLOOKUP(B25,RMS!B:E,4,FALSE)</f>
        <v>546096.36815806804</v>
      </c>
      <c r="K25" s="22">
        <f t="shared" si="1"/>
        <v>8.8495598174631596E-4</v>
      </c>
      <c r="L25" s="22">
        <f t="shared" si="2"/>
        <v>-2.8580680955201387E-3</v>
      </c>
    </row>
    <row r="26" spans="1:12" x14ac:dyDescent="0.15">
      <c r="A26" s="52"/>
      <c r="B26" s="12">
        <v>37</v>
      </c>
      <c r="C26" s="49" t="s">
        <v>28</v>
      </c>
      <c r="D26" s="49"/>
      <c r="E26" s="15">
        <f>RA!D30</f>
        <v>975961.43259999994</v>
      </c>
      <c r="F26" s="25">
        <f>RA!I30</f>
        <v>146294.51060000001</v>
      </c>
      <c r="G26" s="16">
        <f t="shared" si="0"/>
        <v>829666.9219999999</v>
      </c>
      <c r="H26" s="27">
        <f>RA!J30</f>
        <v>14.9897839928229</v>
      </c>
      <c r="I26" s="20">
        <f>VLOOKUP(B26,RMS!B:D,3,FALSE)</f>
        <v>975961.40105044201</v>
      </c>
      <c r="J26" s="21">
        <f>VLOOKUP(B26,RMS!B:E,4,FALSE)</f>
        <v>829666.92946500599</v>
      </c>
      <c r="K26" s="22">
        <f t="shared" si="1"/>
        <v>3.1549557927064598E-2</v>
      </c>
      <c r="L26" s="22">
        <f t="shared" si="2"/>
        <v>-7.4650060851126909E-3</v>
      </c>
    </row>
    <row r="27" spans="1:12" x14ac:dyDescent="0.15">
      <c r="A27" s="52"/>
      <c r="B27" s="12">
        <v>38</v>
      </c>
      <c r="C27" s="49" t="s">
        <v>29</v>
      </c>
      <c r="D27" s="49"/>
      <c r="E27" s="15">
        <f>RA!D31</f>
        <v>789876.55020000006</v>
      </c>
      <c r="F27" s="25">
        <f>RA!I31</f>
        <v>53835.267500000002</v>
      </c>
      <c r="G27" s="16">
        <f t="shared" si="0"/>
        <v>736041.2827000001</v>
      </c>
      <c r="H27" s="27">
        <f>RA!J31</f>
        <v>6.8156558751324701</v>
      </c>
      <c r="I27" s="20">
        <f>VLOOKUP(B27,RMS!B:D,3,FALSE)</f>
        <v>789876.60950265499</v>
      </c>
      <c r="J27" s="21">
        <f>VLOOKUP(B27,RMS!B:E,4,FALSE)</f>
        <v>736041.25251238898</v>
      </c>
      <c r="K27" s="22">
        <f t="shared" si="1"/>
        <v>-5.9302654932253063E-2</v>
      </c>
      <c r="L27" s="22">
        <f t="shared" si="2"/>
        <v>3.0187611118890345E-2</v>
      </c>
    </row>
    <row r="28" spans="1:12" x14ac:dyDescent="0.15">
      <c r="A28" s="52"/>
      <c r="B28" s="12">
        <v>39</v>
      </c>
      <c r="C28" s="49" t="s">
        <v>30</v>
      </c>
      <c r="D28" s="49"/>
      <c r="E28" s="15">
        <f>RA!D32</f>
        <v>164565.29569999999</v>
      </c>
      <c r="F28" s="25">
        <f>RA!I32</f>
        <v>43376.035600000003</v>
      </c>
      <c r="G28" s="16">
        <f t="shared" si="0"/>
        <v>121189.26009999998</v>
      </c>
      <c r="H28" s="27">
        <f>RA!J32</f>
        <v>26.357948324094899</v>
      </c>
      <c r="I28" s="20">
        <f>VLOOKUP(B28,RMS!B:D,3,FALSE)</f>
        <v>164565.22995278699</v>
      </c>
      <c r="J28" s="21">
        <f>VLOOKUP(B28,RMS!B:E,4,FALSE)</f>
        <v>121189.244135035</v>
      </c>
      <c r="K28" s="22">
        <f t="shared" si="1"/>
        <v>6.5747212996939197E-2</v>
      </c>
      <c r="L28" s="22">
        <f t="shared" si="2"/>
        <v>1.5964964986778796E-2</v>
      </c>
    </row>
    <row r="29" spans="1:12" x14ac:dyDescent="0.15">
      <c r="A29" s="52"/>
      <c r="B29" s="12">
        <v>40</v>
      </c>
      <c r="C29" s="49" t="s">
        <v>31</v>
      </c>
      <c r="D29" s="49"/>
      <c r="E29" s="15">
        <f>RA!D33</f>
        <v>-73.47</v>
      </c>
      <c r="F29" s="25">
        <f>RA!I33</f>
        <v>-11.523999999999999</v>
      </c>
      <c r="G29" s="16">
        <f t="shared" si="0"/>
        <v>-61.945999999999998</v>
      </c>
      <c r="H29" s="27">
        <f>RA!J33</f>
        <v>15.685313733496701</v>
      </c>
      <c r="I29" s="20">
        <f>VLOOKUP(B29,RMS!B:D,3,FALSE)</f>
        <v>-73.47</v>
      </c>
      <c r="J29" s="21">
        <f>VLOOKUP(B29,RMS!B:E,4,FALSE)</f>
        <v>-61.945999999999998</v>
      </c>
      <c r="K29" s="22">
        <f t="shared" si="1"/>
        <v>0</v>
      </c>
      <c r="L29" s="22">
        <f t="shared" si="2"/>
        <v>0</v>
      </c>
    </row>
    <row r="30" spans="1:12" x14ac:dyDescent="0.15">
      <c r="A30" s="52"/>
      <c r="B30" s="12">
        <v>41</v>
      </c>
      <c r="C30" s="49" t="s">
        <v>40</v>
      </c>
      <c r="D30" s="49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52"/>
      <c r="B31" s="12">
        <v>42</v>
      </c>
      <c r="C31" s="49" t="s">
        <v>32</v>
      </c>
      <c r="D31" s="49"/>
      <c r="E31" s="15">
        <f>RA!D35</f>
        <v>95873.375799999994</v>
      </c>
      <c r="F31" s="25">
        <f>RA!I35</f>
        <v>8215.1188999999995</v>
      </c>
      <c r="G31" s="16">
        <f t="shared" si="0"/>
        <v>87658.256899999993</v>
      </c>
      <c r="H31" s="27">
        <f>RA!J35</f>
        <v>8.5687176773011906</v>
      </c>
      <c r="I31" s="20">
        <f>VLOOKUP(B31,RMS!B:D,3,FALSE)</f>
        <v>95873.375100000005</v>
      </c>
      <c r="J31" s="21">
        <f>VLOOKUP(B31,RMS!B:E,4,FALSE)</f>
        <v>87658.250599999999</v>
      </c>
      <c r="K31" s="22">
        <f t="shared" si="1"/>
        <v>6.9999998959247023E-4</v>
      </c>
      <c r="L31" s="22">
        <f t="shared" si="2"/>
        <v>6.2999999936437234E-3</v>
      </c>
    </row>
    <row r="32" spans="1:12" x14ac:dyDescent="0.15">
      <c r="A32" s="52"/>
      <c r="B32" s="12">
        <v>71</v>
      </c>
      <c r="C32" s="49" t="s">
        <v>41</v>
      </c>
      <c r="D32" s="49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52"/>
      <c r="B33" s="12">
        <v>72</v>
      </c>
      <c r="C33" s="49" t="s">
        <v>42</v>
      </c>
      <c r="D33" s="49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52"/>
      <c r="B34" s="12">
        <v>73</v>
      </c>
      <c r="C34" s="49" t="s">
        <v>43</v>
      </c>
      <c r="D34" s="49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52"/>
      <c r="B35" s="12">
        <v>75</v>
      </c>
      <c r="C35" s="49" t="s">
        <v>33</v>
      </c>
      <c r="D35" s="49"/>
      <c r="E35" s="15">
        <f>RA!D39</f>
        <v>274016.63099999999</v>
      </c>
      <c r="F35" s="25">
        <f>RA!I39</f>
        <v>14687.278399999999</v>
      </c>
      <c r="G35" s="16">
        <f t="shared" si="0"/>
        <v>259329.35259999998</v>
      </c>
      <c r="H35" s="27">
        <f>RA!J39</f>
        <v>5.35999524787968</v>
      </c>
      <c r="I35" s="20">
        <f>VLOOKUP(B35,RMS!B:D,3,FALSE)</f>
        <v>274016.63247863197</v>
      </c>
      <c r="J35" s="21">
        <f>VLOOKUP(B35,RMS!B:E,4,FALSE)</f>
        <v>259329.34991453</v>
      </c>
      <c r="K35" s="22">
        <f t="shared" si="1"/>
        <v>-1.4786319807171822E-3</v>
      </c>
      <c r="L35" s="22">
        <f t="shared" si="2"/>
        <v>2.6854699826799333E-3</v>
      </c>
    </row>
    <row r="36" spans="1:12" x14ac:dyDescent="0.15">
      <c r="A36" s="52"/>
      <c r="B36" s="12">
        <v>76</v>
      </c>
      <c r="C36" s="49" t="s">
        <v>34</v>
      </c>
      <c r="D36" s="49"/>
      <c r="E36" s="15">
        <f>RA!D40</f>
        <v>517785.89640000003</v>
      </c>
      <c r="F36" s="25">
        <f>RA!I40</f>
        <v>34486.440799999997</v>
      </c>
      <c r="G36" s="16">
        <f t="shared" si="0"/>
        <v>483299.45560000004</v>
      </c>
      <c r="H36" s="27">
        <f>RA!J40</f>
        <v>6.6603669663027203</v>
      </c>
      <c r="I36" s="20">
        <f>VLOOKUP(B36,RMS!B:D,3,FALSE)</f>
        <v>517785.88770940201</v>
      </c>
      <c r="J36" s="21">
        <f>VLOOKUP(B36,RMS!B:E,4,FALSE)</f>
        <v>483299.46027948702</v>
      </c>
      <c r="K36" s="22">
        <f t="shared" si="1"/>
        <v>8.6905980133451521E-3</v>
      </c>
      <c r="L36" s="22">
        <f t="shared" si="2"/>
        <v>-4.6794869704172015E-3</v>
      </c>
    </row>
    <row r="37" spans="1:12" x14ac:dyDescent="0.15">
      <c r="A37" s="52"/>
      <c r="B37" s="12">
        <v>77</v>
      </c>
      <c r="C37" s="49" t="s">
        <v>44</v>
      </c>
      <c r="D37" s="49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52"/>
      <c r="B38" s="12">
        <v>78</v>
      </c>
      <c r="C38" s="49" t="s">
        <v>45</v>
      </c>
      <c r="D38" s="49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x14ac:dyDescent="0.15">
      <c r="A39" s="52"/>
      <c r="B39" s="12">
        <v>99</v>
      </c>
      <c r="C39" s="49" t="s">
        <v>35</v>
      </c>
      <c r="D39" s="49"/>
      <c r="E39" s="15">
        <f>RA!D43</f>
        <v>31347.068299999999</v>
      </c>
      <c r="F39" s="25">
        <f>RA!I43</f>
        <v>3134.0185000000001</v>
      </c>
      <c r="G39" s="16">
        <f t="shared" si="0"/>
        <v>28213.049800000001</v>
      </c>
      <c r="H39" s="27">
        <f>RA!J43</f>
        <v>9.9978041646720808</v>
      </c>
      <c r="I39" s="20">
        <f>VLOOKUP(B39,RMS!B:D,3,FALSE)</f>
        <v>31347.0687542546</v>
      </c>
      <c r="J39" s="21">
        <f>VLOOKUP(B39,RMS!B:E,4,FALSE)</f>
        <v>28213.049466757398</v>
      </c>
      <c r="K39" s="22">
        <f t="shared" si="1"/>
        <v>-4.5425460120895877E-4</v>
      </c>
      <c r="L39" s="22">
        <f t="shared" si="2"/>
        <v>3.332426022097934E-4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selection sqref="A1:XFD1048576"/>
    </sheetView>
  </sheetViews>
  <sheetFormatPr defaultRowHeight="11.25" x14ac:dyDescent="0.15"/>
  <cols>
    <col min="1" max="1" width="7.75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7" width="9.25" style="1" bestFit="1" customWidth="1"/>
    <col min="18" max="18" width="10.5" style="1" bestFit="1" customWidth="1"/>
    <col min="19" max="20" width="9" style="1"/>
    <col min="21" max="21" width="10.5" style="1" bestFit="1" customWidth="1"/>
    <col min="22" max="22" width="36" style="1" bestFit="1" customWidth="1"/>
    <col min="23" max="16384" width="9" style="1"/>
  </cols>
  <sheetData>
    <row r="1" spans="1:23" ht="12.75" x14ac:dyDescent="0.2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30" t="s">
        <v>54</v>
      </c>
      <c r="W1" s="60"/>
    </row>
    <row r="2" spans="1:23" ht="12.75" x14ac:dyDescent="0.2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30"/>
      <c r="W2" s="60"/>
    </row>
    <row r="3" spans="1:23" ht="23.25" thickBot="1" x14ac:dyDescent="0.2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61" t="s">
        <v>55</v>
      </c>
      <c r="W3" s="60"/>
    </row>
    <row r="4" spans="1:23" ht="12.75" thickTop="1" thickBot="1" x14ac:dyDescent="0.2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W4" s="60"/>
    </row>
    <row r="5" spans="1:23" ht="12.75" thickTop="1" thickBot="1" x14ac:dyDescent="0.25">
      <c r="A5" s="31"/>
      <c r="B5" s="32"/>
      <c r="C5" s="62"/>
      <c r="D5" s="63" t="s">
        <v>0</v>
      </c>
      <c r="E5" s="63" t="s">
        <v>56</v>
      </c>
      <c r="F5" s="63" t="s">
        <v>57</v>
      </c>
      <c r="G5" s="63" t="s">
        <v>58</v>
      </c>
      <c r="H5" s="63" t="s">
        <v>59</v>
      </c>
      <c r="I5" s="63" t="s">
        <v>1</v>
      </c>
      <c r="J5" s="63" t="s">
        <v>2</v>
      </c>
      <c r="K5" s="63" t="s">
        <v>60</v>
      </c>
      <c r="L5" s="63" t="s">
        <v>61</v>
      </c>
      <c r="M5" s="63" t="s">
        <v>62</v>
      </c>
      <c r="N5" s="63" t="s">
        <v>63</v>
      </c>
      <c r="O5" s="63" t="s">
        <v>64</v>
      </c>
      <c r="P5" s="63" t="s">
        <v>65</v>
      </c>
      <c r="Q5" s="63" t="s">
        <v>66</v>
      </c>
      <c r="R5" s="63" t="s">
        <v>67</v>
      </c>
      <c r="S5" s="63" t="s">
        <v>68</v>
      </c>
      <c r="T5" s="63" t="s">
        <v>69</v>
      </c>
      <c r="U5" s="64" t="s">
        <v>70</v>
      </c>
    </row>
    <row r="6" spans="1:23" ht="12" thickBot="1" x14ac:dyDescent="0.2">
      <c r="A6" s="65" t="s">
        <v>3</v>
      </c>
      <c r="B6" s="66" t="s">
        <v>4</v>
      </c>
      <c r="C6" s="67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8"/>
    </row>
    <row r="7" spans="1:23" ht="12" thickBot="1" x14ac:dyDescent="0.2">
      <c r="A7" s="57" t="s">
        <v>5</v>
      </c>
      <c r="B7" s="58"/>
      <c r="C7" s="59"/>
      <c r="D7" s="33">
        <v>17376240.862199999</v>
      </c>
      <c r="E7" s="33">
        <v>14788893.359999999</v>
      </c>
      <c r="F7" s="34">
        <v>117.495206971998</v>
      </c>
      <c r="G7" s="33">
        <v>18546210.6008</v>
      </c>
      <c r="H7" s="34">
        <v>-6.3084031761697599</v>
      </c>
      <c r="I7" s="33">
        <v>1592389.6469000001</v>
      </c>
      <c r="J7" s="34">
        <v>9.1641780263535608</v>
      </c>
      <c r="K7" s="33">
        <v>2419240.6069</v>
      </c>
      <c r="L7" s="34">
        <v>13.044393051352699</v>
      </c>
      <c r="M7" s="34">
        <v>-0.34178120094450698</v>
      </c>
      <c r="N7" s="33">
        <v>535079917.85250002</v>
      </c>
      <c r="O7" s="33">
        <v>1579236799.7890999</v>
      </c>
      <c r="P7" s="33">
        <v>971760</v>
      </c>
      <c r="Q7" s="33">
        <v>827591</v>
      </c>
      <c r="R7" s="34">
        <v>17.420319940647001</v>
      </c>
      <c r="S7" s="33">
        <v>17.881206123116801</v>
      </c>
      <c r="T7" s="33">
        <v>17.009820993945102</v>
      </c>
      <c r="U7" s="35">
        <v>4.8731898909504503</v>
      </c>
    </row>
    <row r="8" spans="1:23" ht="12" thickBot="1" x14ac:dyDescent="0.2">
      <c r="A8" s="69">
        <v>41696</v>
      </c>
      <c r="B8" s="53" t="s">
        <v>6</v>
      </c>
      <c r="C8" s="54"/>
      <c r="D8" s="36">
        <v>789862.43960000004</v>
      </c>
      <c r="E8" s="36">
        <v>575375.8554</v>
      </c>
      <c r="F8" s="37">
        <v>137.27764767794901</v>
      </c>
      <c r="G8" s="36">
        <v>953846.83519999997</v>
      </c>
      <c r="H8" s="37">
        <v>-17.191900161372999</v>
      </c>
      <c r="I8" s="36">
        <v>-17087.413100000002</v>
      </c>
      <c r="J8" s="37">
        <v>-2.1633403797062898</v>
      </c>
      <c r="K8" s="36">
        <v>217558.39550000001</v>
      </c>
      <c r="L8" s="37">
        <v>22.808525171065099</v>
      </c>
      <c r="M8" s="37">
        <v>-1.07854173156926</v>
      </c>
      <c r="N8" s="36">
        <v>23583682.948899999</v>
      </c>
      <c r="O8" s="36">
        <v>65497528.951499999</v>
      </c>
      <c r="P8" s="36">
        <v>42996</v>
      </c>
      <c r="Q8" s="36">
        <v>30304</v>
      </c>
      <c r="R8" s="37">
        <v>41.882259767687401</v>
      </c>
      <c r="S8" s="36">
        <v>18.370602837473299</v>
      </c>
      <c r="T8" s="36">
        <v>20.669069083289301</v>
      </c>
      <c r="U8" s="39">
        <v>-12.5116538969944</v>
      </c>
    </row>
    <row r="9" spans="1:23" ht="12" thickBot="1" x14ac:dyDescent="0.2">
      <c r="A9" s="70"/>
      <c r="B9" s="53" t="s">
        <v>7</v>
      </c>
      <c r="C9" s="54"/>
      <c r="D9" s="36">
        <v>117514.4063</v>
      </c>
      <c r="E9" s="36">
        <v>76061.5435</v>
      </c>
      <c r="F9" s="37">
        <v>154.49910808081401</v>
      </c>
      <c r="G9" s="36">
        <v>234467.10320000001</v>
      </c>
      <c r="H9" s="37">
        <v>-49.880215733394202</v>
      </c>
      <c r="I9" s="36">
        <v>25251.3469</v>
      </c>
      <c r="J9" s="37">
        <v>21.4878734404158</v>
      </c>
      <c r="K9" s="36">
        <v>46178.031499999997</v>
      </c>
      <c r="L9" s="37">
        <v>19.694887201557702</v>
      </c>
      <c r="M9" s="37">
        <v>-0.45317402930005801</v>
      </c>
      <c r="N9" s="36">
        <v>5582040.1630999995</v>
      </c>
      <c r="O9" s="36">
        <v>11006954.078400001</v>
      </c>
      <c r="P9" s="36">
        <v>7288</v>
      </c>
      <c r="Q9" s="36">
        <v>6073</v>
      </c>
      <c r="R9" s="37">
        <v>20.006586530545</v>
      </c>
      <c r="S9" s="36">
        <v>16.124369689901201</v>
      </c>
      <c r="T9" s="36">
        <v>17.242971101597199</v>
      </c>
      <c r="U9" s="39">
        <v>-6.9373341917148501</v>
      </c>
    </row>
    <row r="10" spans="1:23" ht="12" thickBot="1" x14ac:dyDescent="0.2">
      <c r="A10" s="70"/>
      <c r="B10" s="53" t="s">
        <v>8</v>
      </c>
      <c r="C10" s="54"/>
      <c r="D10" s="36">
        <v>138745.8168</v>
      </c>
      <c r="E10" s="36">
        <v>78568.866699999999</v>
      </c>
      <c r="F10" s="37">
        <v>176.59134289129301</v>
      </c>
      <c r="G10" s="36">
        <v>186364.5197</v>
      </c>
      <c r="H10" s="37">
        <v>-25.551378007280601</v>
      </c>
      <c r="I10" s="36">
        <v>26417.3753</v>
      </c>
      <c r="J10" s="37">
        <v>19.040123810060699</v>
      </c>
      <c r="K10" s="36">
        <v>37214.114000000001</v>
      </c>
      <c r="L10" s="37">
        <v>19.968454328058499</v>
      </c>
      <c r="M10" s="37">
        <v>-0.29012483543206202</v>
      </c>
      <c r="N10" s="36">
        <v>7075789.5952000003</v>
      </c>
      <c r="O10" s="36">
        <v>16153778.5361</v>
      </c>
      <c r="P10" s="36">
        <v>95490</v>
      </c>
      <c r="Q10" s="36">
        <v>85132</v>
      </c>
      <c r="R10" s="37">
        <v>12.166987736691199</v>
      </c>
      <c r="S10" s="36">
        <v>1.4529879233427601</v>
      </c>
      <c r="T10" s="36">
        <v>1.40539728891604</v>
      </c>
      <c r="U10" s="39">
        <v>3.2753633847991499</v>
      </c>
    </row>
    <row r="11" spans="1:23" ht="12" thickBot="1" x14ac:dyDescent="0.2">
      <c r="A11" s="70"/>
      <c r="B11" s="53" t="s">
        <v>9</v>
      </c>
      <c r="C11" s="54"/>
      <c r="D11" s="36">
        <v>81044.591700000004</v>
      </c>
      <c r="E11" s="36">
        <v>49277.778200000001</v>
      </c>
      <c r="F11" s="37">
        <v>164.46478445328901</v>
      </c>
      <c r="G11" s="36">
        <v>79172.594500000007</v>
      </c>
      <c r="H11" s="37">
        <v>2.3644509969924101</v>
      </c>
      <c r="I11" s="36">
        <v>12848.8099</v>
      </c>
      <c r="J11" s="37">
        <v>15.854000409505399</v>
      </c>
      <c r="K11" s="36">
        <v>8217.8901000000005</v>
      </c>
      <c r="L11" s="37">
        <v>10.379715546646599</v>
      </c>
      <c r="M11" s="37">
        <v>0.56351688129779198</v>
      </c>
      <c r="N11" s="36">
        <v>2870152.4103999999</v>
      </c>
      <c r="O11" s="36">
        <v>7052416.1953999996</v>
      </c>
      <c r="P11" s="36">
        <v>3906</v>
      </c>
      <c r="Q11" s="36">
        <v>3373</v>
      </c>
      <c r="R11" s="37">
        <v>15.8019567150904</v>
      </c>
      <c r="S11" s="36">
        <v>20.7487433947773</v>
      </c>
      <c r="T11" s="36">
        <v>21.833940853839302</v>
      </c>
      <c r="U11" s="39">
        <v>-5.2301840088070399</v>
      </c>
    </row>
    <row r="12" spans="1:23" ht="12" thickBot="1" x14ac:dyDescent="0.2">
      <c r="A12" s="70"/>
      <c r="B12" s="53" t="s">
        <v>10</v>
      </c>
      <c r="C12" s="54"/>
      <c r="D12" s="36">
        <v>206345.6949</v>
      </c>
      <c r="E12" s="36">
        <v>181802.07130000001</v>
      </c>
      <c r="F12" s="37">
        <v>113.50018920274</v>
      </c>
      <c r="G12" s="36">
        <v>271082.48930000002</v>
      </c>
      <c r="H12" s="37">
        <v>-23.880846958121801</v>
      </c>
      <c r="I12" s="36">
        <v>21506.584200000001</v>
      </c>
      <c r="J12" s="37">
        <v>10.4225989354528</v>
      </c>
      <c r="K12" s="36">
        <v>30420.974399999999</v>
      </c>
      <c r="L12" s="37">
        <v>11.2220359487454</v>
      </c>
      <c r="M12" s="37">
        <v>-0.29303434146409202</v>
      </c>
      <c r="N12" s="36">
        <v>6641212.3712999998</v>
      </c>
      <c r="O12" s="36">
        <v>19174381.9769</v>
      </c>
      <c r="P12" s="36">
        <v>2147</v>
      </c>
      <c r="Q12" s="36">
        <v>1518</v>
      </c>
      <c r="R12" s="37">
        <v>41.436100131752298</v>
      </c>
      <c r="S12" s="36">
        <v>96.108847182114602</v>
      </c>
      <c r="T12" s="36">
        <v>118.372975889328</v>
      </c>
      <c r="U12" s="39">
        <v>-23.165535078186601</v>
      </c>
    </row>
    <row r="13" spans="1:23" ht="12" thickBot="1" x14ac:dyDescent="0.2">
      <c r="A13" s="70"/>
      <c r="B13" s="53" t="s">
        <v>11</v>
      </c>
      <c r="C13" s="54"/>
      <c r="D13" s="36">
        <v>406727.97509999998</v>
      </c>
      <c r="E13" s="36">
        <v>205060.50349999999</v>
      </c>
      <c r="F13" s="37">
        <v>198.34535083934401</v>
      </c>
      <c r="G13" s="36">
        <v>529281.60739999998</v>
      </c>
      <c r="H13" s="37">
        <v>-23.1547120826704</v>
      </c>
      <c r="I13" s="36">
        <v>62345.952100000002</v>
      </c>
      <c r="J13" s="37">
        <v>15.3286609028236</v>
      </c>
      <c r="K13" s="36">
        <v>100356.4397</v>
      </c>
      <c r="L13" s="37">
        <v>18.9608779706105</v>
      </c>
      <c r="M13" s="37">
        <v>-0.378754843372547</v>
      </c>
      <c r="N13" s="36">
        <v>12228372.2433</v>
      </c>
      <c r="O13" s="36">
        <v>30257381.199499998</v>
      </c>
      <c r="P13" s="36">
        <v>15324</v>
      </c>
      <c r="Q13" s="36">
        <v>11113</v>
      </c>
      <c r="R13" s="37">
        <v>37.892558265094998</v>
      </c>
      <c r="S13" s="36">
        <v>26.5418934416601</v>
      </c>
      <c r="T13" s="36">
        <v>28.1449243138666</v>
      </c>
      <c r="U13" s="39">
        <v>-6.0396251523276101</v>
      </c>
    </row>
    <row r="14" spans="1:23" ht="12" thickBot="1" x14ac:dyDescent="0.2">
      <c r="A14" s="70"/>
      <c r="B14" s="53" t="s">
        <v>12</v>
      </c>
      <c r="C14" s="54"/>
      <c r="D14" s="36">
        <v>159902.01180000001</v>
      </c>
      <c r="E14" s="36">
        <v>97072.813099999999</v>
      </c>
      <c r="F14" s="37">
        <v>164.723784851353</v>
      </c>
      <c r="G14" s="36">
        <v>200214.18549999999</v>
      </c>
      <c r="H14" s="37">
        <v>-20.134524234298102</v>
      </c>
      <c r="I14" s="36">
        <v>15066.4488</v>
      </c>
      <c r="J14" s="37">
        <v>9.4223009644460305</v>
      </c>
      <c r="K14" s="36">
        <v>28221.5949</v>
      </c>
      <c r="L14" s="37">
        <v>14.095701975122999</v>
      </c>
      <c r="M14" s="37">
        <v>-0.46613758529997201</v>
      </c>
      <c r="N14" s="36">
        <v>4456163.2063999996</v>
      </c>
      <c r="O14" s="36">
        <v>13882844.1598</v>
      </c>
      <c r="P14" s="36">
        <v>2974</v>
      </c>
      <c r="Q14" s="36">
        <v>4002</v>
      </c>
      <c r="R14" s="37">
        <v>-25.687156421789101</v>
      </c>
      <c r="S14" s="36">
        <v>53.766648217888402</v>
      </c>
      <c r="T14" s="36">
        <v>37.256598625687197</v>
      </c>
      <c r="U14" s="39">
        <v>30.7068603668477</v>
      </c>
    </row>
    <row r="15" spans="1:23" ht="12" thickBot="1" x14ac:dyDescent="0.2">
      <c r="A15" s="70"/>
      <c r="B15" s="53" t="s">
        <v>13</v>
      </c>
      <c r="C15" s="54"/>
      <c r="D15" s="36">
        <v>295111.38799999998</v>
      </c>
      <c r="E15" s="36">
        <v>57715.935100000002</v>
      </c>
      <c r="F15" s="37">
        <v>511.31700021611499</v>
      </c>
      <c r="G15" s="36">
        <v>95868.9568</v>
      </c>
      <c r="H15" s="37">
        <v>207.82789116570399</v>
      </c>
      <c r="I15" s="36">
        <v>-83340.521200000003</v>
      </c>
      <c r="J15" s="37">
        <v>-28.2403609582156</v>
      </c>
      <c r="K15" s="36">
        <v>10694.3753</v>
      </c>
      <c r="L15" s="37">
        <v>11.1552014927109</v>
      </c>
      <c r="M15" s="37">
        <v>-8.7929302892521495</v>
      </c>
      <c r="N15" s="36">
        <v>3610263.1477000001</v>
      </c>
      <c r="O15" s="36">
        <v>9418175.7185999993</v>
      </c>
      <c r="P15" s="36">
        <v>10913</v>
      </c>
      <c r="Q15" s="36">
        <v>4275</v>
      </c>
      <c r="R15" s="37">
        <v>155.27485380117</v>
      </c>
      <c r="S15" s="36">
        <v>27.042187116283301</v>
      </c>
      <c r="T15" s="36">
        <v>31.050425076023402</v>
      </c>
      <c r="U15" s="39">
        <v>-14.822166352537799</v>
      </c>
    </row>
    <row r="16" spans="1:23" ht="12" thickBot="1" x14ac:dyDescent="0.2">
      <c r="A16" s="70"/>
      <c r="B16" s="53" t="s">
        <v>14</v>
      </c>
      <c r="C16" s="54"/>
      <c r="D16" s="36">
        <v>724210.52529999998</v>
      </c>
      <c r="E16" s="36">
        <v>519515.01569999999</v>
      </c>
      <c r="F16" s="37">
        <v>139.40126914795499</v>
      </c>
      <c r="G16" s="36">
        <v>760742.86190000002</v>
      </c>
      <c r="H16" s="37">
        <v>-4.8021924923171202</v>
      </c>
      <c r="I16" s="36">
        <v>10580.7678</v>
      </c>
      <c r="J16" s="37">
        <v>1.46100718373528</v>
      </c>
      <c r="K16" s="36">
        <v>63715.174200000001</v>
      </c>
      <c r="L16" s="37">
        <v>8.3753890297265006</v>
      </c>
      <c r="M16" s="37">
        <v>-0.83393645339825495</v>
      </c>
      <c r="N16" s="36">
        <v>30286531.545000002</v>
      </c>
      <c r="O16" s="36">
        <v>78702364.876000002</v>
      </c>
      <c r="P16" s="36">
        <v>38734</v>
      </c>
      <c r="Q16" s="36">
        <v>32053</v>
      </c>
      <c r="R16" s="37">
        <v>20.843602782890802</v>
      </c>
      <c r="S16" s="36">
        <v>18.6970239402076</v>
      </c>
      <c r="T16" s="36">
        <v>17.348406436215001</v>
      </c>
      <c r="U16" s="39">
        <v>7.2130062426265402</v>
      </c>
    </row>
    <row r="17" spans="1:21" ht="12" thickBot="1" x14ac:dyDescent="0.2">
      <c r="A17" s="70"/>
      <c r="B17" s="53" t="s">
        <v>15</v>
      </c>
      <c r="C17" s="54"/>
      <c r="D17" s="36">
        <v>472562.29070000001</v>
      </c>
      <c r="E17" s="36">
        <v>703900.03220000002</v>
      </c>
      <c r="F17" s="37">
        <v>67.134858514359394</v>
      </c>
      <c r="G17" s="36">
        <v>675165.57550000004</v>
      </c>
      <c r="H17" s="37">
        <v>-30.007940592936801</v>
      </c>
      <c r="I17" s="36">
        <v>54446.2235</v>
      </c>
      <c r="J17" s="37">
        <v>11.5214913613504</v>
      </c>
      <c r="K17" s="36">
        <v>72938.951300000001</v>
      </c>
      <c r="L17" s="37">
        <v>10.8031205894916</v>
      </c>
      <c r="M17" s="37">
        <v>-0.25353706723776298</v>
      </c>
      <c r="N17" s="36">
        <v>34726228.4573</v>
      </c>
      <c r="O17" s="36">
        <v>102761916.33769999</v>
      </c>
      <c r="P17" s="36">
        <v>11214</v>
      </c>
      <c r="Q17" s="36">
        <v>10548</v>
      </c>
      <c r="R17" s="37">
        <v>6.3139931740614301</v>
      </c>
      <c r="S17" s="36">
        <v>42.140386186909197</v>
      </c>
      <c r="T17" s="36">
        <v>42.168753953356102</v>
      </c>
      <c r="U17" s="39">
        <v>-6.7317291116034003E-2</v>
      </c>
    </row>
    <row r="18" spans="1:21" ht="12" thickBot="1" x14ac:dyDescent="0.2">
      <c r="A18" s="70"/>
      <c r="B18" s="53" t="s">
        <v>16</v>
      </c>
      <c r="C18" s="54"/>
      <c r="D18" s="36">
        <v>1726869.1387</v>
      </c>
      <c r="E18" s="36">
        <v>1380937.3762999999</v>
      </c>
      <c r="F18" s="37">
        <v>125.05050325503299</v>
      </c>
      <c r="G18" s="36">
        <v>2009621.3355</v>
      </c>
      <c r="H18" s="37">
        <v>-14.069924109839899</v>
      </c>
      <c r="I18" s="36">
        <v>244187.36869999999</v>
      </c>
      <c r="J18" s="37">
        <v>14.140467463784001</v>
      </c>
      <c r="K18" s="36">
        <v>303800.81229999999</v>
      </c>
      <c r="L18" s="37">
        <v>15.1173162293489</v>
      </c>
      <c r="M18" s="37">
        <v>-0.19622542529982601</v>
      </c>
      <c r="N18" s="36">
        <v>69462798.228300005</v>
      </c>
      <c r="O18" s="36">
        <v>237597179.70820001</v>
      </c>
      <c r="P18" s="36">
        <v>88338</v>
      </c>
      <c r="Q18" s="36">
        <v>75275</v>
      </c>
      <c r="R18" s="37">
        <v>17.353703088674902</v>
      </c>
      <c r="S18" s="36">
        <v>19.548429200344099</v>
      </c>
      <c r="T18" s="36">
        <v>20.4755708415809</v>
      </c>
      <c r="U18" s="39">
        <v>-4.7427935602131104</v>
      </c>
    </row>
    <row r="19" spans="1:21" ht="12" thickBot="1" x14ac:dyDescent="0.2">
      <c r="A19" s="70"/>
      <c r="B19" s="53" t="s">
        <v>17</v>
      </c>
      <c r="C19" s="54"/>
      <c r="D19" s="36">
        <v>1242731.6936999999</v>
      </c>
      <c r="E19" s="36">
        <v>528622.06599999999</v>
      </c>
      <c r="F19" s="37">
        <v>235.08887986904401</v>
      </c>
      <c r="G19" s="36">
        <v>1024271.3794</v>
      </c>
      <c r="H19" s="37">
        <v>21.328362648185099</v>
      </c>
      <c r="I19" s="36">
        <v>75126.899699999994</v>
      </c>
      <c r="J19" s="37">
        <v>6.0453032686664496</v>
      </c>
      <c r="K19" s="36">
        <v>106804.10799999999</v>
      </c>
      <c r="L19" s="37">
        <v>10.4273252331393</v>
      </c>
      <c r="M19" s="37">
        <v>-0.29659166574379298</v>
      </c>
      <c r="N19" s="36">
        <v>26286580.759300001</v>
      </c>
      <c r="O19" s="36">
        <v>67880907.722200006</v>
      </c>
      <c r="P19" s="36">
        <v>20297</v>
      </c>
      <c r="Q19" s="36">
        <v>13827</v>
      </c>
      <c r="R19" s="37">
        <v>46.792507413032503</v>
      </c>
      <c r="S19" s="36">
        <v>61.227358412573302</v>
      </c>
      <c r="T19" s="36">
        <v>42.956312547913498</v>
      </c>
      <c r="U19" s="39">
        <v>29.841310058720001</v>
      </c>
    </row>
    <row r="20" spans="1:21" ht="12" thickBot="1" x14ac:dyDescent="0.2">
      <c r="A20" s="70"/>
      <c r="B20" s="53" t="s">
        <v>18</v>
      </c>
      <c r="C20" s="54"/>
      <c r="D20" s="36">
        <v>1018002.0296</v>
      </c>
      <c r="E20" s="36">
        <v>948154.94960000005</v>
      </c>
      <c r="F20" s="37">
        <v>107.36663137491</v>
      </c>
      <c r="G20" s="36">
        <v>715079.53240000003</v>
      </c>
      <c r="H20" s="37">
        <v>42.362070717268402</v>
      </c>
      <c r="I20" s="36">
        <v>71348.280599999998</v>
      </c>
      <c r="J20" s="37">
        <v>7.0086579913828499</v>
      </c>
      <c r="K20" s="36">
        <v>80295.017699999997</v>
      </c>
      <c r="L20" s="37">
        <v>11.228823377241399</v>
      </c>
      <c r="M20" s="37">
        <v>-0.111423315621238</v>
      </c>
      <c r="N20" s="36">
        <v>28225764.621800002</v>
      </c>
      <c r="O20" s="36">
        <v>95079076.528899997</v>
      </c>
      <c r="P20" s="36">
        <v>39705</v>
      </c>
      <c r="Q20" s="36">
        <v>32669</v>
      </c>
      <c r="R20" s="37">
        <v>21.537237136122901</v>
      </c>
      <c r="S20" s="36">
        <v>25.639139393023498</v>
      </c>
      <c r="T20" s="36">
        <v>25.318469775628301</v>
      </c>
      <c r="U20" s="39">
        <v>1.25070351418476</v>
      </c>
    </row>
    <row r="21" spans="1:21" ht="12" thickBot="1" x14ac:dyDescent="0.2">
      <c r="A21" s="70"/>
      <c r="B21" s="53" t="s">
        <v>19</v>
      </c>
      <c r="C21" s="54"/>
      <c r="D21" s="36">
        <v>423607.00679999997</v>
      </c>
      <c r="E21" s="36">
        <v>303728.46019999997</v>
      </c>
      <c r="F21" s="37">
        <v>139.468987042262</v>
      </c>
      <c r="G21" s="36">
        <v>431734.38900000002</v>
      </c>
      <c r="H21" s="37">
        <v>-1.8824959065283</v>
      </c>
      <c r="I21" s="36">
        <v>58363.776100000003</v>
      </c>
      <c r="J21" s="37">
        <v>13.7778117838253</v>
      </c>
      <c r="K21" s="36">
        <v>63048.537600000003</v>
      </c>
      <c r="L21" s="37">
        <v>14.6035477382368</v>
      </c>
      <c r="M21" s="37">
        <v>-7.4304046982368005E-2</v>
      </c>
      <c r="N21" s="36">
        <v>15823452.589500001</v>
      </c>
      <c r="O21" s="36">
        <v>39361207.411899999</v>
      </c>
      <c r="P21" s="36">
        <v>38108</v>
      </c>
      <c r="Q21" s="36">
        <v>31739</v>
      </c>
      <c r="R21" s="37">
        <v>20.066794795047102</v>
      </c>
      <c r="S21" s="36">
        <v>11.115960081872601</v>
      </c>
      <c r="T21" s="36">
        <v>11.2743597655881</v>
      </c>
      <c r="U21" s="39">
        <v>-1.4249752837257701</v>
      </c>
    </row>
    <row r="22" spans="1:21" ht="12" thickBot="1" x14ac:dyDescent="0.2">
      <c r="A22" s="70"/>
      <c r="B22" s="53" t="s">
        <v>20</v>
      </c>
      <c r="C22" s="54"/>
      <c r="D22" s="36">
        <v>1125892.3757</v>
      </c>
      <c r="E22" s="36">
        <v>652919.63249999995</v>
      </c>
      <c r="F22" s="37">
        <v>172.43965714264201</v>
      </c>
      <c r="G22" s="36">
        <v>1125809.9835999999</v>
      </c>
      <c r="H22" s="37">
        <v>7.3184730283280004E-3</v>
      </c>
      <c r="I22" s="36">
        <v>153000.35459999999</v>
      </c>
      <c r="J22" s="37">
        <v>13.5892522147044</v>
      </c>
      <c r="K22" s="36">
        <v>127975.4604</v>
      </c>
      <c r="L22" s="37">
        <v>11.367412108993101</v>
      </c>
      <c r="M22" s="37">
        <v>0.19554447486871501</v>
      </c>
      <c r="N22" s="36">
        <v>45605413.032499999</v>
      </c>
      <c r="O22" s="36">
        <v>103427735.4675</v>
      </c>
      <c r="P22" s="36">
        <v>68410</v>
      </c>
      <c r="Q22" s="36">
        <v>59175</v>
      </c>
      <c r="R22" s="37">
        <v>15.606252640473199</v>
      </c>
      <c r="S22" s="36">
        <v>16.458008707791301</v>
      </c>
      <c r="T22" s="36">
        <v>16.7177777338403</v>
      </c>
      <c r="U22" s="39">
        <v>-1.57837458140405</v>
      </c>
    </row>
    <row r="23" spans="1:21" ht="12" thickBot="1" x14ac:dyDescent="0.2">
      <c r="A23" s="70"/>
      <c r="B23" s="53" t="s">
        <v>21</v>
      </c>
      <c r="C23" s="54"/>
      <c r="D23" s="36">
        <v>2925921.0147000002</v>
      </c>
      <c r="E23" s="36">
        <v>2317080.3878000001</v>
      </c>
      <c r="F23" s="37">
        <v>126.276197843877</v>
      </c>
      <c r="G23" s="36">
        <v>3887207.1401</v>
      </c>
      <c r="H23" s="37">
        <v>-24.729480337784899</v>
      </c>
      <c r="I23" s="36">
        <v>172200.31909999999</v>
      </c>
      <c r="J23" s="37">
        <v>5.8853372403033202</v>
      </c>
      <c r="K23" s="36">
        <v>488196.9253</v>
      </c>
      <c r="L23" s="37">
        <v>12.559066386347499</v>
      </c>
      <c r="M23" s="37">
        <v>-0.64727283156447202</v>
      </c>
      <c r="N23" s="36">
        <v>71368902.177200004</v>
      </c>
      <c r="O23" s="36">
        <v>183466957.78349999</v>
      </c>
      <c r="P23" s="36">
        <v>95773</v>
      </c>
      <c r="Q23" s="36">
        <v>73105</v>
      </c>
      <c r="R23" s="37">
        <v>31.0074550304357</v>
      </c>
      <c r="S23" s="36">
        <v>30.550583303227398</v>
      </c>
      <c r="T23" s="36">
        <v>29.137216494083798</v>
      </c>
      <c r="U23" s="39">
        <v>4.6263169351475799</v>
      </c>
    </row>
    <row r="24" spans="1:21" ht="12" thickBot="1" x14ac:dyDescent="0.2">
      <c r="A24" s="70"/>
      <c r="B24" s="53" t="s">
        <v>22</v>
      </c>
      <c r="C24" s="54"/>
      <c r="D24" s="36">
        <v>245679.84229999999</v>
      </c>
      <c r="E24" s="36">
        <v>195893.47769999999</v>
      </c>
      <c r="F24" s="37">
        <v>125.415019011631</v>
      </c>
      <c r="G24" s="36">
        <v>271421.31510000001</v>
      </c>
      <c r="H24" s="37">
        <v>-9.4839540477931994</v>
      </c>
      <c r="I24" s="36">
        <v>43372.603799999997</v>
      </c>
      <c r="J24" s="37">
        <v>17.654115776840001</v>
      </c>
      <c r="K24" s="36">
        <v>42459.605300000003</v>
      </c>
      <c r="L24" s="37">
        <v>15.6434306879534</v>
      </c>
      <c r="M24" s="37">
        <v>2.1502755231688001E-2</v>
      </c>
      <c r="N24" s="36">
        <v>8786367.3057000004</v>
      </c>
      <c r="O24" s="36">
        <v>26045845.567899998</v>
      </c>
      <c r="P24" s="36">
        <v>28462</v>
      </c>
      <c r="Q24" s="36">
        <v>26455</v>
      </c>
      <c r="R24" s="37">
        <v>7.5864675864675899</v>
      </c>
      <c r="S24" s="36">
        <v>8.6318544831705406</v>
      </c>
      <c r="T24" s="36">
        <v>8.7672772594972592</v>
      </c>
      <c r="U24" s="39">
        <v>-1.5688723273863101</v>
      </c>
    </row>
    <row r="25" spans="1:21" ht="12" thickBot="1" x14ac:dyDescent="0.2">
      <c r="A25" s="70"/>
      <c r="B25" s="53" t="s">
        <v>23</v>
      </c>
      <c r="C25" s="54"/>
      <c r="D25" s="36">
        <v>214226.68460000001</v>
      </c>
      <c r="E25" s="36">
        <v>153552.74059999999</v>
      </c>
      <c r="F25" s="37">
        <v>139.51342305120701</v>
      </c>
      <c r="G25" s="36">
        <v>203260.959</v>
      </c>
      <c r="H25" s="37">
        <v>5.3949000604685402</v>
      </c>
      <c r="I25" s="36">
        <v>18944.363600000001</v>
      </c>
      <c r="J25" s="37">
        <v>8.8431390493544502</v>
      </c>
      <c r="K25" s="36">
        <v>8956.2785999999996</v>
      </c>
      <c r="L25" s="37">
        <v>4.4062955542780804</v>
      </c>
      <c r="M25" s="37">
        <v>1.1152048128560901</v>
      </c>
      <c r="N25" s="36">
        <v>8240783.5022999998</v>
      </c>
      <c r="O25" s="36">
        <v>29711294.8358</v>
      </c>
      <c r="P25" s="36">
        <v>16023</v>
      </c>
      <c r="Q25" s="36">
        <v>14764</v>
      </c>
      <c r="R25" s="37">
        <v>8.5274993226767801</v>
      </c>
      <c r="S25" s="36">
        <v>13.3699484865506</v>
      </c>
      <c r="T25" s="36">
        <v>14.9361663776754</v>
      </c>
      <c r="U25" s="39">
        <v>-11.714464664545</v>
      </c>
    </row>
    <row r="26" spans="1:21" ht="12" thickBot="1" x14ac:dyDescent="0.2">
      <c r="A26" s="70"/>
      <c r="B26" s="53" t="s">
        <v>24</v>
      </c>
      <c r="C26" s="54"/>
      <c r="D26" s="36">
        <v>534281.57189999998</v>
      </c>
      <c r="E26" s="36">
        <v>662909.40949999995</v>
      </c>
      <c r="F26" s="37">
        <v>80.596468272034699</v>
      </c>
      <c r="G26" s="36">
        <v>392169.28519999998</v>
      </c>
      <c r="H26" s="37">
        <v>36.2374852042594</v>
      </c>
      <c r="I26" s="36">
        <v>111612.00260000001</v>
      </c>
      <c r="J26" s="37">
        <v>20.8901089743912</v>
      </c>
      <c r="K26" s="36">
        <v>92141.611199999999</v>
      </c>
      <c r="L26" s="37">
        <v>23.495366587163801</v>
      </c>
      <c r="M26" s="37">
        <v>0.21130943062996899</v>
      </c>
      <c r="N26" s="36">
        <v>12375254.478800001</v>
      </c>
      <c r="O26" s="36">
        <v>52059325.126999997</v>
      </c>
      <c r="P26" s="36">
        <v>42900</v>
      </c>
      <c r="Q26" s="36">
        <v>35974</v>
      </c>
      <c r="R26" s="37">
        <v>19.2527936843276</v>
      </c>
      <c r="S26" s="36">
        <v>12.4541158951049</v>
      </c>
      <c r="T26" s="36">
        <v>12.518800116751001</v>
      </c>
      <c r="U26" s="39">
        <v>-0.519380277097931</v>
      </c>
    </row>
    <row r="27" spans="1:21" ht="12" thickBot="1" x14ac:dyDescent="0.2">
      <c r="A27" s="70"/>
      <c r="B27" s="53" t="s">
        <v>25</v>
      </c>
      <c r="C27" s="54"/>
      <c r="D27" s="36">
        <v>283210.29090000002</v>
      </c>
      <c r="E27" s="36">
        <v>275829.80320000002</v>
      </c>
      <c r="F27" s="37">
        <v>102.675739754869</v>
      </c>
      <c r="G27" s="36">
        <v>268352.05290000001</v>
      </c>
      <c r="H27" s="37">
        <v>5.5368452893992801</v>
      </c>
      <c r="I27" s="36">
        <v>79839.6976</v>
      </c>
      <c r="J27" s="37">
        <v>28.1909592148934</v>
      </c>
      <c r="K27" s="36">
        <v>75751.026199999993</v>
      </c>
      <c r="L27" s="37">
        <v>28.228226831649501</v>
      </c>
      <c r="M27" s="37">
        <v>5.3975128854425999E-2</v>
      </c>
      <c r="N27" s="36">
        <v>7024074.9009999996</v>
      </c>
      <c r="O27" s="36">
        <v>18176736.613400001</v>
      </c>
      <c r="P27" s="36">
        <v>38652</v>
      </c>
      <c r="Q27" s="36">
        <v>34415</v>
      </c>
      <c r="R27" s="37">
        <v>12.311492081940999</v>
      </c>
      <c r="S27" s="36">
        <v>7.32718335144365</v>
      </c>
      <c r="T27" s="36">
        <v>7.2225841057678304</v>
      </c>
      <c r="U27" s="39">
        <v>1.4275505423950801</v>
      </c>
    </row>
    <row r="28" spans="1:21" ht="12" thickBot="1" x14ac:dyDescent="0.2">
      <c r="A28" s="70"/>
      <c r="B28" s="53" t="s">
        <v>26</v>
      </c>
      <c r="C28" s="54"/>
      <c r="D28" s="36">
        <v>744404.20510000002</v>
      </c>
      <c r="E28" s="36">
        <v>917340.63670000003</v>
      </c>
      <c r="F28" s="37">
        <v>81.1480681568721</v>
      </c>
      <c r="G28" s="36">
        <v>613739.65049999999</v>
      </c>
      <c r="H28" s="37">
        <v>21.289899470166301</v>
      </c>
      <c r="I28" s="36">
        <v>28402.5373</v>
      </c>
      <c r="J28" s="37">
        <v>3.8154724416400301</v>
      </c>
      <c r="K28" s="36">
        <v>33518.491900000001</v>
      </c>
      <c r="L28" s="37">
        <v>5.4613535026933997</v>
      </c>
      <c r="M28" s="37">
        <v>-0.152630810934546</v>
      </c>
      <c r="N28" s="36">
        <v>18536162.465799998</v>
      </c>
      <c r="O28" s="36">
        <v>69788564.192499995</v>
      </c>
      <c r="P28" s="36">
        <v>40456</v>
      </c>
      <c r="Q28" s="36">
        <v>38839</v>
      </c>
      <c r="R28" s="37">
        <v>4.1633409717037004</v>
      </c>
      <c r="S28" s="36">
        <v>18.4003412373937</v>
      </c>
      <c r="T28" s="36">
        <v>17.720487128916801</v>
      </c>
      <c r="U28" s="39">
        <v>3.6947907634195598</v>
      </c>
    </row>
    <row r="29" spans="1:21" ht="12" thickBot="1" x14ac:dyDescent="0.2">
      <c r="A29" s="70"/>
      <c r="B29" s="53" t="s">
        <v>27</v>
      </c>
      <c r="C29" s="54"/>
      <c r="D29" s="36">
        <v>650035.08799999999</v>
      </c>
      <c r="E29" s="36">
        <v>624858.31680000003</v>
      </c>
      <c r="F29" s="37">
        <v>104.02919678319</v>
      </c>
      <c r="G29" s="36">
        <v>577036.24</v>
      </c>
      <c r="H29" s="37">
        <v>12.650652236331</v>
      </c>
      <c r="I29" s="36">
        <v>103938.7227</v>
      </c>
      <c r="J29" s="37">
        <v>15.989709573954601</v>
      </c>
      <c r="K29" s="36">
        <v>80899.22</v>
      </c>
      <c r="L29" s="37">
        <v>14.019781495872801</v>
      </c>
      <c r="M29" s="37">
        <v>0.28479264324180098</v>
      </c>
      <c r="N29" s="36">
        <v>18780939.9912</v>
      </c>
      <c r="O29" s="36">
        <v>43786431.998099998</v>
      </c>
      <c r="P29" s="36">
        <v>90826</v>
      </c>
      <c r="Q29" s="36">
        <v>85949</v>
      </c>
      <c r="R29" s="37">
        <v>5.6742952215848899</v>
      </c>
      <c r="S29" s="36">
        <v>7.1569273996432701</v>
      </c>
      <c r="T29" s="36">
        <v>7.5958499691677597</v>
      </c>
      <c r="U29" s="39">
        <v>-6.1328352939051198</v>
      </c>
    </row>
    <row r="30" spans="1:21" ht="12" thickBot="1" x14ac:dyDescent="0.2">
      <c r="A30" s="70"/>
      <c r="B30" s="53" t="s">
        <v>28</v>
      </c>
      <c r="C30" s="54"/>
      <c r="D30" s="36">
        <v>975961.43259999994</v>
      </c>
      <c r="E30" s="36">
        <v>941084.31359999999</v>
      </c>
      <c r="F30" s="37">
        <v>103.70605677896999</v>
      </c>
      <c r="G30" s="36">
        <v>980889.80660000001</v>
      </c>
      <c r="H30" s="37">
        <v>-0.50243910853583496</v>
      </c>
      <c r="I30" s="36">
        <v>146294.51060000001</v>
      </c>
      <c r="J30" s="37">
        <v>14.9897839928229</v>
      </c>
      <c r="K30" s="36">
        <v>119639.74920000001</v>
      </c>
      <c r="L30" s="37">
        <v>12.1970631558197</v>
      </c>
      <c r="M30" s="37">
        <v>0.22279185286021999</v>
      </c>
      <c r="N30" s="36">
        <v>24114933.108399998</v>
      </c>
      <c r="O30" s="36">
        <v>77303861.105800003</v>
      </c>
      <c r="P30" s="36">
        <v>62109</v>
      </c>
      <c r="Q30" s="36">
        <v>55585</v>
      </c>
      <c r="R30" s="37">
        <v>11.7369794009175</v>
      </c>
      <c r="S30" s="36">
        <v>15.7136877521776</v>
      </c>
      <c r="T30" s="36">
        <v>15.9494006656472</v>
      </c>
      <c r="U30" s="39">
        <v>-1.50004834757467</v>
      </c>
    </row>
    <row r="31" spans="1:21" ht="12" thickBot="1" x14ac:dyDescent="0.2">
      <c r="A31" s="70"/>
      <c r="B31" s="53" t="s">
        <v>29</v>
      </c>
      <c r="C31" s="54"/>
      <c r="D31" s="36">
        <v>789876.55020000006</v>
      </c>
      <c r="E31" s="36">
        <v>678070.85419999994</v>
      </c>
      <c r="F31" s="37">
        <v>116.488792477581</v>
      </c>
      <c r="G31" s="36">
        <v>570986.96499999997</v>
      </c>
      <c r="H31" s="37">
        <v>38.335303363711603</v>
      </c>
      <c r="I31" s="36">
        <v>53835.267500000002</v>
      </c>
      <c r="J31" s="37">
        <v>6.8156558751324701</v>
      </c>
      <c r="K31" s="36">
        <v>38481.649899999997</v>
      </c>
      <c r="L31" s="37">
        <v>6.7394970916717902</v>
      </c>
      <c r="M31" s="37">
        <v>0.39898542915645602</v>
      </c>
      <c r="N31" s="36">
        <v>13613288.611099999</v>
      </c>
      <c r="O31" s="36">
        <v>80742737.967800006</v>
      </c>
      <c r="P31" s="36">
        <v>28871</v>
      </c>
      <c r="Q31" s="36">
        <v>24142</v>
      </c>
      <c r="R31" s="37">
        <v>19.588269406014401</v>
      </c>
      <c r="S31" s="36">
        <v>27.3588220082436</v>
      </c>
      <c r="T31" s="36">
        <v>24.1614348479828</v>
      </c>
      <c r="U31" s="39">
        <v>11.686859760619001</v>
      </c>
    </row>
    <row r="32" spans="1:21" ht="12" thickBot="1" x14ac:dyDescent="0.2">
      <c r="A32" s="70"/>
      <c r="B32" s="53" t="s">
        <v>30</v>
      </c>
      <c r="C32" s="54"/>
      <c r="D32" s="36">
        <v>164565.29569999999</v>
      </c>
      <c r="E32" s="36">
        <v>154775.7885</v>
      </c>
      <c r="F32" s="37">
        <v>106.324960315095</v>
      </c>
      <c r="G32" s="36">
        <v>173430.7795</v>
      </c>
      <c r="H32" s="37">
        <v>-5.1118283764618599</v>
      </c>
      <c r="I32" s="36">
        <v>43376.035600000003</v>
      </c>
      <c r="J32" s="37">
        <v>26.357948324094899</v>
      </c>
      <c r="K32" s="36">
        <v>36280.648800000003</v>
      </c>
      <c r="L32" s="37">
        <v>20.919382882667598</v>
      </c>
      <c r="M32" s="37">
        <v>0.19556945740176501</v>
      </c>
      <c r="N32" s="36">
        <v>5238768.0206000004</v>
      </c>
      <c r="O32" s="36">
        <v>11046418.228</v>
      </c>
      <c r="P32" s="36">
        <v>31567</v>
      </c>
      <c r="Q32" s="36">
        <v>28217</v>
      </c>
      <c r="R32" s="37">
        <v>11.8722755785519</v>
      </c>
      <c r="S32" s="36">
        <v>5.2132066936991199</v>
      </c>
      <c r="T32" s="36">
        <v>5.07580218662509</v>
      </c>
      <c r="U32" s="39">
        <v>2.6357003500379901</v>
      </c>
    </row>
    <row r="33" spans="1:21" ht="12" thickBot="1" x14ac:dyDescent="0.2">
      <c r="A33" s="70"/>
      <c r="B33" s="53" t="s">
        <v>31</v>
      </c>
      <c r="C33" s="54"/>
      <c r="D33" s="36">
        <v>-73.47</v>
      </c>
      <c r="E33" s="38"/>
      <c r="F33" s="38"/>
      <c r="G33" s="36">
        <v>-152.24799999999999</v>
      </c>
      <c r="H33" s="37">
        <v>-51.743208449372098</v>
      </c>
      <c r="I33" s="36">
        <v>-11.523999999999999</v>
      </c>
      <c r="J33" s="37">
        <v>15.685313733496701</v>
      </c>
      <c r="K33" s="36">
        <v>-242.06460000000001</v>
      </c>
      <c r="L33" s="37">
        <v>158.993615679681</v>
      </c>
      <c r="M33" s="37">
        <v>-0.95239287363786396</v>
      </c>
      <c r="N33" s="36">
        <v>1683.5050000000001</v>
      </c>
      <c r="O33" s="36">
        <v>3312.4112</v>
      </c>
      <c r="P33" s="36">
        <v>4</v>
      </c>
      <c r="Q33" s="36">
        <v>1</v>
      </c>
      <c r="R33" s="37">
        <v>300</v>
      </c>
      <c r="S33" s="36">
        <v>-18.3675</v>
      </c>
      <c r="T33" s="36">
        <v>3.8462000000000001</v>
      </c>
      <c r="U33" s="39">
        <v>120.940247720158</v>
      </c>
    </row>
    <row r="34" spans="1:21" ht="12" thickBot="1" x14ac:dyDescent="0.2">
      <c r="A34" s="70"/>
      <c r="B34" s="53" t="s">
        <v>40</v>
      </c>
      <c r="C34" s="54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6">
        <v>3</v>
      </c>
      <c r="O34" s="36">
        <v>3</v>
      </c>
      <c r="P34" s="38"/>
      <c r="Q34" s="38"/>
      <c r="R34" s="38"/>
      <c r="S34" s="38"/>
      <c r="T34" s="38"/>
      <c r="U34" s="40"/>
    </row>
    <row r="35" spans="1:21" ht="12" thickBot="1" x14ac:dyDescent="0.2">
      <c r="A35" s="70"/>
      <c r="B35" s="53" t="s">
        <v>32</v>
      </c>
      <c r="C35" s="54"/>
      <c r="D35" s="36">
        <v>95873.375799999994</v>
      </c>
      <c r="E35" s="36">
        <v>94483.177200000006</v>
      </c>
      <c r="F35" s="37">
        <v>101.471371561794</v>
      </c>
      <c r="G35" s="36">
        <v>88221.863200000007</v>
      </c>
      <c r="H35" s="37">
        <v>8.6730344638651999</v>
      </c>
      <c r="I35" s="36">
        <v>8215.1188999999995</v>
      </c>
      <c r="J35" s="37">
        <v>8.5687176773011906</v>
      </c>
      <c r="K35" s="36">
        <v>11027.5857</v>
      </c>
      <c r="L35" s="37">
        <v>12.4998331479356</v>
      </c>
      <c r="M35" s="37">
        <v>-0.25503921497522403</v>
      </c>
      <c r="N35" s="36">
        <v>3157957.8774000001</v>
      </c>
      <c r="O35" s="36">
        <v>17002233.239999998</v>
      </c>
      <c r="P35" s="36">
        <v>6989</v>
      </c>
      <c r="Q35" s="36">
        <v>6044</v>
      </c>
      <c r="R35" s="37">
        <v>15.635340833884801</v>
      </c>
      <c r="S35" s="36">
        <v>13.7177530118758</v>
      </c>
      <c r="T35" s="36">
        <v>13.9272135837194</v>
      </c>
      <c r="U35" s="39">
        <v>-1.5269306253163499</v>
      </c>
    </row>
    <row r="36" spans="1:21" ht="12" thickBot="1" x14ac:dyDescent="0.2">
      <c r="A36" s="70"/>
      <c r="B36" s="53" t="s">
        <v>41</v>
      </c>
      <c r="C36" s="54"/>
      <c r="D36" s="38"/>
      <c r="E36" s="36">
        <v>357290.6972</v>
      </c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40"/>
    </row>
    <row r="37" spans="1:21" ht="12" thickBot="1" x14ac:dyDescent="0.2">
      <c r="A37" s="70"/>
      <c r="B37" s="53" t="s">
        <v>42</v>
      </c>
      <c r="C37" s="54"/>
      <c r="D37" s="38"/>
      <c r="E37" s="36">
        <v>55996.013500000001</v>
      </c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40"/>
    </row>
    <row r="38" spans="1:21" ht="12" thickBot="1" x14ac:dyDescent="0.2">
      <c r="A38" s="70"/>
      <c r="B38" s="53" t="s">
        <v>43</v>
      </c>
      <c r="C38" s="54"/>
      <c r="D38" s="38"/>
      <c r="E38" s="36">
        <v>157424.1569</v>
      </c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40"/>
    </row>
    <row r="39" spans="1:21" ht="12" thickBot="1" x14ac:dyDescent="0.2">
      <c r="A39" s="70"/>
      <c r="B39" s="53" t="s">
        <v>33</v>
      </c>
      <c r="C39" s="54"/>
      <c r="D39" s="36">
        <v>274016.63099999999</v>
      </c>
      <c r="E39" s="36">
        <v>341629.94750000001</v>
      </c>
      <c r="F39" s="37">
        <v>80.208609638942804</v>
      </c>
      <c r="G39" s="36">
        <v>520183.77340000001</v>
      </c>
      <c r="H39" s="37">
        <v>-47.323110598205403</v>
      </c>
      <c r="I39" s="36">
        <v>14687.278399999999</v>
      </c>
      <c r="J39" s="37">
        <v>5.35999524787968</v>
      </c>
      <c r="K39" s="36">
        <v>28739.721600000001</v>
      </c>
      <c r="L39" s="37">
        <v>5.5249169754282796</v>
      </c>
      <c r="M39" s="37">
        <v>-0.48895543928999002</v>
      </c>
      <c r="N39" s="36">
        <v>9904191.1899999995</v>
      </c>
      <c r="O39" s="36">
        <v>22451372.537900001</v>
      </c>
      <c r="P39" s="36">
        <v>439</v>
      </c>
      <c r="Q39" s="36">
        <v>412</v>
      </c>
      <c r="R39" s="37">
        <v>6.5533980582524398</v>
      </c>
      <c r="S39" s="36">
        <v>624.18366970387297</v>
      </c>
      <c r="T39" s="36">
        <v>591.20197402912595</v>
      </c>
      <c r="U39" s="39">
        <v>5.2839728553606102</v>
      </c>
    </row>
    <row r="40" spans="1:21" ht="12" thickBot="1" x14ac:dyDescent="0.2">
      <c r="A40" s="70"/>
      <c r="B40" s="53" t="s">
        <v>34</v>
      </c>
      <c r="C40" s="54"/>
      <c r="D40" s="36">
        <v>517785.89640000003</v>
      </c>
      <c r="E40" s="36">
        <v>316703.55969999998</v>
      </c>
      <c r="F40" s="37">
        <v>163.49228814809601</v>
      </c>
      <c r="G40" s="36">
        <v>610991.8014</v>
      </c>
      <c r="H40" s="37">
        <v>-15.2548536308396</v>
      </c>
      <c r="I40" s="36">
        <v>34486.440799999997</v>
      </c>
      <c r="J40" s="37">
        <v>6.6603669663027203</v>
      </c>
      <c r="K40" s="36">
        <v>55501.107100000001</v>
      </c>
      <c r="L40" s="37">
        <v>9.0837728055969293</v>
      </c>
      <c r="M40" s="37">
        <v>-0.37863508311890998</v>
      </c>
      <c r="N40" s="36">
        <v>16356407.8182</v>
      </c>
      <c r="O40" s="36">
        <v>46947709.745899998</v>
      </c>
      <c r="P40" s="36">
        <v>2799</v>
      </c>
      <c r="Q40" s="36">
        <v>2574</v>
      </c>
      <c r="R40" s="37">
        <v>8.7412587412587506</v>
      </c>
      <c r="S40" s="36">
        <v>184.98960214362299</v>
      </c>
      <c r="T40" s="36">
        <v>183.707822999223</v>
      </c>
      <c r="U40" s="39">
        <v>0.69289253533534101</v>
      </c>
    </row>
    <row r="41" spans="1:21" ht="12" thickBot="1" x14ac:dyDescent="0.2">
      <c r="A41" s="70"/>
      <c r="B41" s="53" t="s">
        <v>44</v>
      </c>
      <c r="C41" s="54"/>
      <c r="D41" s="38"/>
      <c r="E41" s="36">
        <v>135025.1195</v>
      </c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40"/>
    </row>
    <row r="42" spans="1:21" ht="12" thickBot="1" x14ac:dyDescent="0.2">
      <c r="A42" s="70"/>
      <c r="B42" s="53" t="s">
        <v>45</v>
      </c>
      <c r="C42" s="54"/>
      <c r="D42" s="38"/>
      <c r="E42" s="36">
        <v>50232.060599999997</v>
      </c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40"/>
    </row>
    <row r="43" spans="1:21" ht="12" thickBot="1" x14ac:dyDescent="0.2">
      <c r="A43" s="71"/>
      <c r="B43" s="53" t="s">
        <v>35</v>
      </c>
      <c r="C43" s="54"/>
      <c r="D43" s="41">
        <v>31347.068299999999</v>
      </c>
      <c r="E43" s="41">
        <v>0</v>
      </c>
      <c r="F43" s="42"/>
      <c r="G43" s="41">
        <v>95747.868000000002</v>
      </c>
      <c r="H43" s="43">
        <v>-67.260818486318698</v>
      </c>
      <c r="I43" s="41">
        <v>3134.0185000000001</v>
      </c>
      <c r="J43" s="43">
        <v>9.9978041646720808</v>
      </c>
      <c r="K43" s="41">
        <v>10449.1738</v>
      </c>
      <c r="L43" s="43">
        <v>10.9132182452355</v>
      </c>
      <c r="M43" s="43">
        <v>-0.70007021033567296</v>
      </c>
      <c r="N43" s="41">
        <v>1115754.5797999999</v>
      </c>
      <c r="O43" s="41">
        <v>3450146.5657000002</v>
      </c>
      <c r="P43" s="41">
        <v>46</v>
      </c>
      <c r="Q43" s="41">
        <v>39</v>
      </c>
      <c r="R43" s="43">
        <v>17.948717948717999</v>
      </c>
      <c r="S43" s="41">
        <v>681.45800652173898</v>
      </c>
      <c r="T43" s="41">
        <v>817.94192820512797</v>
      </c>
      <c r="U43" s="44">
        <v>-20.028221897343698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31:C31"/>
    <mergeCell ref="B32:C32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  <mergeCell ref="B36:C36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31"/>
    </sheetView>
  </sheetViews>
  <sheetFormatPr defaultRowHeight="13.5" x14ac:dyDescent="0.15"/>
  <cols>
    <col min="1" max="1" width="3.625" style="28" customWidth="1"/>
    <col min="2" max="2" width="5.75" style="29" customWidth="1"/>
    <col min="3" max="3" width="9" style="28"/>
    <col min="4" max="5" width="12" style="28" customWidth="1"/>
    <col min="6" max="6" width="12.625" style="28" customWidth="1"/>
    <col min="7" max="7" width="12" style="28" customWidth="1"/>
    <col min="8" max="8" width="14" style="28" customWidth="1"/>
    <col min="9" max="256" width="9" style="3"/>
    <col min="257" max="257" width="3.625" style="3" customWidth="1"/>
    <col min="258" max="258" width="5.75" style="3" customWidth="1"/>
    <col min="259" max="259" width="9" style="3"/>
    <col min="260" max="261" width="12" style="3" customWidth="1"/>
    <col min="262" max="262" width="12.625" style="3" customWidth="1"/>
    <col min="263" max="263" width="12" style="3" customWidth="1"/>
    <col min="264" max="264" width="14" style="3" customWidth="1"/>
    <col min="265" max="512" width="9" style="3"/>
    <col min="513" max="513" width="3.625" style="3" customWidth="1"/>
    <col min="514" max="514" width="5.75" style="3" customWidth="1"/>
    <col min="515" max="515" width="9" style="3"/>
    <col min="516" max="517" width="12" style="3" customWidth="1"/>
    <col min="518" max="518" width="12.625" style="3" customWidth="1"/>
    <col min="519" max="519" width="12" style="3" customWidth="1"/>
    <col min="520" max="520" width="14" style="3" customWidth="1"/>
    <col min="521" max="768" width="9" style="3"/>
    <col min="769" max="769" width="3.625" style="3" customWidth="1"/>
    <col min="770" max="770" width="5.75" style="3" customWidth="1"/>
    <col min="771" max="771" width="9" style="3"/>
    <col min="772" max="773" width="12" style="3" customWidth="1"/>
    <col min="774" max="774" width="12.625" style="3" customWidth="1"/>
    <col min="775" max="775" width="12" style="3" customWidth="1"/>
    <col min="776" max="776" width="14" style="3" customWidth="1"/>
    <col min="777" max="1024" width="9" style="3"/>
    <col min="1025" max="1025" width="3.625" style="3" customWidth="1"/>
    <col min="1026" max="1026" width="5.75" style="3" customWidth="1"/>
    <col min="1027" max="1027" width="9" style="3"/>
    <col min="1028" max="1029" width="12" style="3" customWidth="1"/>
    <col min="1030" max="1030" width="12.625" style="3" customWidth="1"/>
    <col min="1031" max="1031" width="12" style="3" customWidth="1"/>
    <col min="1032" max="1032" width="14" style="3" customWidth="1"/>
    <col min="1033" max="1280" width="9" style="3"/>
    <col min="1281" max="1281" width="3.625" style="3" customWidth="1"/>
    <col min="1282" max="1282" width="5.75" style="3" customWidth="1"/>
    <col min="1283" max="1283" width="9" style="3"/>
    <col min="1284" max="1285" width="12" style="3" customWidth="1"/>
    <col min="1286" max="1286" width="12.625" style="3" customWidth="1"/>
    <col min="1287" max="1287" width="12" style="3" customWidth="1"/>
    <col min="1288" max="1288" width="14" style="3" customWidth="1"/>
    <col min="1289" max="1536" width="9" style="3"/>
    <col min="1537" max="1537" width="3.625" style="3" customWidth="1"/>
    <col min="1538" max="1538" width="5.75" style="3" customWidth="1"/>
    <col min="1539" max="1539" width="9" style="3"/>
    <col min="1540" max="1541" width="12" style="3" customWidth="1"/>
    <col min="1542" max="1542" width="12.625" style="3" customWidth="1"/>
    <col min="1543" max="1543" width="12" style="3" customWidth="1"/>
    <col min="1544" max="1544" width="14" style="3" customWidth="1"/>
    <col min="1545" max="1792" width="9" style="3"/>
    <col min="1793" max="1793" width="3.625" style="3" customWidth="1"/>
    <col min="1794" max="1794" width="5.75" style="3" customWidth="1"/>
    <col min="1795" max="1795" width="9" style="3"/>
    <col min="1796" max="1797" width="12" style="3" customWidth="1"/>
    <col min="1798" max="1798" width="12.625" style="3" customWidth="1"/>
    <col min="1799" max="1799" width="12" style="3" customWidth="1"/>
    <col min="1800" max="1800" width="14" style="3" customWidth="1"/>
    <col min="1801" max="2048" width="9" style="3"/>
    <col min="2049" max="2049" width="3.625" style="3" customWidth="1"/>
    <col min="2050" max="2050" width="5.75" style="3" customWidth="1"/>
    <col min="2051" max="2051" width="9" style="3"/>
    <col min="2052" max="2053" width="12" style="3" customWidth="1"/>
    <col min="2054" max="2054" width="12.625" style="3" customWidth="1"/>
    <col min="2055" max="2055" width="12" style="3" customWidth="1"/>
    <col min="2056" max="2056" width="14" style="3" customWidth="1"/>
    <col min="2057" max="2304" width="9" style="3"/>
    <col min="2305" max="2305" width="3.625" style="3" customWidth="1"/>
    <col min="2306" max="2306" width="5.75" style="3" customWidth="1"/>
    <col min="2307" max="2307" width="9" style="3"/>
    <col min="2308" max="2309" width="12" style="3" customWidth="1"/>
    <col min="2310" max="2310" width="12.625" style="3" customWidth="1"/>
    <col min="2311" max="2311" width="12" style="3" customWidth="1"/>
    <col min="2312" max="2312" width="14" style="3" customWidth="1"/>
    <col min="2313" max="2560" width="9" style="3"/>
    <col min="2561" max="2561" width="3.625" style="3" customWidth="1"/>
    <col min="2562" max="2562" width="5.75" style="3" customWidth="1"/>
    <col min="2563" max="2563" width="9" style="3"/>
    <col min="2564" max="2565" width="12" style="3" customWidth="1"/>
    <col min="2566" max="2566" width="12.625" style="3" customWidth="1"/>
    <col min="2567" max="2567" width="12" style="3" customWidth="1"/>
    <col min="2568" max="2568" width="14" style="3" customWidth="1"/>
    <col min="2569" max="2816" width="9" style="3"/>
    <col min="2817" max="2817" width="3.625" style="3" customWidth="1"/>
    <col min="2818" max="2818" width="5.75" style="3" customWidth="1"/>
    <col min="2819" max="2819" width="9" style="3"/>
    <col min="2820" max="2821" width="12" style="3" customWidth="1"/>
    <col min="2822" max="2822" width="12.625" style="3" customWidth="1"/>
    <col min="2823" max="2823" width="12" style="3" customWidth="1"/>
    <col min="2824" max="2824" width="14" style="3" customWidth="1"/>
    <col min="2825" max="3072" width="9" style="3"/>
    <col min="3073" max="3073" width="3.625" style="3" customWidth="1"/>
    <col min="3074" max="3074" width="5.75" style="3" customWidth="1"/>
    <col min="3075" max="3075" width="9" style="3"/>
    <col min="3076" max="3077" width="12" style="3" customWidth="1"/>
    <col min="3078" max="3078" width="12.625" style="3" customWidth="1"/>
    <col min="3079" max="3079" width="12" style="3" customWidth="1"/>
    <col min="3080" max="3080" width="14" style="3" customWidth="1"/>
    <col min="3081" max="3328" width="9" style="3"/>
    <col min="3329" max="3329" width="3.625" style="3" customWidth="1"/>
    <col min="3330" max="3330" width="5.75" style="3" customWidth="1"/>
    <col min="3331" max="3331" width="9" style="3"/>
    <col min="3332" max="3333" width="12" style="3" customWidth="1"/>
    <col min="3334" max="3334" width="12.625" style="3" customWidth="1"/>
    <col min="3335" max="3335" width="12" style="3" customWidth="1"/>
    <col min="3336" max="3336" width="14" style="3" customWidth="1"/>
    <col min="3337" max="3584" width="9" style="3"/>
    <col min="3585" max="3585" width="3.625" style="3" customWidth="1"/>
    <col min="3586" max="3586" width="5.75" style="3" customWidth="1"/>
    <col min="3587" max="3587" width="9" style="3"/>
    <col min="3588" max="3589" width="12" style="3" customWidth="1"/>
    <col min="3590" max="3590" width="12.625" style="3" customWidth="1"/>
    <col min="3591" max="3591" width="12" style="3" customWidth="1"/>
    <col min="3592" max="3592" width="14" style="3" customWidth="1"/>
    <col min="3593" max="3840" width="9" style="3"/>
    <col min="3841" max="3841" width="3.625" style="3" customWidth="1"/>
    <col min="3842" max="3842" width="5.75" style="3" customWidth="1"/>
    <col min="3843" max="3843" width="9" style="3"/>
    <col min="3844" max="3845" width="12" style="3" customWidth="1"/>
    <col min="3846" max="3846" width="12.625" style="3" customWidth="1"/>
    <col min="3847" max="3847" width="12" style="3" customWidth="1"/>
    <col min="3848" max="3848" width="14" style="3" customWidth="1"/>
    <col min="3849" max="4096" width="9" style="3"/>
    <col min="4097" max="4097" width="3.625" style="3" customWidth="1"/>
    <col min="4098" max="4098" width="5.75" style="3" customWidth="1"/>
    <col min="4099" max="4099" width="9" style="3"/>
    <col min="4100" max="4101" width="12" style="3" customWidth="1"/>
    <col min="4102" max="4102" width="12.625" style="3" customWidth="1"/>
    <col min="4103" max="4103" width="12" style="3" customWidth="1"/>
    <col min="4104" max="4104" width="14" style="3" customWidth="1"/>
    <col min="4105" max="4352" width="9" style="3"/>
    <col min="4353" max="4353" width="3.625" style="3" customWidth="1"/>
    <col min="4354" max="4354" width="5.75" style="3" customWidth="1"/>
    <col min="4355" max="4355" width="9" style="3"/>
    <col min="4356" max="4357" width="12" style="3" customWidth="1"/>
    <col min="4358" max="4358" width="12.625" style="3" customWidth="1"/>
    <col min="4359" max="4359" width="12" style="3" customWidth="1"/>
    <col min="4360" max="4360" width="14" style="3" customWidth="1"/>
    <col min="4361" max="4608" width="9" style="3"/>
    <col min="4609" max="4609" width="3.625" style="3" customWidth="1"/>
    <col min="4610" max="4610" width="5.75" style="3" customWidth="1"/>
    <col min="4611" max="4611" width="9" style="3"/>
    <col min="4612" max="4613" width="12" style="3" customWidth="1"/>
    <col min="4614" max="4614" width="12.625" style="3" customWidth="1"/>
    <col min="4615" max="4615" width="12" style="3" customWidth="1"/>
    <col min="4616" max="4616" width="14" style="3" customWidth="1"/>
    <col min="4617" max="4864" width="9" style="3"/>
    <col min="4865" max="4865" width="3.625" style="3" customWidth="1"/>
    <col min="4866" max="4866" width="5.75" style="3" customWidth="1"/>
    <col min="4867" max="4867" width="9" style="3"/>
    <col min="4868" max="4869" width="12" style="3" customWidth="1"/>
    <col min="4870" max="4870" width="12.625" style="3" customWidth="1"/>
    <col min="4871" max="4871" width="12" style="3" customWidth="1"/>
    <col min="4872" max="4872" width="14" style="3" customWidth="1"/>
    <col min="4873" max="5120" width="9" style="3"/>
    <col min="5121" max="5121" width="3.625" style="3" customWidth="1"/>
    <col min="5122" max="5122" width="5.75" style="3" customWidth="1"/>
    <col min="5123" max="5123" width="9" style="3"/>
    <col min="5124" max="5125" width="12" style="3" customWidth="1"/>
    <col min="5126" max="5126" width="12.625" style="3" customWidth="1"/>
    <col min="5127" max="5127" width="12" style="3" customWidth="1"/>
    <col min="5128" max="5128" width="14" style="3" customWidth="1"/>
    <col min="5129" max="5376" width="9" style="3"/>
    <col min="5377" max="5377" width="3.625" style="3" customWidth="1"/>
    <col min="5378" max="5378" width="5.75" style="3" customWidth="1"/>
    <col min="5379" max="5379" width="9" style="3"/>
    <col min="5380" max="5381" width="12" style="3" customWidth="1"/>
    <col min="5382" max="5382" width="12.625" style="3" customWidth="1"/>
    <col min="5383" max="5383" width="12" style="3" customWidth="1"/>
    <col min="5384" max="5384" width="14" style="3" customWidth="1"/>
    <col min="5385" max="5632" width="9" style="3"/>
    <col min="5633" max="5633" width="3.625" style="3" customWidth="1"/>
    <col min="5634" max="5634" width="5.75" style="3" customWidth="1"/>
    <col min="5635" max="5635" width="9" style="3"/>
    <col min="5636" max="5637" width="12" style="3" customWidth="1"/>
    <col min="5638" max="5638" width="12.625" style="3" customWidth="1"/>
    <col min="5639" max="5639" width="12" style="3" customWidth="1"/>
    <col min="5640" max="5640" width="14" style="3" customWidth="1"/>
    <col min="5641" max="5888" width="9" style="3"/>
    <col min="5889" max="5889" width="3.625" style="3" customWidth="1"/>
    <col min="5890" max="5890" width="5.75" style="3" customWidth="1"/>
    <col min="5891" max="5891" width="9" style="3"/>
    <col min="5892" max="5893" width="12" style="3" customWidth="1"/>
    <col min="5894" max="5894" width="12.625" style="3" customWidth="1"/>
    <col min="5895" max="5895" width="12" style="3" customWidth="1"/>
    <col min="5896" max="5896" width="14" style="3" customWidth="1"/>
    <col min="5897" max="6144" width="9" style="3"/>
    <col min="6145" max="6145" width="3.625" style="3" customWidth="1"/>
    <col min="6146" max="6146" width="5.75" style="3" customWidth="1"/>
    <col min="6147" max="6147" width="9" style="3"/>
    <col min="6148" max="6149" width="12" style="3" customWidth="1"/>
    <col min="6150" max="6150" width="12.625" style="3" customWidth="1"/>
    <col min="6151" max="6151" width="12" style="3" customWidth="1"/>
    <col min="6152" max="6152" width="14" style="3" customWidth="1"/>
    <col min="6153" max="6400" width="9" style="3"/>
    <col min="6401" max="6401" width="3.625" style="3" customWidth="1"/>
    <col min="6402" max="6402" width="5.75" style="3" customWidth="1"/>
    <col min="6403" max="6403" width="9" style="3"/>
    <col min="6404" max="6405" width="12" style="3" customWidth="1"/>
    <col min="6406" max="6406" width="12.625" style="3" customWidth="1"/>
    <col min="6407" max="6407" width="12" style="3" customWidth="1"/>
    <col min="6408" max="6408" width="14" style="3" customWidth="1"/>
    <col min="6409" max="6656" width="9" style="3"/>
    <col min="6657" max="6657" width="3.625" style="3" customWidth="1"/>
    <col min="6658" max="6658" width="5.75" style="3" customWidth="1"/>
    <col min="6659" max="6659" width="9" style="3"/>
    <col min="6660" max="6661" width="12" style="3" customWidth="1"/>
    <col min="6662" max="6662" width="12.625" style="3" customWidth="1"/>
    <col min="6663" max="6663" width="12" style="3" customWidth="1"/>
    <col min="6664" max="6664" width="14" style="3" customWidth="1"/>
    <col min="6665" max="6912" width="9" style="3"/>
    <col min="6913" max="6913" width="3.625" style="3" customWidth="1"/>
    <col min="6914" max="6914" width="5.75" style="3" customWidth="1"/>
    <col min="6915" max="6915" width="9" style="3"/>
    <col min="6916" max="6917" width="12" style="3" customWidth="1"/>
    <col min="6918" max="6918" width="12.625" style="3" customWidth="1"/>
    <col min="6919" max="6919" width="12" style="3" customWidth="1"/>
    <col min="6920" max="6920" width="14" style="3" customWidth="1"/>
    <col min="6921" max="7168" width="9" style="3"/>
    <col min="7169" max="7169" width="3.625" style="3" customWidth="1"/>
    <col min="7170" max="7170" width="5.75" style="3" customWidth="1"/>
    <col min="7171" max="7171" width="9" style="3"/>
    <col min="7172" max="7173" width="12" style="3" customWidth="1"/>
    <col min="7174" max="7174" width="12.625" style="3" customWidth="1"/>
    <col min="7175" max="7175" width="12" style="3" customWidth="1"/>
    <col min="7176" max="7176" width="14" style="3" customWidth="1"/>
    <col min="7177" max="7424" width="9" style="3"/>
    <col min="7425" max="7425" width="3.625" style="3" customWidth="1"/>
    <col min="7426" max="7426" width="5.75" style="3" customWidth="1"/>
    <col min="7427" max="7427" width="9" style="3"/>
    <col min="7428" max="7429" width="12" style="3" customWidth="1"/>
    <col min="7430" max="7430" width="12.625" style="3" customWidth="1"/>
    <col min="7431" max="7431" width="12" style="3" customWidth="1"/>
    <col min="7432" max="7432" width="14" style="3" customWidth="1"/>
    <col min="7433" max="7680" width="9" style="3"/>
    <col min="7681" max="7681" width="3.625" style="3" customWidth="1"/>
    <col min="7682" max="7682" width="5.75" style="3" customWidth="1"/>
    <col min="7683" max="7683" width="9" style="3"/>
    <col min="7684" max="7685" width="12" style="3" customWidth="1"/>
    <col min="7686" max="7686" width="12.625" style="3" customWidth="1"/>
    <col min="7687" max="7687" width="12" style="3" customWidth="1"/>
    <col min="7688" max="7688" width="14" style="3" customWidth="1"/>
    <col min="7689" max="7936" width="9" style="3"/>
    <col min="7937" max="7937" width="3.625" style="3" customWidth="1"/>
    <col min="7938" max="7938" width="5.75" style="3" customWidth="1"/>
    <col min="7939" max="7939" width="9" style="3"/>
    <col min="7940" max="7941" width="12" style="3" customWidth="1"/>
    <col min="7942" max="7942" width="12.625" style="3" customWidth="1"/>
    <col min="7943" max="7943" width="12" style="3" customWidth="1"/>
    <col min="7944" max="7944" width="14" style="3" customWidth="1"/>
    <col min="7945" max="8192" width="9" style="3"/>
    <col min="8193" max="8193" width="3.625" style="3" customWidth="1"/>
    <col min="8194" max="8194" width="5.75" style="3" customWidth="1"/>
    <col min="8195" max="8195" width="9" style="3"/>
    <col min="8196" max="8197" width="12" style="3" customWidth="1"/>
    <col min="8198" max="8198" width="12.625" style="3" customWidth="1"/>
    <col min="8199" max="8199" width="12" style="3" customWidth="1"/>
    <col min="8200" max="8200" width="14" style="3" customWidth="1"/>
    <col min="8201" max="8448" width="9" style="3"/>
    <col min="8449" max="8449" width="3.625" style="3" customWidth="1"/>
    <col min="8450" max="8450" width="5.75" style="3" customWidth="1"/>
    <col min="8451" max="8451" width="9" style="3"/>
    <col min="8452" max="8453" width="12" style="3" customWidth="1"/>
    <col min="8454" max="8454" width="12.625" style="3" customWidth="1"/>
    <col min="8455" max="8455" width="12" style="3" customWidth="1"/>
    <col min="8456" max="8456" width="14" style="3" customWidth="1"/>
    <col min="8457" max="8704" width="9" style="3"/>
    <col min="8705" max="8705" width="3.625" style="3" customWidth="1"/>
    <col min="8706" max="8706" width="5.75" style="3" customWidth="1"/>
    <col min="8707" max="8707" width="9" style="3"/>
    <col min="8708" max="8709" width="12" style="3" customWidth="1"/>
    <col min="8710" max="8710" width="12.625" style="3" customWidth="1"/>
    <col min="8711" max="8711" width="12" style="3" customWidth="1"/>
    <col min="8712" max="8712" width="14" style="3" customWidth="1"/>
    <col min="8713" max="8960" width="9" style="3"/>
    <col min="8961" max="8961" width="3.625" style="3" customWidth="1"/>
    <col min="8962" max="8962" width="5.75" style="3" customWidth="1"/>
    <col min="8963" max="8963" width="9" style="3"/>
    <col min="8964" max="8965" width="12" style="3" customWidth="1"/>
    <col min="8966" max="8966" width="12.625" style="3" customWidth="1"/>
    <col min="8967" max="8967" width="12" style="3" customWidth="1"/>
    <col min="8968" max="8968" width="14" style="3" customWidth="1"/>
    <col min="8969" max="9216" width="9" style="3"/>
    <col min="9217" max="9217" width="3.625" style="3" customWidth="1"/>
    <col min="9218" max="9218" width="5.75" style="3" customWidth="1"/>
    <col min="9219" max="9219" width="9" style="3"/>
    <col min="9220" max="9221" width="12" style="3" customWidth="1"/>
    <col min="9222" max="9222" width="12.625" style="3" customWidth="1"/>
    <col min="9223" max="9223" width="12" style="3" customWidth="1"/>
    <col min="9224" max="9224" width="14" style="3" customWidth="1"/>
    <col min="9225" max="9472" width="9" style="3"/>
    <col min="9473" max="9473" width="3.625" style="3" customWidth="1"/>
    <col min="9474" max="9474" width="5.75" style="3" customWidth="1"/>
    <col min="9475" max="9475" width="9" style="3"/>
    <col min="9476" max="9477" width="12" style="3" customWidth="1"/>
    <col min="9478" max="9478" width="12.625" style="3" customWidth="1"/>
    <col min="9479" max="9479" width="12" style="3" customWidth="1"/>
    <col min="9480" max="9480" width="14" style="3" customWidth="1"/>
    <col min="9481" max="9728" width="9" style="3"/>
    <col min="9729" max="9729" width="3.625" style="3" customWidth="1"/>
    <col min="9730" max="9730" width="5.75" style="3" customWidth="1"/>
    <col min="9731" max="9731" width="9" style="3"/>
    <col min="9732" max="9733" width="12" style="3" customWidth="1"/>
    <col min="9734" max="9734" width="12.625" style="3" customWidth="1"/>
    <col min="9735" max="9735" width="12" style="3" customWidth="1"/>
    <col min="9736" max="9736" width="14" style="3" customWidth="1"/>
    <col min="9737" max="9984" width="9" style="3"/>
    <col min="9985" max="9985" width="3.625" style="3" customWidth="1"/>
    <col min="9986" max="9986" width="5.75" style="3" customWidth="1"/>
    <col min="9987" max="9987" width="9" style="3"/>
    <col min="9988" max="9989" width="12" style="3" customWidth="1"/>
    <col min="9990" max="9990" width="12.625" style="3" customWidth="1"/>
    <col min="9991" max="9991" width="12" style="3" customWidth="1"/>
    <col min="9992" max="9992" width="14" style="3" customWidth="1"/>
    <col min="9993" max="10240" width="9" style="3"/>
    <col min="10241" max="10241" width="3.625" style="3" customWidth="1"/>
    <col min="10242" max="10242" width="5.75" style="3" customWidth="1"/>
    <col min="10243" max="10243" width="9" style="3"/>
    <col min="10244" max="10245" width="12" style="3" customWidth="1"/>
    <col min="10246" max="10246" width="12.625" style="3" customWidth="1"/>
    <col min="10247" max="10247" width="12" style="3" customWidth="1"/>
    <col min="10248" max="10248" width="14" style="3" customWidth="1"/>
    <col min="10249" max="10496" width="9" style="3"/>
    <col min="10497" max="10497" width="3.625" style="3" customWidth="1"/>
    <col min="10498" max="10498" width="5.75" style="3" customWidth="1"/>
    <col min="10499" max="10499" width="9" style="3"/>
    <col min="10500" max="10501" width="12" style="3" customWidth="1"/>
    <col min="10502" max="10502" width="12.625" style="3" customWidth="1"/>
    <col min="10503" max="10503" width="12" style="3" customWidth="1"/>
    <col min="10504" max="10504" width="14" style="3" customWidth="1"/>
    <col min="10505" max="10752" width="9" style="3"/>
    <col min="10753" max="10753" width="3.625" style="3" customWidth="1"/>
    <col min="10754" max="10754" width="5.75" style="3" customWidth="1"/>
    <col min="10755" max="10755" width="9" style="3"/>
    <col min="10756" max="10757" width="12" style="3" customWidth="1"/>
    <col min="10758" max="10758" width="12.625" style="3" customWidth="1"/>
    <col min="10759" max="10759" width="12" style="3" customWidth="1"/>
    <col min="10760" max="10760" width="14" style="3" customWidth="1"/>
    <col min="10761" max="11008" width="9" style="3"/>
    <col min="11009" max="11009" width="3.625" style="3" customWidth="1"/>
    <col min="11010" max="11010" width="5.75" style="3" customWidth="1"/>
    <col min="11011" max="11011" width="9" style="3"/>
    <col min="11012" max="11013" width="12" style="3" customWidth="1"/>
    <col min="11014" max="11014" width="12.625" style="3" customWidth="1"/>
    <col min="11015" max="11015" width="12" style="3" customWidth="1"/>
    <col min="11016" max="11016" width="14" style="3" customWidth="1"/>
    <col min="11017" max="11264" width="9" style="3"/>
    <col min="11265" max="11265" width="3.625" style="3" customWidth="1"/>
    <col min="11266" max="11266" width="5.75" style="3" customWidth="1"/>
    <col min="11267" max="11267" width="9" style="3"/>
    <col min="11268" max="11269" width="12" style="3" customWidth="1"/>
    <col min="11270" max="11270" width="12.625" style="3" customWidth="1"/>
    <col min="11271" max="11271" width="12" style="3" customWidth="1"/>
    <col min="11272" max="11272" width="14" style="3" customWidth="1"/>
    <col min="11273" max="11520" width="9" style="3"/>
    <col min="11521" max="11521" width="3.625" style="3" customWidth="1"/>
    <col min="11522" max="11522" width="5.75" style="3" customWidth="1"/>
    <col min="11523" max="11523" width="9" style="3"/>
    <col min="11524" max="11525" width="12" style="3" customWidth="1"/>
    <col min="11526" max="11526" width="12.625" style="3" customWidth="1"/>
    <col min="11527" max="11527" width="12" style="3" customWidth="1"/>
    <col min="11528" max="11528" width="14" style="3" customWidth="1"/>
    <col min="11529" max="11776" width="9" style="3"/>
    <col min="11777" max="11777" width="3.625" style="3" customWidth="1"/>
    <col min="11778" max="11778" width="5.75" style="3" customWidth="1"/>
    <col min="11779" max="11779" width="9" style="3"/>
    <col min="11780" max="11781" width="12" style="3" customWidth="1"/>
    <col min="11782" max="11782" width="12.625" style="3" customWidth="1"/>
    <col min="11783" max="11783" width="12" style="3" customWidth="1"/>
    <col min="11784" max="11784" width="14" style="3" customWidth="1"/>
    <col min="11785" max="12032" width="9" style="3"/>
    <col min="12033" max="12033" width="3.625" style="3" customWidth="1"/>
    <col min="12034" max="12034" width="5.75" style="3" customWidth="1"/>
    <col min="12035" max="12035" width="9" style="3"/>
    <col min="12036" max="12037" width="12" style="3" customWidth="1"/>
    <col min="12038" max="12038" width="12.625" style="3" customWidth="1"/>
    <col min="12039" max="12039" width="12" style="3" customWidth="1"/>
    <col min="12040" max="12040" width="14" style="3" customWidth="1"/>
    <col min="12041" max="12288" width="9" style="3"/>
    <col min="12289" max="12289" width="3.625" style="3" customWidth="1"/>
    <col min="12290" max="12290" width="5.75" style="3" customWidth="1"/>
    <col min="12291" max="12291" width="9" style="3"/>
    <col min="12292" max="12293" width="12" style="3" customWidth="1"/>
    <col min="12294" max="12294" width="12.625" style="3" customWidth="1"/>
    <col min="12295" max="12295" width="12" style="3" customWidth="1"/>
    <col min="12296" max="12296" width="14" style="3" customWidth="1"/>
    <col min="12297" max="12544" width="9" style="3"/>
    <col min="12545" max="12545" width="3.625" style="3" customWidth="1"/>
    <col min="12546" max="12546" width="5.75" style="3" customWidth="1"/>
    <col min="12547" max="12547" width="9" style="3"/>
    <col min="12548" max="12549" width="12" style="3" customWidth="1"/>
    <col min="12550" max="12550" width="12.625" style="3" customWidth="1"/>
    <col min="12551" max="12551" width="12" style="3" customWidth="1"/>
    <col min="12552" max="12552" width="14" style="3" customWidth="1"/>
    <col min="12553" max="12800" width="9" style="3"/>
    <col min="12801" max="12801" width="3.625" style="3" customWidth="1"/>
    <col min="12802" max="12802" width="5.75" style="3" customWidth="1"/>
    <col min="12803" max="12803" width="9" style="3"/>
    <col min="12804" max="12805" width="12" style="3" customWidth="1"/>
    <col min="12806" max="12806" width="12.625" style="3" customWidth="1"/>
    <col min="12807" max="12807" width="12" style="3" customWidth="1"/>
    <col min="12808" max="12808" width="14" style="3" customWidth="1"/>
    <col min="12809" max="13056" width="9" style="3"/>
    <col min="13057" max="13057" width="3.625" style="3" customWidth="1"/>
    <col min="13058" max="13058" width="5.75" style="3" customWidth="1"/>
    <col min="13059" max="13059" width="9" style="3"/>
    <col min="13060" max="13061" width="12" style="3" customWidth="1"/>
    <col min="13062" max="13062" width="12.625" style="3" customWidth="1"/>
    <col min="13063" max="13063" width="12" style="3" customWidth="1"/>
    <col min="13064" max="13064" width="14" style="3" customWidth="1"/>
    <col min="13065" max="13312" width="9" style="3"/>
    <col min="13313" max="13313" width="3.625" style="3" customWidth="1"/>
    <col min="13314" max="13314" width="5.75" style="3" customWidth="1"/>
    <col min="13315" max="13315" width="9" style="3"/>
    <col min="13316" max="13317" width="12" style="3" customWidth="1"/>
    <col min="13318" max="13318" width="12.625" style="3" customWidth="1"/>
    <col min="13319" max="13319" width="12" style="3" customWidth="1"/>
    <col min="13320" max="13320" width="14" style="3" customWidth="1"/>
    <col min="13321" max="13568" width="9" style="3"/>
    <col min="13569" max="13569" width="3.625" style="3" customWidth="1"/>
    <col min="13570" max="13570" width="5.75" style="3" customWidth="1"/>
    <col min="13571" max="13571" width="9" style="3"/>
    <col min="13572" max="13573" width="12" style="3" customWidth="1"/>
    <col min="13574" max="13574" width="12.625" style="3" customWidth="1"/>
    <col min="13575" max="13575" width="12" style="3" customWidth="1"/>
    <col min="13576" max="13576" width="14" style="3" customWidth="1"/>
    <col min="13577" max="13824" width="9" style="3"/>
    <col min="13825" max="13825" width="3.625" style="3" customWidth="1"/>
    <col min="13826" max="13826" width="5.75" style="3" customWidth="1"/>
    <col min="13827" max="13827" width="9" style="3"/>
    <col min="13828" max="13829" width="12" style="3" customWidth="1"/>
    <col min="13830" max="13830" width="12.625" style="3" customWidth="1"/>
    <col min="13831" max="13831" width="12" style="3" customWidth="1"/>
    <col min="13832" max="13832" width="14" style="3" customWidth="1"/>
    <col min="13833" max="14080" width="9" style="3"/>
    <col min="14081" max="14081" width="3.625" style="3" customWidth="1"/>
    <col min="14082" max="14082" width="5.75" style="3" customWidth="1"/>
    <col min="14083" max="14083" width="9" style="3"/>
    <col min="14084" max="14085" width="12" style="3" customWidth="1"/>
    <col min="14086" max="14086" width="12.625" style="3" customWidth="1"/>
    <col min="14087" max="14087" width="12" style="3" customWidth="1"/>
    <col min="14088" max="14088" width="14" style="3" customWidth="1"/>
    <col min="14089" max="14336" width="9" style="3"/>
    <col min="14337" max="14337" width="3.625" style="3" customWidth="1"/>
    <col min="14338" max="14338" width="5.75" style="3" customWidth="1"/>
    <col min="14339" max="14339" width="9" style="3"/>
    <col min="14340" max="14341" width="12" style="3" customWidth="1"/>
    <col min="14342" max="14342" width="12.625" style="3" customWidth="1"/>
    <col min="14343" max="14343" width="12" style="3" customWidth="1"/>
    <col min="14344" max="14344" width="14" style="3" customWidth="1"/>
    <col min="14345" max="14592" width="9" style="3"/>
    <col min="14593" max="14593" width="3.625" style="3" customWidth="1"/>
    <col min="14594" max="14594" width="5.75" style="3" customWidth="1"/>
    <col min="14595" max="14595" width="9" style="3"/>
    <col min="14596" max="14597" width="12" style="3" customWidth="1"/>
    <col min="14598" max="14598" width="12.625" style="3" customWidth="1"/>
    <col min="14599" max="14599" width="12" style="3" customWidth="1"/>
    <col min="14600" max="14600" width="14" style="3" customWidth="1"/>
    <col min="14601" max="14848" width="9" style="3"/>
    <col min="14849" max="14849" width="3.625" style="3" customWidth="1"/>
    <col min="14850" max="14850" width="5.75" style="3" customWidth="1"/>
    <col min="14851" max="14851" width="9" style="3"/>
    <col min="14852" max="14853" width="12" style="3" customWidth="1"/>
    <col min="14854" max="14854" width="12.625" style="3" customWidth="1"/>
    <col min="14855" max="14855" width="12" style="3" customWidth="1"/>
    <col min="14856" max="14856" width="14" style="3" customWidth="1"/>
    <col min="14857" max="15104" width="9" style="3"/>
    <col min="15105" max="15105" width="3.625" style="3" customWidth="1"/>
    <col min="15106" max="15106" width="5.75" style="3" customWidth="1"/>
    <col min="15107" max="15107" width="9" style="3"/>
    <col min="15108" max="15109" width="12" style="3" customWidth="1"/>
    <col min="15110" max="15110" width="12.625" style="3" customWidth="1"/>
    <col min="15111" max="15111" width="12" style="3" customWidth="1"/>
    <col min="15112" max="15112" width="14" style="3" customWidth="1"/>
    <col min="15113" max="15360" width="9" style="3"/>
    <col min="15361" max="15361" width="3.625" style="3" customWidth="1"/>
    <col min="15362" max="15362" width="5.75" style="3" customWidth="1"/>
    <col min="15363" max="15363" width="9" style="3"/>
    <col min="15364" max="15365" width="12" style="3" customWidth="1"/>
    <col min="15366" max="15366" width="12.625" style="3" customWidth="1"/>
    <col min="15367" max="15367" width="12" style="3" customWidth="1"/>
    <col min="15368" max="15368" width="14" style="3" customWidth="1"/>
    <col min="15369" max="15616" width="9" style="3"/>
    <col min="15617" max="15617" width="3.625" style="3" customWidth="1"/>
    <col min="15618" max="15618" width="5.75" style="3" customWidth="1"/>
    <col min="15619" max="15619" width="9" style="3"/>
    <col min="15620" max="15621" width="12" style="3" customWidth="1"/>
    <col min="15622" max="15622" width="12.625" style="3" customWidth="1"/>
    <col min="15623" max="15623" width="12" style="3" customWidth="1"/>
    <col min="15624" max="15624" width="14" style="3" customWidth="1"/>
    <col min="15625" max="15872" width="9" style="3"/>
    <col min="15873" max="15873" width="3.625" style="3" customWidth="1"/>
    <col min="15874" max="15874" width="5.75" style="3" customWidth="1"/>
    <col min="15875" max="15875" width="9" style="3"/>
    <col min="15876" max="15877" width="12" style="3" customWidth="1"/>
    <col min="15878" max="15878" width="12.625" style="3" customWidth="1"/>
    <col min="15879" max="15879" width="12" style="3" customWidth="1"/>
    <col min="15880" max="15880" width="14" style="3" customWidth="1"/>
    <col min="15881" max="16128" width="9" style="3"/>
    <col min="16129" max="16129" width="3.625" style="3" customWidth="1"/>
    <col min="16130" max="16130" width="5.75" style="3" customWidth="1"/>
    <col min="16131" max="16131" width="9" style="3"/>
    <col min="16132" max="16133" width="12" style="3" customWidth="1"/>
    <col min="16134" max="16134" width="12.625" style="3" customWidth="1"/>
    <col min="16135" max="16135" width="12" style="3" customWidth="1"/>
    <col min="16136" max="16136" width="14" style="3" customWidth="1"/>
    <col min="16137" max="16384" width="9" style="3"/>
  </cols>
  <sheetData>
    <row r="1" spans="1:8" x14ac:dyDescent="0.15">
      <c r="A1" s="47" t="s">
        <v>53</v>
      </c>
      <c r="B1" s="47" t="s">
        <v>36</v>
      </c>
      <c r="C1" s="47" t="s">
        <v>37</v>
      </c>
      <c r="D1" s="47" t="s">
        <v>38</v>
      </c>
      <c r="E1" s="47" t="s">
        <v>39</v>
      </c>
      <c r="F1" s="47" t="s">
        <v>46</v>
      </c>
      <c r="G1" s="47" t="s">
        <v>39</v>
      </c>
      <c r="H1" s="45" t="s">
        <v>47</v>
      </c>
    </row>
    <row r="2" spans="1:8" x14ac:dyDescent="0.15">
      <c r="A2" s="48">
        <v>1</v>
      </c>
      <c r="B2" s="48">
        <v>12</v>
      </c>
      <c r="C2" s="48">
        <v>89026</v>
      </c>
      <c r="D2" s="48">
        <v>789863.25008803396</v>
      </c>
      <c r="E2" s="48">
        <v>806949.85347692296</v>
      </c>
      <c r="F2" s="48">
        <v>-17086.6033888889</v>
      </c>
      <c r="G2" s="48">
        <v>806949.85347692296</v>
      </c>
      <c r="H2">
        <v>-2.16323564705466E-2</v>
      </c>
    </row>
    <row r="3" spans="1:8" x14ac:dyDescent="0.15">
      <c r="A3" s="48">
        <v>2</v>
      </c>
      <c r="B3" s="48">
        <v>13</v>
      </c>
      <c r="C3" s="48">
        <v>14730.968000000001</v>
      </c>
      <c r="D3" s="48">
        <v>117514.43523474</v>
      </c>
      <c r="E3" s="48">
        <v>92263.066391574001</v>
      </c>
      <c r="F3" s="48">
        <v>25251.368843166201</v>
      </c>
      <c r="G3" s="48">
        <v>92263.066391574001</v>
      </c>
      <c r="H3">
        <v>0.21487886822351199</v>
      </c>
    </row>
    <row r="4" spans="1:8" x14ac:dyDescent="0.15">
      <c r="A4" s="48">
        <v>3</v>
      </c>
      <c r="B4" s="48">
        <v>14</v>
      </c>
      <c r="C4" s="48">
        <v>115980</v>
      </c>
      <c r="D4" s="48">
        <v>138747.93241367501</v>
      </c>
      <c r="E4" s="48">
        <v>112328.44188461499</v>
      </c>
      <c r="F4" s="48">
        <v>26419.4905290598</v>
      </c>
      <c r="G4" s="48">
        <v>112328.44188461499</v>
      </c>
      <c r="H4">
        <v>0.190413580004136</v>
      </c>
    </row>
    <row r="5" spans="1:8" x14ac:dyDescent="0.15">
      <c r="A5" s="48">
        <v>4</v>
      </c>
      <c r="B5" s="48">
        <v>15</v>
      </c>
      <c r="C5" s="48">
        <v>6024</v>
      </c>
      <c r="D5" s="48">
        <v>81044.629349572599</v>
      </c>
      <c r="E5" s="48">
        <v>68195.781958974403</v>
      </c>
      <c r="F5" s="48">
        <v>12848.847390598299</v>
      </c>
      <c r="G5" s="48">
        <v>68195.781958974403</v>
      </c>
      <c r="H5">
        <v>0.158540393036742</v>
      </c>
    </row>
    <row r="6" spans="1:8" x14ac:dyDescent="0.15">
      <c r="A6" s="48">
        <v>5</v>
      </c>
      <c r="B6" s="48">
        <v>16</v>
      </c>
      <c r="C6" s="48">
        <v>3400</v>
      </c>
      <c r="D6" s="48">
        <v>206345.70599059801</v>
      </c>
      <c r="E6" s="48">
        <v>184839.11106324801</v>
      </c>
      <c r="F6" s="48">
        <v>21506.594927350401</v>
      </c>
      <c r="G6" s="48">
        <v>184839.11106324801</v>
      </c>
      <c r="H6">
        <v>0.104226035739897</v>
      </c>
    </row>
    <row r="7" spans="1:8" x14ac:dyDescent="0.15">
      <c r="A7" s="48">
        <v>6</v>
      </c>
      <c r="B7" s="48">
        <v>17</v>
      </c>
      <c r="C7" s="48">
        <v>27293</v>
      </c>
      <c r="D7" s="48">
        <v>406728.16662734997</v>
      </c>
      <c r="E7" s="48">
        <v>344382.02311282099</v>
      </c>
      <c r="F7" s="48">
        <v>62346.143514529896</v>
      </c>
      <c r="G7" s="48">
        <v>344382.02311282099</v>
      </c>
      <c r="H7">
        <v>0.15328700746622301</v>
      </c>
    </row>
    <row r="8" spans="1:8" x14ac:dyDescent="0.15">
      <c r="A8" s="48">
        <v>7</v>
      </c>
      <c r="B8" s="48">
        <v>18</v>
      </c>
      <c r="C8" s="48">
        <v>81485</v>
      </c>
      <c r="D8" s="48">
        <v>159902.012907692</v>
      </c>
      <c r="E8" s="48">
        <v>144835.56004871801</v>
      </c>
      <c r="F8" s="48">
        <v>15066.4528589744</v>
      </c>
      <c r="G8" s="48">
        <v>144835.56004871801</v>
      </c>
      <c r="H8">
        <v>9.4223034375882905E-2</v>
      </c>
    </row>
    <row r="9" spans="1:8" x14ac:dyDescent="0.15">
      <c r="A9" s="48">
        <v>8</v>
      </c>
      <c r="B9" s="48">
        <v>19</v>
      </c>
      <c r="C9" s="48">
        <v>61331</v>
      </c>
      <c r="D9" s="48">
        <v>295111.54765982903</v>
      </c>
      <c r="E9" s="48">
        <v>378451.90772649599</v>
      </c>
      <c r="F9" s="48">
        <v>-83340.360066666704</v>
      </c>
      <c r="G9" s="48">
        <v>378451.90772649599</v>
      </c>
      <c r="H9">
        <v>-0.28240291078928498</v>
      </c>
    </row>
    <row r="10" spans="1:8" x14ac:dyDescent="0.15">
      <c r="A10" s="48">
        <v>9</v>
      </c>
      <c r="B10" s="48">
        <v>21</v>
      </c>
      <c r="C10" s="48">
        <v>173164</v>
      </c>
      <c r="D10" s="48">
        <v>724210.40150000004</v>
      </c>
      <c r="E10" s="48">
        <v>713629.75749999995</v>
      </c>
      <c r="F10" s="48">
        <v>10580.644</v>
      </c>
      <c r="G10" s="48">
        <v>713629.75749999995</v>
      </c>
      <c r="H10">
        <v>1.46099033900716E-2</v>
      </c>
    </row>
    <row r="11" spans="1:8" x14ac:dyDescent="0.15">
      <c r="A11" s="48">
        <v>10</v>
      </c>
      <c r="B11" s="48">
        <v>22</v>
      </c>
      <c r="C11" s="48">
        <v>29377</v>
      </c>
      <c r="D11" s="48">
        <v>472562.35966495698</v>
      </c>
      <c r="E11" s="48">
        <v>418116.06719316199</v>
      </c>
      <c r="F11" s="48">
        <v>54446.292471794899</v>
      </c>
      <c r="G11" s="48">
        <v>418116.06719316199</v>
      </c>
      <c r="H11">
        <v>0.115215042752023</v>
      </c>
    </row>
    <row r="12" spans="1:8" x14ac:dyDescent="0.15">
      <c r="A12" s="48">
        <v>11</v>
      </c>
      <c r="B12" s="48">
        <v>23</v>
      </c>
      <c r="C12" s="48">
        <v>205227.93900000001</v>
      </c>
      <c r="D12" s="48">
        <v>1726869.3190991499</v>
      </c>
      <c r="E12" s="48">
        <v>1482681.7492734999</v>
      </c>
      <c r="F12" s="48">
        <v>244187.569825641</v>
      </c>
      <c r="G12" s="48">
        <v>1482681.7492734999</v>
      </c>
      <c r="H12">
        <v>0.14140477633421999</v>
      </c>
    </row>
    <row r="13" spans="1:8" x14ac:dyDescent="0.15">
      <c r="A13" s="48">
        <v>12</v>
      </c>
      <c r="B13" s="48">
        <v>24</v>
      </c>
      <c r="C13" s="48">
        <v>38256.46</v>
      </c>
      <c r="D13" s="48">
        <v>1242731.70244786</v>
      </c>
      <c r="E13" s="48">
        <v>1167604.79348718</v>
      </c>
      <c r="F13" s="48">
        <v>75126.908960683795</v>
      </c>
      <c r="G13" s="48">
        <v>1167604.79348718</v>
      </c>
      <c r="H13">
        <v>6.0453039712999201E-2</v>
      </c>
    </row>
    <row r="14" spans="1:8" x14ac:dyDescent="0.15">
      <c r="A14" s="48">
        <v>13</v>
      </c>
      <c r="B14" s="48">
        <v>25</v>
      </c>
      <c r="C14" s="48">
        <v>84634</v>
      </c>
      <c r="D14" s="48">
        <v>1018002.0551999999</v>
      </c>
      <c r="E14" s="48">
        <v>946653.74899999995</v>
      </c>
      <c r="F14" s="48">
        <v>71348.306200000006</v>
      </c>
      <c r="G14" s="48">
        <v>946653.74899999995</v>
      </c>
      <c r="H14">
        <v>7.0086603298637404E-2</v>
      </c>
    </row>
    <row r="15" spans="1:8" x14ac:dyDescent="0.15">
      <c r="A15" s="48">
        <v>14</v>
      </c>
      <c r="B15" s="48">
        <v>26</v>
      </c>
      <c r="C15" s="48">
        <v>87211</v>
      </c>
      <c r="D15" s="48">
        <v>423606.73374806001</v>
      </c>
      <c r="E15" s="48">
        <v>365243.23058604501</v>
      </c>
      <c r="F15" s="48">
        <v>58363.503162014997</v>
      </c>
      <c r="G15" s="48">
        <v>365243.23058604501</v>
      </c>
      <c r="H15">
        <v>0.13777756232913599</v>
      </c>
    </row>
    <row r="16" spans="1:8" x14ac:dyDescent="0.15">
      <c r="A16" s="48">
        <v>15</v>
      </c>
      <c r="B16" s="48">
        <v>27</v>
      </c>
      <c r="C16" s="48">
        <v>166026.81200000001</v>
      </c>
      <c r="D16" s="48">
        <v>1125892.4347000001</v>
      </c>
      <c r="E16" s="48">
        <v>972892.02289999998</v>
      </c>
      <c r="F16" s="48">
        <v>153000.4118</v>
      </c>
      <c r="G16" s="48">
        <v>972892.02289999998</v>
      </c>
      <c r="H16">
        <v>0.13589256583002801</v>
      </c>
    </row>
    <row r="17" spans="1:8" x14ac:dyDescent="0.15">
      <c r="A17" s="48">
        <v>16</v>
      </c>
      <c r="B17" s="48">
        <v>29</v>
      </c>
      <c r="C17" s="48">
        <v>236579</v>
      </c>
      <c r="D17" s="48">
        <v>2925922.4318359001</v>
      </c>
      <c r="E17" s="48">
        <v>2753720.7402136801</v>
      </c>
      <c r="F17" s="48">
        <v>172201.69162222199</v>
      </c>
      <c r="G17" s="48">
        <v>2753720.7402136801</v>
      </c>
      <c r="H17">
        <v>5.8853812988532497E-2</v>
      </c>
    </row>
    <row r="18" spans="1:8" x14ac:dyDescent="0.15">
      <c r="A18" s="48">
        <v>17</v>
      </c>
      <c r="B18" s="48">
        <v>31</v>
      </c>
      <c r="C18" s="48">
        <v>43792.864999999998</v>
      </c>
      <c r="D18" s="48">
        <v>245679.838982755</v>
      </c>
      <c r="E18" s="48">
        <v>202307.23167449801</v>
      </c>
      <c r="F18" s="48">
        <v>43372.607308257102</v>
      </c>
      <c r="G18" s="48">
        <v>202307.23167449801</v>
      </c>
      <c r="H18">
        <v>0.17654117443190601</v>
      </c>
    </row>
    <row r="19" spans="1:8" x14ac:dyDescent="0.15">
      <c r="A19" s="48">
        <v>18</v>
      </c>
      <c r="B19" s="48">
        <v>32</v>
      </c>
      <c r="C19" s="48">
        <v>13206.638000000001</v>
      </c>
      <c r="D19" s="48">
        <v>214226.68007743001</v>
      </c>
      <c r="E19" s="48">
        <v>195282.32523503099</v>
      </c>
      <c r="F19" s="48">
        <v>18944.354842398901</v>
      </c>
      <c r="G19" s="48">
        <v>195282.32523503099</v>
      </c>
      <c r="H19">
        <v>8.8431351480364795E-2</v>
      </c>
    </row>
    <row r="20" spans="1:8" x14ac:dyDescent="0.15">
      <c r="A20" s="48">
        <v>19</v>
      </c>
      <c r="B20" s="48">
        <v>33</v>
      </c>
      <c r="C20" s="48">
        <v>44840.737000000001</v>
      </c>
      <c r="D20" s="48">
        <v>534281.57517537999</v>
      </c>
      <c r="E20" s="48">
        <v>422669.576828269</v>
      </c>
      <c r="F20" s="48">
        <v>111611.998347111</v>
      </c>
      <c r="G20" s="48">
        <v>422669.576828269</v>
      </c>
      <c r="H20">
        <v>0.20890108050324199</v>
      </c>
    </row>
    <row r="21" spans="1:8" x14ac:dyDescent="0.15">
      <c r="A21" s="48">
        <v>20</v>
      </c>
      <c r="B21" s="48">
        <v>34</v>
      </c>
      <c r="C21" s="48">
        <v>51867.964999999997</v>
      </c>
      <c r="D21" s="48">
        <v>283210.29793461901</v>
      </c>
      <c r="E21" s="48">
        <v>203370.60179651299</v>
      </c>
      <c r="F21" s="48">
        <v>79839.696138106301</v>
      </c>
      <c r="G21" s="48">
        <v>203370.60179651299</v>
      </c>
      <c r="H21">
        <v>0.28190957998475702</v>
      </c>
    </row>
    <row r="22" spans="1:8" x14ac:dyDescent="0.15">
      <c r="A22" s="48">
        <v>21</v>
      </c>
      <c r="B22" s="48">
        <v>35</v>
      </c>
      <c r="C22" s="48">
        <v>34178.330999999998</v>
      </c>
      <c r="D22" s="48">
        <v>744404.20495752199</v>
      </c>
      <c r="E22" s="48">
        <v>716001.687073863</v>
      </c>
      <c r="F22" s="48">
        <v>28402.5178836587</v>
      </c>
      <c r="G22" s="48">
        <v>716001.687073863</v>
      </c>
      <c r="H22">
        <v>3.8154698340640697E-2</v>
      </c>
    </row>
    <row r="23" spans="1:8" x14ac:dyDescent="0.15">
      <c r="A23" s="48">
        <v>22</v>
      </c>
      <c r="B23" s="48">
        <v>36</v>
      </c>
      <c r="C23" s="48">
        <v>113628.98</v>
      </c>
      <c r="D23" s="48">
        <v>650035.08711504401</v>
      </c>
      <c r="E23" s="48">
        <v>546096.36815806804</v>
      </c>
      <c r="F23" s="48">
        <v>103938.71895697599</v>
      </c>
      <c r="G23" s="48">
        <v>546096.36815806804</v>
      </c>
      <c r="H23">
        <v>0.159897090199041</v>
      </c>
    </row>
    <row r="24" spans="1:8" x14ac:dyDescent="0.15">
      <c r="A24" s="48">
        <v>23</v>
      </c>
      <c r="B24" s="48">
        <v>37</v>
      </c>
      <c r="C24" s="48">
        <v>94317.566000000006</v>
      </c>
      <c r="D24" s="48">
        <v>975961.40105044201</v>
      </c>
      <c r="E24" s="48">
        <v>829666.92946500599</v>
      </c>
      <c r="F24" s="48">
        <v>146294.471585436</v>
      </c>
      <c r="G24" s="48">
        <v>829666.92946500599</v>
      </c>
      <c r="H24">
        <v>0.14989780479840401</v>
      </c>
    </row>
    <row r="25" spans="1:8" x14ac:dyDescent="0.15">
      <c r="A25" s="48">
        <v>24</v>
      </c>
      <c r="B25" s="48">
        <v>38</v>
      </c>
      <c r="C25" s="48">
        <v>165120.91099999999</v>
      </c>
      <c r="D25" s="48">
        <v>789876.60950265499</v>
      </c>
      <c r="E25" s="48">
        <v>736041.25251238898</v>
      </c>
      <c r="F25" s="48">
        <v>53835.3569902655</v>
      </c>
      <c r="G25" s="48">
        <v>736041.25251238898</v>
      </c>
      <c r="H25">
        <v>6.8156666930753701E-2</v>
      </c>
    </row>
    <row r="26" spans="1:8" x14ac:dyDescent="0.15">
      <c r="A26" s="48">
        <v>25</v>
      </c>
      <c r="B26" s="48">
        <v>39</v>
      </c>
      <c r="C26" s="48">
        <v>109312.531</v>
      </c>
      <c r="D26" s="48">
        <v>164565.22995278699</v>
      </c>
      <c r="E26" s="48">
        <v>121189.244135035</v>
      </c>
      <c r="F26" s="48">
        <v>43375.985817752597</v>
      </c>
      <c r="G26" s="48">
        <v>121189.244135035</v>
      </c>
      <c r="H26">
        <v>0.263579286038715</v>
      </c>
    </row>
    <row r="27" spans="1:8" x14ac:dyDescent="0.15">
      <c r="A27" s="48">
        <v>26</v>
      </c>
      <c r="B27" s="48">
        <v>40</v>
      </c>
      <c r="C27" s="48">
        <v>-20</v>
      </c>
      <c r="D27" s="48">
        <v>-73.47</v>
      </c>
      <c r="E27" s="48">
        <v>-61.945999999999998</v>
      </c>
      <c r="F27" s="48">
        <v>-11.523999999999999</v>
      </c>
      <c r="G27" s="48">
        <v>-61.945999999999998</v>
      </c>
      <c r="H27">
        <v>0.156853137334967</v>
      </c>
    </row>
    <row r="28" spans="1:8" x14ac:dyDescent="0.15">
      <c r="A28" s="48">
        <v>27</v>
      </c>
      <c r="B28" s="48">
        <v>42</v>
      </c>
      <c r="C28" s="48">
        <v>5975.5389999999998</v>
      </c>
      <c r="D28" s="48">
        <v>95873.375100000005</v>
      </c>
      <c r="E28" s="48">
        <v>87658.250599999999</v>
      </c>
      <c r="F28" s="48">
        <v>8215.1244999999999</v>
      </c>
      <c r="G28" s="48">
        <v>87658.250599999999</v>
      </c>
      <c r="H28">
        <v>8.5687235809016604E-2</v>
      </c>
    </row>
    <row r="29" spans="1:8" x14ac:dyDescent="0.15">
      <c r="A29" s="48">
        <v>28</v>
      </c>
      <c r="B29" s="48">
        <v>75</v>
      </c>
      <c r="C29" s="48">
        <v>509</v>
      </c>
      <c r="D29" s="48">
        <v>274016.63247863197</v>
      </c>
      <c r="E29" s="48">
        <v>259329.34991453</v>
      </c>
      <c r="F29" s="48">
        <v>14687.282564102599</v>
      </c>
      <c r="G29" s="48">
        <v>259329.34991453</v>
      </c>
      <c r="H29">
        <v>5.3599967386096001E-2</v>
      </c>
    </row>
    <row r="30" spans="1:8" x14ac:dyDescent="0.15">
      <c r="A30" s="48">
        <v>29</v>
      </c>
      <c r="B30" s="48">
        <v>76</v>
      </c>
      <c r="C30" s="48">
        <v>3044</v>
      </c>
      <c r="D30" s="48">
        <v>517785.88770940201</v>
      </c>
      <c r="E30" s="48">
        <v>483299.46027948702</v>
      </c>
      <c r="F30" s="48">
        <v>34486.427429914504</v>
      </c>
      <c r="G30" s="48">
        <v>483299.46027948702</v>
      </c>
      <c r="H30">
        <v>6.6603644959264394E-2</v>
      </c>
    </row>
    <row r="31" spans="1:8" x14ac:dyDescent="0.15">
      <c r="A31" s="48">
        <v>30</v>
      </c>
      <c r="B31" s="48">
        <v>99</v>
      </c>
      <c r="C31" s="48">
        <v>48</v>
      </c>
      <c r="D31" s="48">
        <v>31347.0687542546</v>
      </c>
      <c r="E31" s="48">
        <v>28213.049466757398</v>
      </c>
      <c r="F31" s="48">
        <v>3134.0192874971599</v>
      </c>
      <c r="G31" s="48">
        <v>28213.049466757398</v>
      </c>
      <c r="H31">
        <v>9.9978065319801204E-2</v>
      </c>
    </row>
    <row r="32" spans="1:8" x14ac:dyDescent="0.15">
      <c r="A32" s="46"/>
      <c r="B32" s="46"/>
      <c r="C32" s="46"/>
      <c r="D32" s="46"/>
      <c r="E32" s="46"/>
      <c r="F32" s="46"/>
      <c r="G32" s="46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2014-05-19T06:20:55Z</dcterms:modified>
</cp:coreProperties>
</file>