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3-04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<sst xmlns="http://schemas.openxmlformats.org/spreadsheetml/2006/main" count="144" uniqueCount="102">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</sst>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593374f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85933774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8a8ff094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8a8ff0bd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5933774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9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8a8ff0bd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9" width="12.5703125" style="2" customWidth="1"/>
    <col min="10" max="10" width="12.42578125" style="2" customWidth="1"/>
    <col min="11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>
      <c r="A3" s="56" t="s">
        <v>5</v>
      </c>
      <c r="B3" s="56"/>
      <c r="C3" s="56"/>
      <c r="D3" s="56"/>
      <c r="E3" s="15">
        <f>RA!D7</f>
        <v>15334984.983100001</v>
      </c>
      <c r="F3" s="25">
        <f>RA!I7</f>
        <v>2095201.6691000001</v>
      </c>
      <c r="G3" s="16">
        <f>E3-F3</f>
        <v>13239783.314000001</v>
      </c>
      <c r="H3" s="27">
        <f>RA!J7</f>
        <v>13.6628869960357</v>
      </c>
      <c r="I3" s="20">
        <f>SUM(I4:I39)</f>
        <v>15334988.619360644</v>
      </c>
      <c r="J3" s="21">
        <f>SUM(J4:J39)</f>
        <v>13239783.362084895</v>
      </c>
      <c r="K3" s="22">
        <f>E3-I3</f>
        <v>-3.6362606436014175</v>
      </c>
      <c r="L3" s="22">
        <f>G3-J3</f>
        <v>-4.8084894195199013E-2</v>
      </c>
    </row>
    <row r="4" spans="1:12">
      <c r="A4" s="57">
        <f>RA!A8</f>
        <v>41701</v>
      </c>
      <c r="B4" s="12">
        <v>12</v>
      </c>
      <c r="C4" s="54" t="s">
        <v>6</v>
      </c>
      <c r="D4" s="54"/>
      <c r="E4" s="15">
        <f>RA!D8</f>
        <v>763283.18709999998</v>
      </c>
      <c r="F4" s="25">
        <f>RA!I8</f>
        <v>-83536.056400000001</v>
      </c>
      <c r="G4" s="16">
        <f t="shared" ref="G4:G39" si="0">E4-F4</f>
        <v>846819.24349999998</v>
      </c>
      <c r="H4" s="27">
        <f>RA!J8</f>
        <v>-10.9443071473099</v>
      </c>
      <c r="I4" s="20">
        <f>VLOOKUP(B4,RMS!B:D,3,FALSE)</f>
        <v>763283.96412136802</v>
      </c>
      <c r="J4" s="21">
        <f>VLOOKUP(B4,RMS!B:E,4,FALSE)</f>
        <v>846819.24695555598</v>
      </c>
      <c r="K4" s="22">
        <f t="shared" ref="K4:K39" si="1">E4-I4</f>
        <v>-0.77702136803418398</v>
      </c>
      <c r="L4" s="22">
        <f t="shared" ref="L4:L39" si="2">G4-J4</f>
        <v>-3.4555559977889061E-3</v>
      </c>
    </row>
    <row r="5" spans="1:12">
      <c r="A5" s="57"/>
      <c r="B5" s="12">
        <v>13</v>
      </c>
      <c r="C5" s="54" t="s">
        <v>7</v>
      </c>
      <c r="D5" s="54"/>
      <c r="E5" s="15">
        <f>RA!D9</f>
        <v>105727.18640000001</v>
      </c>
      <c r="F5" s="25">
        <f>RA!I9</f>
        <v>21992.562900000001</v>
      </c>
      <c r="G5" s="16">
        <f t="shared" si="0"/>
        <v>83734.623500000002</v>
      </c>
      <c r="H5" s="27">
        <f>RA!J9</f>
        <v>20.801237268146998</v>
      </c>
      <c r="I5" s="20">
        <f>VLOOKUP(B5,RMS!B:D,3,FALSE)</f>
        <v>105727.215244618</v>
      </c>
      <c r="J5" s="21">
        <f>VLOOKUP(B5,RMS!B:E,4,FALSE)</f>
        <v>83734.632073315195</v>
      </c>
      <c r="K5" s="22">
        <f t="shared" si="1"/>
        <v>-2.8844617991126142E-2</v>
      </c>
      <c r="L5" s="22">
        <f t="shared" si="2"/>
        <v>-8.5733151936437935E-3</v>
      </c>
    </row>
    <row r="6" spans="1:12">
      <c r="A6" s="57"/>
      <c r="B6" s="12">
        <v>14</v>
      </c>
      <c r="C6" s="54" t="s">
        <v>8</v>
      </c>
      <c r="D6" s="54"/>
      <c r="E6" s="15">
        <f>RA!D10</f>
        <v>109817.4553</v>
      </c>
      <c r="F6" s="25">
        <f>RA!I10</f>
        <v>25091.363300000001</v>
      </c>
      <c r="G6" s="16">
        <f t="shared" si="0"/>
        <v>84726.092000000004</v>
      </c>
      <c r="H6" s="27">
        <f>RA!J10</f>
        <v>22.848246876104799</v>
      </c>
      <c r="I6" s="20">
        <f>VLOOKUP(B6,RMS!B:D,3,FALSE)</f>
        <v>109819.35255384599</v>
      </c>
      <c r="J6" s="21">
        <f>VLOOKUP(B6,RMS!B:E,4,FALSE)</f>
        <v>84726.092319658099</v>
      </c>
      <c r="K6" s="22">
        <f t="shared" si="1"/>
        <v>-1.8972538459929638</v>
      </c>
      <c r="L6" s="22">
        <f t="shared" si="2"/>
        <v>-3.1965809466782957E-4</v>
      </c>
    </row>
    <row r="7" spans="1:12">
      <c r="A7" s="57"/>
      <c r="B7" s="12">
        <v>15</v>
      </c>
      <c r="C7" s="54" t="s">
        <v>9</v>
      </c>
      <c r="D7" s="54"/>
      <c r="E7" s="15">
        <f>RA!D11</f>
        <v>103359.2703</v>
      </c>
      <c r="F7" s="25">
        <f>RA!I11</f>
        <v>14365.1927</v>
      </c>
      <c r="G7" s="16">
        <f t="shared" si="0"/>
        <v>88994.077600000004</v>
      </c>
      <c r="H7" s="27">
        <f>RA!J11</f>
        <v>13.8983108707183</v>
      </c>
      <c r="I7" s="20">
        <f>VLOOKUP(B7,RMS!B:D,3,FALSE)</f>
        <v>103359.29345812</v>
      </c>
      <c r="J7" s="21">
        <f>VLOOKUP(B7,RMS!B:E,4,FALSE)</f>
        <v>88994.0774871795</v>
      </c>
      <c r="K7" s="22">
        <f t="shared" si="1"/>
        <v>-2.31581199914217E-2</v>
      </c>
      <c r="L7" s="22">
        <f t="shared" si="2"/>
        <v>1.1282050400041044E-4</v>
      </c>
    </row>
    <row r="8" spans="1:12">
      <c r="A8" s="57"/>
      <c r="B8" s="12">
        <v>16</v>
      </c>
      <c r="C8" s="54" t="s">
        <v>10</v>
      </c>
      <c r="D8" s="54"/>
      <c r="E8" s="15">
        <f>RA!D12</f>
        <v>193531.18479999999</v>
      </c>
      <c r="F8" s="25">
        <f>RA!I12</f>
        <v>29886.6106</v>
      </c>
      <c r="G8" s="16">
        <f t="shared" si="0"/>
        <v>163644.57419999997</v>
      </c>
      <c r="H8" s="27">
        <f>RA!J12</f>
        <v>15.4427880090155</v>
      </c>
      <c r="I8" s="20">
        <f>VLOOKUP(B8,RMS!B:D,3,FALSE)</f>
        <v>193531.19760000001</v>
      </c>
      <c r="J8" s="21">
        <f>VLOOKUP(B8,RMS!B:E,4,FALSE)</f>
        <v>163644.57389658099</v>
      </c>
      <c r="K8" s="22">
        <f t="shared" si="1"/>
        <v>-1.2800000025890768E-2</v>
      </c>
      <c r="L8" s="22">
        <f t="shared" si="2"/>
        <v>3.0341898673214018E-4</v>
      </c>
    </row>
    <row r="9" spans="1:12">
      <c r="A9" s="57"/>
      <c r="B9" s="12">
        <v>17</v>
      </c>
      <c r="C9" s="54" t="s">
        <v>11</v>
      </c>
      <c r="D9" s="54"/>
      <c r="E9" s="15">
        <f>RA!D13</f>
        <v>383674.71519999998</v>
      </c>
      <c r="F9" s="25">
        <f>RA!I13</f>
        <v>45804.3125</v>
      </c>
      <c r="G9" s="16">
        <f t="shared" si="0"/>
        <v>337870.40269999998</v>
      </c>
      <c r="H9" s="27">
        <f>RA!J13</f>
        <v>11.938319280728001</v>
      </c>
      <c r="I9" s="20">
        <f>VLOOKUP(B9,RMS!B:D,3,FALSE)</f>
        <v>383674.87018205097</v>
      </c>
      <c r="J9" s="21">
        <f>VLOOKUP(B9,RMS!B:E,4,FALSE)</f>
        <v>337870.40259999997</v>
      </c>
      <c r="K9" s="22">
        <f t="shared" si="1"/>
        <v>-0.15498205099720508</v>
      </c>
      <c r="L9" s="22">
        <f t="shared" si="2"/>
        <v>1.0000000474974513E-4</v>
      </c>
    </row>
    <row r="10" spans="1:12">
      <c r="A10" s="57"/>
      <c r="B10" s="12">
        <v>18</v>
      </c>
      <c r="C10" s="54" t="s">
        <v>12</v>
      </c>
      <c r="D10" s="54"/>
      <c r="E10" s="15">
        <f>RA!D14</f>
        <v>128627.9624</v>
      </c>
      <c r="F10" s="25">
        <f>RA!I14</f>
        <v>18400.983800000002</v>
      </c>
      <c r="G10" s="16">
        <f t="shared" si="0"/>
        <v>110226.9786</v>
      </c>
      <c r="H10" s="27">
        <f>RA!J14</f>
        <v>14.305586014631601</v>
      </c>
      <c r="I10" s="20">
        <f>VLOOKUP(B10,RMS!B:D,3,FALSE)</f>
        <v>128627.964186325</v>
      </c>
      <c r="J10" s="21">
        <f>VLOOKUP(B10,RMS!B:E,4,FALSE)</f>
        <v>110226.977267521</v>
      </c>
      <c r="K10" s="22">
        <f t="shared" si="1"/>
        <v>-1.7863249959191307E-3</v>
      </c>
      <c r="L10" s="22">
        <f t="shared" si="2"/>
        <v>1.3324790052138269E-3</v>
      </c>
    </row>
    <row r="11" spans="1:12">
      <c r="A11" s="57"/>
      <c r="B11" s="12">
        <v>19</v>
      </c>
      <c r="C11" s="54" t="s">
        <v>13</v>
      </c>
      <c r="D11" s="54"/>
      <c r="E11" s="15">
        <f>RA!D15</f>
        <v>135588.63920000001</v>
      </c>
      <c r="F11" s="25">
        <f>RA!I15</f>
        <v>-18000.311000000002</v>
      </c>
      <c r="G11" s="16">
        <f t="shared" si="0"/>
        <v>153588.95020000002</v>
      </c>
      <c r="H11" s="27">
        <f>RA!J15</f>
        <v>-13.2756778932257</v>
      </c>
      <c r="I11" s="20">
        <f>VLOOKUP(B11,RMS!B:D,3,FALSE)</f>
        <v>135588.70598974399</v>
      </c>
      <c r="J11" s="21">
        <f>VLOOKUP(B11,RMS!B:E,4,FALSE)</f>
        <v>153588.95103846199</v>
      </c>
      <c r="K11" s="22">
        <f t="shared" si="1"/>
        <v>-6.6789743985282257E-2</v>
      </c>
      <c r="L11" s="22">
        <f t="shared" si="2"/>
        <v>-8.3846197230741382E-4</v>
      </c>
    </row>
    <row r="12" spans="1:12">
      <c r="A12" s="57"/>
      <c r="B12" s="12">
        <v>21</v>
      </c>
      <c r="C12" s="54" t="s">
        <v>14</v>
      </c>
      <c r="D12" s="54"/>
      <c r="E12" s="15">
        <f>RA!D16</f>
        <v>560846.06720000005</v>
      </c>
      <c r="F12" s="25">
        <f>RA!I16</f>
        <v>41495.236400000002</v>
      </c>
      <c r="G12" s="16">
        <f t="shared" si="0"/>
        <v>519350.83080000005</v>
      </c>
      <c r="H12" s="27">
        <f>RA!J16</f>
        <v>7.3986854552022097</v>
      </c>
      <c r="I12" s="20">
        <f>VLOOKUP(B12,RMS!B:D,3,FALSE)</f>
        <v>560845.98149999999</v>
      </c>
      <c r="J12" s="21">
        <f>VLOOKUP(B12,RMS!B:E,4,FALSE)</f>
        <v>519350.8308</v>
      </c>
      <c r="K12" s="22">
        <f t="shared" si="1"/>
        <v>8.5700000054202974E-2</v>
      </c>
      <c r="L12" s="22">
        <f t="shared" si="2"/>
        <v>0</v>
      </c>
    </row>
    <row r="13" spans="1:12">
      <c r="A13" s="57"/>
      <c r="B13" s="12">
        <v>22</v>
      </c>
      <c r="C13" s="54" t="s">
        <v>15</v>
      </c>
      <c r="D13" s="54"/>
      <c r="E13" s="15">
        <f>RA!D17</f>
        <v>530035.43290000001</v>
      </c>
      <c r="F13" s="25">
        <f>RA!I17</f>
        <v>28866.245500000001</v>
      </c>
      <c r="G13" s="16">
        <f t="shared" si="0"/>
        <v>501169.1874</v>
      </c>
      <c r="H13" s="27">
        <f>RA!J17</f>
        <v>5.4460973188270003</v>
      </c>
      <c r="I13" s="20">
        <f>VLOOKUP(B13,RMS!B:D,3,FALSE)</f>
        <v>530035.48446923099</v>
      </c>
      <c r="J13" s="21">
        <f>VLOOKUP(B13,RMS!B:E,4,FALSE)</f>
        <v>501169.18715384603</v>
      </c>
      <c r="K13" s="22">
        <f t="shared" si="1"/>
        <v>-5.1569230970926583E-2</v>
      </c>
      <c r="L13" s="22">
        <f t="shared" si="2"/>
        <v>2.4615396978333592E-4</v>
      </c>
    </row>
    <row r="14" spans="1:12">
      <c r="A14" s="57"/>
      <c r="B14" s="12">
        <v>23</v>
      </c>
      <c r="C14" s="54" t="s">
        <v>16</v>
      </c>
      <c r="D14" s="54"/>
      <c r="E14" s="15">
        <f>RA!D18</f>
        <v>1591745.8369</v>
      </c>
      <c r="F14" s="25">
        <f>RA!I18</f>
        <v>213744.3909</v>
      </c>
      <c r="G14" s="16">
        <f t="shared" si="0"/>
        <v>1378001.446</v>
      </c>
      <c r="H14" s="27">
        <f>RA!J18</f>
        <v>13.4282990377583</v>
      </c>
      <c r="I14" s="20">
        <f>VLOOKUP(B14,RMS!B:D,3,FALSE)</f>
        <v>1591745.86028547</v>
      </c>
      <c r="J14" s="21">
        <f>VLOOKUP(B14,RMS!B:E,4,FALSE)</f>
        <v>1378001.4327324801</v>
      </c>
      <c r="K14" s="22">
        <f t="shared" si="1"/>
        <v>-2.3385470034554601E-2</v>
      </c>
      <c r="L14" s="22">
        <f t="shared" si="2"/>
        <v>1.3267519883811474E-2</v>
      </c>
    </row>
    <row r="15" spans="1:12">
      <c r="A15" s="57"/>
      <c r="B15" s="12">
        <v>24</v>
      </c>
      <c r="C15" s="54" t="s">
        <v>17</v>
      </c>
      <c r="D15" s="54"/>
      <c r="E15" s="15">
        <f>RA!D19</f>
        <v>670101.6335</v>
      </c>
      <c r="F15" s="25">
        <f>RA!I19</f>
        <v>77248.541500000007</v>
      </c>
      <c r="G15" s="16">
        <f t="shared" si="0"/>
        <v>592853.09199999995</v>
      </c>
      <c r="H15" s="27">
        <f>RA!J19</f>
        <v>11.5278843742738</v>
      </c>
      <c r="I15" s="20">
        <f>VLOOKUP(B15,RMS!B:D,3,FALSE)</f>
        <v>670101.64084615395</v>
      </c>
      <c r="J15" s="21">
        <f>VLOOKUP(B15,RMS!B:E,4,FALSE)</f>
        <v>592853.09288461495</v>
      </c>
      <c r="K15" s="22">
        <f t="shared" si="1"/>
        <v>-7.3461539577692747E-3</v>
      </c>
      <c r="L15" s="22">
        <f t="shared" si="2"/>
        <v>-8.8461500126868486E-4</v>
      </c>
    </row>
    <row r="16" spans="1:12">
      <c r="A16" s="57"/>
      <c r="B16" s="12">
        <v>25</v>
      </c>
      <c r="C16" s="54" t="s">
        <v>18</v>
      </c>
      <c r="D16" s="54"/>
      <c r="E16" s="15">
        <f>RA!D20</f>
        <v>1010348.9252000001</v>
      </c>
      <c r="F16" s="25">
        <f>RA!I20</f>
        <v>59201.747100000001</v>
      </c>
      <c r="G16" s="16">
        <f t="shared" si="0"/>
        <v>951147.17810000002</v>
      </c>
      <c r="H16" s="27">
        <f>RA!J20</f>
        <v>5.8595348224160198</v>
      </c>
      <c r="I16" s="20">
        <f>VLOOKUP(B16,RMS!B:D,3,FALSE)</f>
        <v>1010348.9429</v>
      </c>
      <c r="J16" s="21">
        <f>VLOOKUP(B16,RMS!B:E,4,FALSE)</f>
        <v>951147.17810000002</v>
      </c>
      <c r="K16" s="22">
        <f t="shared" si="1"/>
        <v>-1.7699999967589974E-2</v>
      </c>
      <c r="L16" s="22">
        <f t="shared" si="2"/>
        <v>0</v>
      </c>
    </row>
    <row r="17" spans="1:12">
      <c r="A17" s="57"/>
      <c r="B17" s="12">
        <v>26</v>
      </c>
      <c r="C17" s="54" t="s">
        <v>19</v>
      </c>
      <c r="D17" s="54"/>
      <c r="E17" s="15">
        <f>RA!D21</f>
        <v>395578.73190000001</v>
      </c>
      <c r="F17" s="25">
        <f>RA!I21</f>
        <v>52746.212</v>
      </c>
      <c r="G17" s="16">
        <f t="shared" si="0"/>
        <v>342832.51990000001</v>
      </c>
      <c r="H17" s="27">
        <f>RA!J21</f>
        <v>13.3339352564925</v>
      </c>
      <c r="I17" s="20">
        <f>VLOOKUP(B17,RMS!B:D,3,FALSE)</f>
        <v>395578.34158186201</v>
      </c>
      <c r="J17" s="21">
        <f>VLOOKUP(B17,RMS!B:E,4,FALSE)</f>
        <v>342832.51983639703</v>
      </c>
      <c r="K17" s="22">
        <f t="shared" si="1"/>
        <v>0.390318138001021</v>
      </c>
      <c r="L17" s="22">
        <f t="shared" si="2"/>
        <v>6.3602987211197615E-5</v>
      </c>
    </row>
    <row r="18" spans="1:12">
      <c r="A18" s="57"/>
      <c r="B18" s="12">
        <v>27</v>
      </c>
      <c r="C18" s="54" t="s">
        <v>20</v>
      </c>
      <c r="D18" s="54"/>
      <c r="E18" s="15">
        <f>RA!D22</f>
        <v>996342.18819999998</v>
      </c>
      <c r="F18" s="25">
        <f>RA!I22</f>
        <v>75404.645799999998</v>
      </c>
      <c r="G18" s="16">
        <f t="shared" si="0"/>
        <v>920937.54239999992</v>
      </c>
      <c r="H18" s="27">
        <f>RA!J22</f>
        <v>7.5681474390065402</v>
      </c>
      <c r="I18" s="20">
        <f>VLOOKUP(B18,RMS!B:D,3,FALSE)</f>
        <v>996342.23540000001</v>
      </c>
      <c r="J18" s="21">
        <f>VLOOKUP(B18,RMS!B:E,4,FALSE)</f>
        <v>920937.54310000001</v>
      </c>
      <c r="K18" s="22">
        <f t="shared" si="1"/>
        <v>-4.7200000029988587E-2</v>
      </c>
      <c r="L18" s="22">
        <f t="shared" si="2"/>
        <v>-7.0000009145587683E-4</v>
      </c>
    </row>
    <row r="19" spans="1:12">
      <c r="A19" s="57"/>
      <c r="B19" s="12">
        <v>29</v>
      </c>
      <c r="C19" s="54" t="s">
        <v>21</v>
      </c>
      <c r="D19" s="54"/>
      <c r="E19" s="15">
        <f>RA!D23</f>
        <v>2551995.2574</v>
      </c>
      <c r="F19" s="25">
        <f>RA!I23</f>
        <v>161754.21090000001</v>
      </c>
      <c r="G19" s="16">
        <f t="shared" si="0"/>
        <v>2390241.0465000002</v>
      </c>
      <c r="H19" s="27">
        <f>RA!J23</f>
        <v>6.33834292720422</v>
      </c>
      <c r="I19" s="20">
        <f>VLOOKUP(B19,RMS!B:D,3,FALSE)</f>
        <v>2551996.2533478602</v>
      </c>
      <c r="J19" s="21">
        <f>VLOOKUP(B19,RMS!B:E,4,FALSE)</f>
        <v>2390241.08493846</v>
      </c>
      <c r="K19" s="22">
        <f t="shared" si="1"/>
        <v>-0.99594786018133163</v>
      </c>
      <c r="L19" s="22">
        <f t="shared" si="2"/>
        <v>-3.8438459858298302E-2</v>
      </c>
    </row>
    <row r="20" spans="1:12">
      <c r="A20" s="57"/>
      <c r="B20" s="12">
        <v>31</v>
      </c>
      <c r="C20" s="54" t="s">
        <v>22</v>
      </c>
      <c r="D20" s="54"/>
      <c r="E20" s="15">
        <f>RA!D24</f>
        <v>223522.72870000001</v>
      </c>
      <c r="F20" s="25">
        <f>RA!I24</f>
        <v>647815.57490000001</v>
      </c>
      <c r="G20" s="16">
        <f t="shared" si="0"/>
        <v>-424292.84620000003</v>
      </c>
      <c r="H20" s="27">
        <f>RA!J24</f>
        <v>289.82089591858102</v>
      </c>
      <c r="I20" s="20">
        <f>VLOOKUP(B20,RMS!B:D,3,FALSE)</f>
        <v>223522.70628527299</v>
      </c>
      <c r="J20" s="21">
        <f>VLOOKUP(B20,RMS!B:E,4,FALSE)</f>
        <v>-424292.84738353803</v>
      </c>
      <c r="K20" s="22">
        <f t="shared" si="1"/>
        <v>2.2414727020077407E-2</v>
      </c>
      <c r="L20" s="22">
        <f t="shared" si="2"/>
        <v>1.1835379991680384E-3</v>
      </c>
    </row>
    <row r="21" spans="1:12">
      <c r="A21" s="57"/>
      <c r="B21" s="12">
        <v>32</v>
      </c>
      <c r="C21" s="54" t="s">
        <v>23</v>
      </c>
      <c r="D21" s="54"/>
      <c r="E21" s="15">
        <f>RA!D25</f>
        <v>205622.31839999999</v>
      </c>
      <c r="F21" s="25">
        <f>RA!I25</f>
        <v>21266.920999999998</v>
      </c>
      <c r="G21" s="16">
        <f t="shared" si="0"/>
        <v>184355.39739999999</v>
      </c>
      <c r="H21" s="27">
        <f>RA!J25</f>
        <v>10.342710443828899</v>
      </c>
      <c r="I21" s="20">
        <f>VLOOKUP(B21,RMS!B:D,3,FALSE)</f>
        <v>205622.31736870101</v>
      </c>
      <c r="J21" s="21">
        <f>VLOOKUP(B21,RMS!B:E,4,FALSE)</f>
        <v>184355.40906608599</v>
      </c>
      <c r="K21" s="22">
        <f t="shared" si="1"/>
        <v>1.0312989761587232E-3</v>
      </c>
      <c r="L21" s="22">
        <f t="shared" si="2"/>
        <v>-1.1666086007608101E-2</v>
      </c>
    </row>
    <row r="22" spans="1:12">
      <c r="A22" s="57"/>
      <c r="B22" s="12">
        <v>33</v>
      </c>
      <c r="C22" s="54" t="s">
        <v>24</v>
      </c>
      <c r="D22" s="54"/>
      <c r="E22" s="15">
        <f>RA!D26</f>
        <v>482727.97090000001</v>
      </c>
      <c r="F22" s="25">
        <f>RA!I26</f>
        <v>104097.11659999999</v>
      </c>
      <c r="G22" s="16">
        <f t="shared" si="0"/>
        <v>378630.85430000001</v>
      </c>
      <c r="H22" s="27">
        <f>RA!J26</f>
        <v>21.564343248210999</v>
      </c>
      <c r="I22" s="20">
        <f>VLOOKUP(B22,RMS!B:D,3,FALSE)</f>
        <v>482727.99334428599</v>
      </c>
      <c r="J22" s="21">
        <f>VLOOKUP(B22,RMS!B:E,4,FALSE)</f>
        <v>378630.891468163</v>
      </c>
      <c r="K22" s="22">
        <f t="shared" si="1"/>
        <v>-2.2444285976234823E-2</v>
      </c>
      <c r="L22" s="22">
        <f t="shared" si="2"/>
        <v>-3.7168162991292775E-2</v>
      </c>
    </row>
    <row r="23" spans="1:12">
      <c r="A23" s="57"/>
      <c r="B23" s="12">
        <v>34</v>
      </c>
      <c r="C23" s="54" t="s">
        <v>25</v>
      </c>
      <c r="D23" s="54"/>
      <c r="E23" s="15">
        <f>RA!D27</f>
        <v>261183.61040000001</v>
      </c>
      <c r="F23" s="25">
        <f>RA!I27</f>
        <v>72193.545499999993</v>
      </c>
      <c r="G23" s="16">
        <f t="shared" si="0"/>
        <v>188990.0649</v>
      </c>
      <c r="H23" s="27">
        <f>RA!J27</f>
        <v>27.640917203585801</v>
      </c>
      <c r="I23" s="20">
        <f>VLOOKUP(B23,RMS!B:D,3,FALSE)</f>
        <v>261183.59199912299</v>
      </c>
      <c r="J23" s="21">
        <f>VLOOKUP(B23,RMS!B:E,4,FALSE)</f>
        <v>188990.07369004801</v>
      </c>
      <c r="K23" s="22">
        <f t="shared" si="1"/>
        <v>1.8400877015665174E-2</v>
      </c>
      <c r="L23" s="22">
        <f t="shared" si="2"/>
        <v>-8.7900480139069259E-3</v>
      </c>
    </row>
    <row r="24" spans="1:12">
      <c r="A24" s="57"/>
      <c r="B24" s="12">
        <v>35</v>
      </c>
      <c r="C24" s="54" t="s">
        <v>26</v>
      </c>
      <c r="D24" s="54"/>
      <c r="E24" s="15">
        <f>RA!D28</f>
        <v>720675.09459999995</v>
      </c>
      <c r="F24" s="25">
        <f>RA!I28</f>
        <v>79344.216100000005</v>
      </c>
      <c r="G24" s="16">
        <f t="shared" si="0"/>
        <v>641330.87849999999</v>
      </c>
      <c r="H24" s="27">
        <f>RA!J28</f>
        <v>11.0097069670541</v>
      </c>
      <c r="I24" s="20">
        <f>VLOOKUP(B24,RMS!B:D,3,FALSE)</f>
        <v>720675.094148673</v>
      </c>
      <c r="J24" s="21">
        <f>VLOOKUP(B24,RMS!B:E,4,FALSE)</f>
        <v>641330.88815495698</v>
      </c>
      <c r="K24" s="22">
        <f t="shared" si="1"/>
        <v>4.5132695231586695E-4</v>
      </c>
      <c r="L24" s="22">
        <f t="shared" si="2"/>
        <v>-9.6549569861963391E-3</v>
      </c>
    </row>
    <row r="25" spans="1:12">
      <c r="A25" s="57"/>
      <c r="B25" s="12">
        <v>36</v>
      </c>
      <c r="C25" s="54" t="s">
        <v>27</v>
      </c>
      <c r="D25" s="54"/>
      <c r="E25" s="15">
        <f>RA!D29</f>
        <v>660174.05669999996</v>
      </c>
      <c r="F25" s="25">
        <f>RA!I29</f>
        <v>116200.8319</v>
      </c>
      <c r="G25" s="16">
        <f t="shared" si="0"/>
        <v>543973.22479999997</v>
      </c>
      <c r="H25" s="27">
        <f>RA!J29</f>
        <v>17.601544732134901</v>
      </c>
      <c r="I25" s="20">
        <f>VLOOKUP(B25,RMS!B:D,3,FALSE)</f>
        <v>660174.05519469001</v>
      </c>
      <c r="J25" s="21">
        <f>VLOOKUP(B25,RMS!B:E,4,FALSE)</f>
        <v>543973.21294776106</v>
      </c>
      <c r="K25" s="22">
        <f t="shared" si="1"/>
        <v>1.5053099486976862E-3</v>
      </c>
      <c r="L25" s="22">
        <f t="shared" si="2"/>
        <v>1.1852238909341395E-2</v>
      </c>
    </row>
    <row r="26" spans="1:12">
      <c r="A26" s="57"/>
      <c r="B26" s="12">
        <v>37</v>
      </c>
      <c r="C26" s="54" t="s">
        <v>28</v>
      </c>
      <c r="D26" s="54"/>
      <c r="E26" s="15">
        <f>RA!D30</f>
        <v>829341.39410000003</v>
      </c>
      <c r="F26" s="25">
        <f>RA!I30</f>
        <v>134901.1557</v>
      </c>
      <c r="G26" s="16">
        <f t="shared" si="0"/>
        <v>694440.23840000003</v>
      </c>
      <c r="H26" s="27">
        <f>RA!J30</f>
        <v>16.2660584241541</v>
      </c>
      <c r="I26" s="20">
        <f>VLOOKUP(B26,RMS!B:D,3,FALSE)</f>
        <v>829341.39632300904</v>
      </c>
      <c r="J26" s="21">
        <f>VLOOKUP(B26,RMS!B:E,4,FALSE)</f>
        <v>694440.23685099301</v>
      </c>
      <c r="K26" s="22">
        <f t="shared" si="1"/>
        <v>-2.2230090107768774E-3</v>
      </c>
      <c r="L26" s="22">
        <f t="shared" si="2"/>
        <v>1.5490070218220353E-3</v>
      </c>
    </row>
    <row r="27" spans="1:12">
      <c r="A27" s="57"/>
      <c r="B27" s="12">
        <v>38</v>
      </c>
      <c r="C27" s="54" t="s">
        <v>29</v>
      </c>
      <c r="D27" s="54"/>
      <c r="E27" s="15">
        <f>RA!D31</f>
        <v>715795.6679</v>
      </c>
      <c r="F27" s="25">
        <f>RA!I31</f>
        <v>48560.641000000003</v>
      </c>
      <c r="G27" s="16">
        <f t="shared" si="0"/>
        <v>667235.02689999994</v>
      </c>
      <c r="H27" s="27">
        <f>RA!J31</f>
        <v>6.7841484906533598</v>
      </c>
      <c r="I27" s="20">
        <f>VLOOKUP(B27,RMS!B:D,3,FALSE)</f>
        <v>715795.72527522105</v>
      </c>
      <c r="J27" s="21">
        <f>VLOOKUP(B27,RMS!B:E,4,FALSE)</f>
        <v>667235.014117699</v>
      </c>
      <c r="K27" s="22">
        <f t="shared" si="1"/>
        <v>-5.737522104755044E-2</v>
      </c>
      <c r="L27" s="22">
        <f t="shared" si="2"/>
        <v>1.2782300938852131E-2</v>
      </c>
    </row>
    <row r="28" spans="1:12">
      <c r="A28" s="57"/>
      <c r="B28" s="12">
        <v>39</v>
      </c>
      <c r="C28" s="54" t="s">
        <v>30</v>
      </c>
      <c r="D28" s="54"/>
      <c r="E28" s="15">
        <f>RA!D32</f>
        <v>157194.46479999999</v>
      </c>
      <c r="F28" s="25">
        <f>RA!I32</f>
        <v>41339.901100000003</v>
      </c>
      <c r="G28" s="16">
        <f t="shared" si="0"/>
        <v>115854.56369999998</v>
      </c>
      <c r="H28" s="27">
        <f>RA!J32</f>
        <v>26.298573014385202</v>
      </c>
      <c r="I28" s="20">
        <f>VLOOKUP(B28,RMS!B:D,3,FALSE)</f>
        <v>157194.443245481</v>
      </c>
      <c r="J28" s="21">
        <f>VLOOKUP(B28,RMS!B:E,4,FALSE)</f>
        <v>115854.54566676301</v>
      </c>
      <c r="K28" s="22">
        <f t="shared" si="1"/>
        <v>2.1554518985794857E-2</v>
      </c>
      <c r="L28" s="22">
        <f t="shared" si="2"/>
        <v>1.8033236978226341E-2</v>
      </c>
    </row>
    <row r="29" spans="1:12">
      <c r="A29" s="57"/>
      <c r="B29" s="12">
        <v>40</v>
      </c>
      <c r="C29" s="54" t="s">
        <v>31</v>
      </c>
      <c r="D29" s="54"/>
      <c r="E29" s="15">
        <f>RA!D33</f>
        <v>11.538500000000001</v>
      </c>
      <c r="F29" s="25">
        <f>RA!I33</f>
        <v>2.2471999999999999</v>
      </c>
      <c r="G29" s="16">
        <f t="shared" si="0"/>
        <v>9.2913000000000014</v>
      </c>
      <c r="H29" s="27">
        <f>RA!J33</f>
        <v>19.475668414438601</v>
      </c>
      <c r="I29" s="20">
        <f>VLOOKUP(B29,RMS!B:D,3,FALSE)</f>
        <v>11.538500000000001</v>
      </c>
      <c r="J29" s="21">
        <f>VLOOKUP(B29,RMS!B:E,4,FALSE)</f>
        <v>9.2912999999999997</v>
      </c>
      <c r="K29" s="22">
        <f t="shared" si="1"/>
        <v>0</v>
      </c>
      <c r="L29" s="22">
        <f t="shared" si="2"/>
        <v>0</v>
      </c>
    </row>
    <row r="30" spans="1:12">
      <c r="A30" s="57"/>
      <c r="B30" s="12">
        <v>41</v>
      </c>
      <c r="C30" s="54" t="s">
        <v>40</v>
      </c>
      <c r="D30" s="5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7"/>
      <c r="B31" s="12">
        <v>42</v>
      </c>
      <c r="C31" s="54" t="s">
        <v>32</v>
      </c>
      <c r="D31" s="54"/>
      <c r="E31" s="15">
        <f>RA!D35</f>
        <v>87640.299199999994</v>
      </c>
      <c r="F31" s="25">
        <f>RA!I35</f>
        <v>8819.0524999999998</v>
      </c>
      <c r="G31" s="16">
        <f t="shared" si="0"/>
        <v>78821.246699999989</v>
      </c>
      <c r="H31" s="27">
        <f>RA!J35</f>
        <v>10.062782282240301</v>
      </c>
      <c r="I31" s="20">
        <f>VLOOKUP(B31,RMS!B:D,3,FALSE)</f>
        <v>87640.298599999995</v>
      </c>
      <c r="J31" s="21">
        <f>VLOOKUP(B31,RMS!B:E,4,FALSE)</f>
        <v>78821.244900000005</v>
      </c>
      <c r="K31" s="22">
        <f t="shared" si="1"/>
        <v>5.9999999939464033E-4</v>
      </c>
      <c r="L31" s="22">
        <f t="shared" si="2"/>
        <v>1.7999999836320058E-3</v>
      </c>
    </row>
    <row r="32" spans="1:12">
      <c r="A32" s="57"/>
      <c r="B32" s="12">
        <v>71</v>
      </c>
      <c r="C32" s="54" t="s">
        <v>41</v>
      </c>
      <c r="D32" s="5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7"/>
      <c r="B33" s="12">
        <v>72</v>
      </c>
      <c r="C33" s="54" t="s">
        <v>42</v>
      </c>
      <c r="D33" s="5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7"/>
      <c r="B34" s="12">
        <v>73</v>
      </c>
      <c r="C34" s="54" t="s">
        <v>43</v>
      </c>
      <c r="D34" s="5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7"/>
      <c r="B35" s="12">
        <v>75</v>
      </c>
      <c r="C35" s="54" t="s">
        <v>33</v>
      </c>
      <c r="D35" s="54"/>
      <c r="E35" s="15">
        <f>RA!D39</f>
        <v>209958.97260000001</v>
      </c>
      <c r="F35" s="25">
        <f>RA!I39</f>
        <v>11253.304400000001</v>
      </c>
      <c r="G35" s="16">
        <f t="shared" si="0"/>
        <v>198705.66820000001</v>
      </c>
      <c r="H35" s="27">
        <f>RA!J39</f>
        <v>5.3597635102925798</v>
      </c>
      <c r="I35" s="20">
        <f>VLOOKUP(B35,RMS!B:D,3,FALSE)</f>
        <v>209958.974358974</v>
      </c>
      <c r="J35" s="21">
        <f>VLOOKUP(B35,RMS!B:E,4,FALSE)</f>
        <v>198705.668376068</v>
      </c>
      <c r="K35" s="22">
        <f t="shared" si="1"/>
        <v>-1.7589739873073995E-3</v>
      </c>
      <c r="L35" s="22">
        <f t="shared" si="2"/>
        <v>-1.7606798792257905E-4</v>
      </c>
    </row>
    <row r="36" spans="1:12">
      <c r="A36" s="57"/>
      <c r="B36" s="12">
        <v>76</v>
      </c>
      <c r="C36" s="54" t="s">
        <v>34</v>
      </c>
      <c r="D36" s="54"/>
      <c r="E36" s="15">
        <f>RA!D40</f>
        <v>506745.40029999998</v>
      </c>
      <c r="F36" s="25">
        <f>RA!I40</f>
        <v>38529.119599999998</v>
      </c>
      <c r="G36" s="16">
        <f t="shared" si="0"/>
        <v>468216.2807</v>
      </c>
      <c r="H36" s="27">
        <f>RA!J40</f>
        <v>7.6032499904666597</v>
      </c>
      <c r="I36" s="20">
        <f>VLOOKUP(B36,RMS!B:D,3,FALSE)</f>
        <v>506745.388901709</v>
      </c>
      <c r="J36" s="21">
        <f>VLOOKUP(B36,RMS!B:E,4,FALSE)</f>
        <v>468216.27061111102</v>
      </c>
      <c r="K36" s="22">
        <f t="shared" si="1"/>
        <v>1.1398290982469916E-2</v>
      </c>
      <c r="L36" s="22">
        <f t="shared" si="2"/>
        <v>1.0088888986501843E-2</v>
      </c>
    </row>
    <row r="37" spans="1:12">
      <c r="A37" s="57"/>
      <c r="B37" s="12">
        <v>77</v>
      </c>
      <c r="C37" s="54" t="s">
        <v>44</v>
      </c>
      <c r="D37" s="5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7"/>
      <c r="B38" s="12">
        <v>78</v>
      </c>
      <c r="C38" s="54" t="s">
        <v>45</v>
      </c>
      <c r="D38" s="5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7"/>
      <c r="B39" s="12">
        <v>99</v>
      </c>
      <c r="C39" s="54" t="s">
        <v>35</v>
      </c>
      <c r="D39" s="54"/>
      <c r="E39" s="15">
        <f>RA!D43</f>
        <v>43787.792099999999</v>
      </c>
      <c r="F39" s="25">
        <f>RA!I43</f>
        <v>6412.1531000000004</v>
      </c>
      <c r="G39" s="16">
        <f t="shared" si="0"/>
        <v>37375.638999999996</v>
      </c>
      <c r="H39" s="27">
        <f>RA!J43</f>
        <v>14.643700429919599</v>
      </c>
      <c r="I39" s="20">
        <f>VLOOKUP(B39,RMS!B:D,3,FALSE)</f>
        <v>43787.792148854103</v>
      </c>
      <c r="J39" s="21">
        <f>VLOOKUP(B39,RMS!B:E,4,FALSE)</f>
        <v>37375.639134709898</v>
      </c>
      <c r="K39" s="22">
        <f t="shared" si="1"/>
        <v>-4.8854104534257203E-5</v>
      </c>
      <c r="L39" s="22">
        <f t="shared" si="2"/>
        <v>-1.3470990234054625E-4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/>
  <cols>
    <col min="1" max="1" width="7.28515625" style="46" customWidth="1"/>
    <col min="2" max="3" width="9.140625" style="46"/>
    <col min="4" max="5" width="12.28515625" style="46" bestFit="1" customWidth="1"/>
    <col min="6" max="7" width="13.140625" style="46" bestFit="1" customWidth="1"/>
    <col min="8" max="8" width="9.5703125" style="46" bestFit="1" customWidth="1"/>
    <col min="9" max="9" width="13.140625" style="46" bestFit="1" customWidth="1"/>
    <col min="10" max="10" width="9.5703125" style="46" bestFit="1" customWidth="1"/>
    <col min="11" max="11" width="13.140625" style="46" bestFit="1" customWidth="1"/>
    <col min="12" max="12" width="11.28515625" style="46" bestFit="1" customWidth="1"/>
    <col min="13" max="13" width="13.140625" style="46" bestFit="1" customWidth="1"/>
    <col min="14" max="15" width="14.85546875" style="46" bestFit="1" customWidth="1"/>
    <col min="16" max="16" width="9.85546875" style="46" bestFit="1" customWidth="1"/>
    <col min="17" max="18" width="11.28515625" style="46" bestFit="1" customWidth="1"/>
    <col min="19" max="20" width="9.5703125" style="46" bestFit="1" customWidth="1"/>
    <col min="21" max="21" width="11.28515625" style="46" bestFit="1" customWidth="1"/>
    <col min="22" max="22" width="36.5703125" style="46" bestFit="1" customWidth="1"/>
    <col min="23" max="16384" width="9.140625" style="46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47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31"/>
      <c r="B5" s="32"/>
      <c r="C5" s="48"/>
      <c r="D5" s="49" t="s">
        <v>0</v>
      </c>
      <c r="E5" s="49" t="s">
        <v>56</v>
      </c>
      <c r="F5" s="49" t="s">
        <v>57</v>
      </c>
      <c r="G5" s="49" t="s">
        <v>58</v>
      </c>
      <c r="H5" s="49" t="s">
        <v>59</v>
      </c>
      <c r="I5" s="49" t="s">
        <v>1</v>
      </c>
      <c r="J5" s="49" t="s">
        <v>2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49" t="s">
        <v>65</v>
      </c>
      <c r="Q5" s="49" t="s">
        <v>66</v>
      </c>
      <c r="R5" s="49" t="s">
        <v>67</v>
      </c>
      <c r="S5" s="49" t="s">
        <v>68</v>
      </c>
      <c r="T5" s="49" t="s">
        <v>69</v>
      </c>
      <c r="U5" s="50" t="s">
        <v>70</v>
      </c>
    </row>
    <row r="6" spans="1:23" ht="12" thickBot="1">
      <c r="A6" s="51" t="s">
        <v>3</v>
      </c>
      <c r="B6" s="61" t="s">
        <v>4</v>
      </c>
      <c r="C6" s="6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63" t="s">
        <v>5</v>
      </c>
      <c r="B7" s="64"/>
      <c r="C7" s="65"/>
      <c r="D7" s="33">
        <v>15334984.983100001</v>
      </c>
      <c r="E7" s="33">
        <v>15762155</v>
      </c>
      <c r="F7" s="34">
        <v>97.2899009247149</v>
      </c>
      <c r="G7" s="33">
        <v>16254329.1982</v>
      </c>
      <c r="H7" s="34">
        <v>-5.6559960358241801</v>
      </c>
      <c r="I7" s="33">
        <v>2095201.6691000001</v>
      </c>
      <c r="J7" s="34">
        <v>13.6628869960357</v>
      </c>
      <c r="K7" s="33">
        <v>2437385.5326</v>
      </c>
      <c r="L7" s="34">
        <v>14.9953006542399</v>
      </c>
      <c r="M7" s="34">
        <v>-0.140389716326488</v>
      </c>
      <c r="N7" s="33">
        <v>58778093.5603</v>
      </c>
      <c r="O7" s="33">
        <v>1673980151.4897001</v>
      </c>
      <c r="P7" s="33">
        <v>906698</v>
      </c>
      <c r="Q7" s="33">
        <v>1264425</v>
      </c>
      <c r="R7" s="34">
        <v>-28.291674081104102</v>
      </c>
      <c r="S7" s="33">
        <v>16.9130018849716</v>
      </c>
      <c r="T7" s="33">
        <v>16.961857271012502</v>
      </c>
      <c r="U7" s="35">
        <v>-0.28886289006035498</v>
      </c>
    </row>
    <row r="8" spans="1:23" ht="12" thickBot="1">
      <c r="A8" s="66">
        <v>41701</v>
      </c>
      <c r="B8" s="69" t="s">
        <v>6</v>
      </c>
      <c r="C8" s="70"/>
      <c r="D8" s="36">
        <v>763283.18709999998</v>
      </c>
      <c r="E8" s="36">
        <v>745714</v>
      </c>
      <c r="F8" s="37">
        <v>102.356022161311</v>
      </c>
      <c r="G8" s="36">
        <v>796461.55090000003</v>
      </c>
      <c r="H8" s="37">
        <v>-4.1657207133864098</v>
      </c>
      <c r="I8" s="36">
        <v>-83536.056400000001</v>
      </c>
      <c r="J8" s="37">
        <v>-10.9443071473099</v>
      </c>
      <c r="K8" s="36">
        <v>192852.53390000001</v>
      </c>
      <c r="L8" s="37">
        <v>24.2136652650812</v>
      </c>
      <c r="M8" s="37">
        <v>-1.43316027386664</v>
      </c>
      <c r="N8" s="36">
        <v>2920082.6990999999</v>
      </c>
      <c r="O8" s="36">
        <v>70226150.076700002</v>
      </c>
      <c r="P8" s="36">
        <v>42230</v>
      </c>
      <c r="Q8" s="36">
        <v>58808</v>
      </c>
      <c r="R8" s="37">
        <v>-28.1900421711332</v>
      </c>
      <c r="S8" s="36">
        <v>18.074430194174798</v>
      </c>
      <c r="T8" s="36">
        <v>18.143316558971598</v>
      </c>
      <c r="U8" s="39">
        <v>-0.381126066253616</v>
      </c>
    </row>
    <row r="9" spans="1:23" ht="12" thickBot="1">
      <c r="A9" s="67"/>
      <c r="B9" s="69" t="s">
        <v>7</v>
      </c>
      <c r="C9" s="70"/>
      <c r="D9" s="36">
        <v>105727.18640000001</v>
      </c>
      <c r="E9" s="36">
        <v>110579</v>
      </c>
      <c r="F9" s="37">
        <v>95.612355329673804</v>
      </c>
      <c r="G9" s="36">
        <v>168430.82860000001</v>
      </c>
      <c r="H9" s="37">
        <v>-37.2281266566185</v>
      </c>
      <c r="I9" s="36">
        <v>21992.562900000001</v>
      </c>
      <c r="J9" s="37">
        <v>20.801237268146998</v>
      </c>
      <c r="K9" s="36">
        <v>33801.563699999999</v>
      </c>
      <c r="L9" s="37">
        <v>20.0685135737675</v>
      </c>
      <c r="M9" s="37">
        <v>-0.34936255922385001</v>
      </c>
      <c r="N9" s="36">
        <v>523441.7046</v>
      </c>
      <c r="O9" s="36">
        <v>11784586.782400001</v>
      </c>
      <c r="P9" s="36">
        <v>7036</v>
      </c>
      <c r="Q9" s="36">
        <v>12442</v>
      </c>
      <c r="R9" s="37">
        <v>-43.449606172641097</v>
      </c>
      <c r="S9" s="36">
        <v>15.0266040932348</v>
      </c>
      <c r="T9" s="36">
        <v>16.076215463751801</v>
      </c>
      <c r="U9" s="39">
        <v>-6.98502046107388</v>
      </c>
    </row>
    <row r="10" spans="1:23" ht="12" thickBot="1">
      <c r="A10" s="67"/>
      <c r="B10" s="69" t="s">
        <v>8</v>
      </c>
      <c r="C10" s="70"/>
      <c r="D10" s="36">
        <v>109817.4553</v>
      </c>
      <c r="E10" s="36">
        <v>136684</v>
      </c>
      <c r="F10" s="37">
        <v>80.344045608849598</v>
      </c>
      <c r="G10" s="36">
        <v>198763.42</v>
      </c>
      <c r="H10" s="37">
        <v>-44.749665054062802</v>
      </c>
      <c r="I10" s="36">
        <v>25091.363300000001</v>
      </c>
      <c r="J10" s="37">
        <v>22.848246876104799</v>
      </c>
      <c r="K10" s="36">
        <v>42915.1204</v>
      </c>
      <c r="L10" s="37">
        <v>21.591055537281498</v>
      </c>
      <c r="M10" s="37">
        <v>-0.415325809035829</v>
      </c>
      <c r="N10" s="36">
        <v>567384.19720000005</v>
      </c>
      <c r="O10" s="36">
        <v>16991885.028700002</v>
      </c>
      <c r="P10" s="36">
        <v>86810</v>
      </c>
      <c r="Q10" s="36">
        <v>127557</v>
      </c>
      <c r="R10" s="37">
        <v>-31.944150458226499</v>
      </c>
      <c r="S10" s="36">
        <v>1.26503231540145</v>
      </c>
      <c r="T10" s="36">
        <v>1.76557480577311</v>
      </c>
      <c r="U10" s="39">
        <v>-39.567565529961101</v>
      </c>
    </row>
    <row r="11" spans="1:23" ht="12" thickBot="1">
      <c r="A11" s="67"/>
      <c r="B11" s="69" t="s">
        <v>9</v>
      </c>
      <c r="C11" s="70"/>
      <c r="D11" s="36">
        <v>103359.2703</v>
      </c>
      <c r="E11" s="36">
        <v>59074</v>
      </c>
      <c r="F11" s="37">
        <v>174.96575532383099</v>
      </c>
      <c r="G11" s="36">
        <v>68336.172500000001</v>
      </c>
      <c r="H11" s="37">
        <v>51.251184429446901</v>
      </c>
      <c r="I11" s="36">
        <v>14365.1927</v>
      </c>
      <c r="J11" s="37">
        <v>13.8983108707183</v>
      </c>
      <c r="K11" s="36">
        <v>13911.9704</v>
      </c>
      <c r="L11" s="37">
        <v>20.358135217479401</v>
      </c>
      <c r="M11" s="37">
        <v>3.2577865461817998E-2</v>
      </c>
      <c r="N11" s="36">
        <v>335641.50589999999</v>
      </c>
      <c r="O11" s="36">
        <v>7545988.5986000001</v>
      </c>
      <c r="P11" s="36">
        <v>5921</v>
      </c>
      <c r="Q11" s="36">
        <v>9072</v>
      </c>
      <c r="R11" s="37">
        <v>-34.733245149911802</v>
      </c>
      <c r="S11" s="36">
        <v>17.456387485222098</v>
      </c>
      <c r="T11" s="36">
        <v>11.3436046516755</v>
      </c>
      <c r="U11" s="39">
        <v>35.017456153064003</v>
      </c>
    </row>
    <row r="12" spans="1:23" ht="12" thickBot="1">
      <c r="A12" s="67"/>
      <c r="B12" s="69" t="s">
        <v>10</v>
      </c>
      <c r="C12" s="70"/>
      <c r="D12" s="36">
        <v>193531.18479999999</v>
      </c>
      <c r="E12" s="36">
        <v>204883</v>
      </c>
      <c r="F12" s="37">
        <v>94.459366955774797</v>
      </c>
      <c r="G12" s="36">
        <v>199164.891</v>
      </c>
      <c r="H12" s="37">
        <v>-2.8286643151377602</v>
      </c>
      <c r="I12" s="36">
        <v>29886.6106</v>
      </c>
      <c r="J12" s="37">
        <v>15.4427880090155</v>
      </c>
      <c r="K12" s="36">
        <v>24666.151900000001</v>
      </c>
      <c r="L12" s="37">
        <v>12.3847891945976</v>
      </c>
      <c r="M12" s="37">
        <v>0.21164463436228201</v>
      </c>
      <c r="N12" s="36">
        <v>640794.79070000001</v>
      </c>
      <c r="O12" s="36">
        <v>20171129.7969</v>
      </c>
      <c r="P12" s="36">
        <v>2003</v>
      </c>
      <c r="Q12" s="36">
        <v>2736</v>
      </c>
      <c r="R12" s="37">
        <v>-26.7909356725146</v>
      </c>
      <c r="S12" s="36">
        <v>96.620661407888207</v>
      </c>
      <c r="T12" s="36">
        <v>82.901051315789502</v>
      </c>
      <c r="U12" s="39">
        <v>14.199457851132699</v>
      </c>
    </row>
    <row r="13" spans="1:23" ht="12" thickBot="1">
      <c r="A13" s="67"/>
      <c r="B13" s="69" t="s">
        <v>11</v>
      </c>
      <c r="C13" s="70"/>
      <c r="D13" s="36">
        <v>383674.71519999998</v>
      </c>
      <c r="E13" s="36">
        <v>291266</v>
      </c>
      <c r="F13" s="37">
        <v>131.72657131282099</v>
      </c>
      <c r="G13" s="36">
        <v>405010.8836</v>
      </c>
      <c r="H13" s="37">
        <v>-5.2680481596815998</v>
      </c>
      <c r="I13" s="36">
        <v>45804.3125</v>
      </c>
      <c r="J13" s="37">
        <v>11.938319280728001</v>
      </c>
      <c r="K13" s="36">
        <v>67621.697</v>
      </c>
      <c r="L13" s="37">
        <v>16.696266628425999</v>
      </c>
      <c r="M13" s="37">
        <v>-0.32263881960844598</v>
      </c>
      <c r="N13" s="36">
        <v>1422095.53</v>
      </c>
      <c r="O13" s="36">
        <v>32501381.648800001</v>
      </c>
      <c r="P13" s="36">
        <v>15214</v>
      </c>
      <c r="Q13" s="36">
        <v>20660</v>
      </c>
      <c r="R13" s="37">
        <v>-26.3601161665053</v>
      </c>
      <c r="S13" s="36">
        <v>25.2185299855396</v>
      </c>
      <c r="T13" s="36">
        <v>24.975526243949702</v>
      </c>
      <c r="U13" s="39">
        <v>0.96359201638363601</v>
      </c>
    </row>
    <row r="14" spans="1:23" ht="12" thickBot="1">
      <c r="A14" s="67"/>
      <c r="B14" s="69" t="s">
        <v>12</v>
      </c>
      <c r="C14" s="70"/>
      <c r="D14" s="36">
        <v>128627.9624</v>
      </c>
      <c r="E14" s="36">
        <v>125944</v>
      </c>
      <c r="F14" s="37">
        <v>102.13107603379299</v>
      </c>
      <c r="G14" s="36">
        <v>161002.76920000001</v>
      </c>
      <c r="H14" s="37">
        <v>-20.1082297906215</v>
      </c>
      <c r="I14" s="36">
        <v>18400.983800000002</v>
      </c>
      <c r="J14" s="37">
        <v>14.305586014631601</v>
      </c>
      <c r="K14" s="36">
        <v>10819.265299999999</v>
      </c>
      <c r="L14" s="37">
        <v>6.7199249762966202</v>
      </c>
      <c r="M14" s="37">
        <v>0.70076093799086403</v>
      </c>
      <c r="N14" s="36">
        <v>486336.90259999997</v>
      </c>
      <c r="O14" s="36">
        <v>14679075.208900001</v>
      </c>
      <c r="P14" s="36">
        <v>2664</v>
      </c>
      <c r="Q14" s="36">
        <v>4084</v>
      </c>
      <c r="R14" s="37">
        <v>-34.769833496571998</v>
      </c>
      <c r="S14" s="36">
        <v>48.283769669669702</v>
      </c>
      <c r="T14" s="36">
        <v>46.2104576640549</v>
      </c>
      <c r="U14" s="39">
        <v>4.2940143650739104</v>
      </c>
    </row>
    <row r="15" spans="1:23" ht="12" thickBot="1">
      <c r="A15" s="67"/>
      <c r="B15" s="69" t="s">
        <v>13</v>
      </c>
      <c r="C15" s="70"/>
      <c r="D15" s="36">
        <v>135588.63920000001</v>
      </c>
      <c r="E15" s="36">
        <v>69918</v>
      </c>
      <c r="F15" s="37">
        <v>193.92522554992999</v>
      </c>
      <c r="G15" s="36">
        <v>78880.959000000003</v>
      </c>
      <c r="H15" s="37">
        <v>71.890201284190795</v>
      </c>
      <c r="I15" s="36">
        <v>-18000.311000000002</v>
      </c>
      <c r="J15" s="37">
        <v>-13.2756778932257</v>
      </c>
      <c r="K15" s="36">
        <v>12822.0977</v>
      </c>
      <c r="L15" s="37">
        <v>16.254997229432799</v>
      </c>
      <c r="M15" s="37">
        <v>-2.4038507131325302</v>
      </c>
      <c r="N15" s="36">
        <v>535840.0845</v>
      </c>
      <c r="O15" s="36">
        <v>10396769.4681</v>
      </c>
      <c r="P15" s="36">
        <v>6374</v>
      </c>
      <c r="Q15" s="36">
        <v>8309</v>
      </c>
      <c r="R15" s="37">
        <v>-23.288000962811399</v>
      </c>
      <c r="S15" s="36">
        <v>21.272142955757801</v>
      </c>
      <c r="T15" s="36">
        <v>22.4806302202431</v>
      </c>
      <c r="U15" s="39">
        <v>-5.6810790854441997</v>
      </c>
    </row>
    <row r="16" spans="1:23" ht="12" thickBot="1">
      <c r="A16" s="67"/>
      <c r="B16" s="69" t="s">
        <v>14</v>
      </c>
      <c r="C16" s="70"/>
      <c r="D16" s="36">
        <v>560846.06720000005</v>
      </c>
      <c r="E16" s="36">
        <v>636318</v>
      </c>
      <c r="F16" s="37">
        <v>88.139274262239894</v>
      </c>
      <c r="G16" s="36">
        <v>713365.84820000001</v>
      </c>
      <c r="H16" s="37">
        <v>-21.3803031620936</v>
      </c>
      <c r="I16" s="36">
        <v>41495.236400000002</v>
      </c>
      <c r="J16" s="37">
        <v>7.3986854552022097</v>
      </c>
      <c r="K16" s="36">
        <v>81311.810299999997</v>
      </c>
      <c r="L16" s="37">
        <v>11.398332357116599</v>
      </c>
      <c r="M16" s="37">
        <v>-0.489677621898919</v>
      </c>
      <c r="N16" s="36">
        <v>2454037.2308</v>
      </c>
      <c r="O16" s="36">
        <v>82481438.184699997</v>
      </c>
      <c r="P16" s="36">
        <v>34317</v>
      </c>
      <c r="Q16" s="36">
        <v>58645</v>
      </c>
      <c r="R16" s="37">
        <v>-41.483502429874697</v>
      </c>
      <c r="S16" s="36">
        <v>16.3430972171227</v>
      </c>
      <c r="T16" s="36">
        <v>16.496352886008999</v>
      </c>
      <c r="U16" s="39">
        <v>-0.93773944344995097</v>
      </c>
    </row>
    <row r="17" spans="1:21" ht="12" thickBot="1">
      <c r="A17" s="67"/>
      <c r="B17" s="69" t="s">
        <v>15</v>
      </c>
      <c r="C17" s="70"/>
      <c r="D17" s="36">
        <v>530035.43290000001</v>
      </c>
      <c r="E17" s="36">
        <v>454238</v>
      </c>
      <c r="F17" s="37">
        <v>116.68672213685301</v>
      </c>
      <c r="G17" s="36">
        <v>428388.54739999998</v>
      </c>
      <c r="H17" s="37">
        <v>23.727731779227302</v>
      </c>
      <c r="I17" s="36">
        <v>28866.245500000001</v>
      </c>
      <c r="J17" s="37">
        <v>5.4460973188270003</v>
      </c>
      <c r="K17" s="36">
        <v>68299.535499999998</v>
      </c>
      <c r="L17" s="37">
        <v>15.9433616782072</v>
      </c>
      <c r="M17" s="37">
        <v>-0.57735809930947501</v>
      </c>
      <c r="N17" s="36">
        <v>1635748.7054999999</v>
      </c>
      <c r="O17" s="36">
        <v>105792410.19750001</v>
      </c>
      <c r="P17" s="36">
        <v>10617</v>
      </c>
      <c r="Q17" s="36">
        <v>14155</v>
      </c>
      <c r="R17" s="37">
        <v>-24.994701518897902</v>
      </c>
      <c r="S17" s="36">
        <v>49.9232770933409</v>
      </c>
      <c r="T17" s="36">
        <v>35.968849904627298</v>
      </c>
      <c r="U17" s="39">
        <v>27.951745160124698</v>
      </c>
    </row>
    <row r="18" spans="1:21" ht="12" thickBot="1">
      <c r="A18" s="67"/>
      <c r="B18" s="69" t="s">
        <v>16</v>
      </c>
      <c r="C18" s="70"/>
      <c r="D18" s="36">
        <v>1591745.8369</v>
      </c>
      <c r="E18" s="36">
        <v>1452954</v>
      </c>
      <c r="F18" s="37">
        <v>109.552390295908</v>
      </c>
      <c r="G18" s="36">
        <v>1903845.8245000001</v>
      </c>
      <c r="H18" s="37">
        <v>-16.393133497664699</v>
      </c>
      <c r="I18" s="36">
        <v>213744.3909</v>
      </c>
      <c r="J18" s="37">
        <v>13.4282990377583</v>
      </c>
      <c r="K18" s="36">
        <v>308588.95919999998</v>
      </c>
      <c r="L18" s="37">
        <v>16.208715812428999</v>
      </c>
      <c r="M18" s="37">
        <v>-0.30734919533699201</v>
      </c>
      <c r="N18" s="36">
        <v>6926077.7374</v>
      </c>
      <c r="O18" s="36">
        <v>248740157.89199999</v>
      </c>
      <c r="P18" s="36">
        <v>82682</v>
      </c>
      <c r="Q18" s="36">
        <v>133561</v>
      </c>
      <c r="R18" s="37">
        <v>-38.094204146419997</v>
      </c>
      <c r="S18" s="36">
        <v>19.251419134757299</v>
      </c>
      <c r="T18" s="36">
        <v>19.778030624209201</v>
      </c>
      <c r="U18" s="39">
        <v>-2.7354424407140598</v>
      </c>
    </row>
    <row r="19" spans="1:21" ht="12" thickBot="1">
      <c r="A19" s="67"/>
      <c r="B19" s="69" t="s">
        <v>17</v>
      </c>
      <c r="C19" s="70"/>
      <c r="D19" s="36">
        <v>670101.6335</v>
      </c>
      <c r="E19" s="36">
        <v>622312</v>
      </c>
      <c r="F19" s="37">
        <v>107.679368789289</v>
      </c>
      <c r="G19" s="36">
        <v>709494.35840000003</v>
      </c>
      <c r="H19" s="37">
        <v>-5.5522252479689298</v>
      </c>
      <c r="I19" s="36">
        <v>77248.541500000007</v>
      </c>
      <c r="J19" s="37">
        <v>11.5278843742738</v>
      </c>
      <c r="K19" s="36">
        <v>100991.88830000001</v>
      </c>
      <c r="L19" s="37">
        <v>14.2343469126026</v>
      </c>
      <c r="M19" s="37">
        <v>-0.23510152349532801</v>
      </c>
      <c r="N19" s="36">
        <v>2566726.9175</v>
      </c>
      <c r="O19" s="36">
        <v>71890376.808699995</v>
      </c>
      <c r="P19" s="36">
        <v>18007</v>
      </c>
      <c r="Q19" s="36">
        <v>27824</v>
      </c>
      <c r="R19" s="37">
        <v>-35.2824899367453</v>
      </c>
      <c r="S19" s="36">
        <v>37.213396651302297</v>
      </c>
      <c r="T19" s="36">
        <v>34.142499029614697</v>
      </c>
      <c r="U19" s="39">
        <v>8.2521293352029392</v>
      </c>
    </row>
    <row r="20" spans="1:21" ht="12" thickBot="1">
      <c r="A20" s="67"/>
      <c r="B20" s="69" t="s">
        <v>18</v>
      </c>
      <c r="C20" s="70"/>
      <c r="D20" s="36">
        <v>1010348.9252000001</v>
      </c>
      <c r="E20" s="36">
        <v>697032</v>
      </c>
      <c r="F20" s="37">
        <v>144.95014937621201</v>
      </c>
      <c r="G20" s="36">
        <v>703110.57</v>
      </c>
      <c r="H20" s="37">
        <v>43.697018407787503</v>
      </c>
      <c r="I20" s="36">
        <v>59201.747100000001</v>
      </c>
      <c r="J20" s="37">
        <v>5.8595348224160198</v>
      </c>
      <c r="K20" s="36">
        <v>85826.333199999994</v>
      </c>
      <c r="L20" s="37">
        <v>12.206662346151299</v>
      </c>
      <c r="M20" s="37">
        <v>-0.31021465216225702</v>
      </c>
      <c r="N20" s="36">
        <v>3519310.5244999998</v>
      </c>
      <c r="O20" s="36">
        <v>101444410.05840001</v>
      </c>
      <c r="P20" s="36">
        <v>40741</v>
      </c>
      <c r="Q20" s="36">
        <v>51462</v>
      </c>
      <c r="R20" s="37">
        <v>-20.832847537989199</v>
      </c>
      <c r="S20" s="36">
        <v>24.799315804717601</v>
      </c>
      <c r="T20" s="36">
        <v>23.626026825618901</v>
      </c>
      <c r="U20" s="39">
        <v>4.7311344729740501</v>
      </c>
    </row>
    <row r="21" spans="1:21" ht="12" thickBot="1">
      <c r="A21" s="67"/>
      <c r="B21" s="69" t="s">
        <v>19</v>
      </c>
      <c r="C21" s="70"/>
      <c r="D21" s="36">
        <v>395578.73190000001</v>
      </c>
      <c r="E21" s="36">
        <v>325913</v>
      </c>
      <c r="F21" s="37">
        <v>121.375560931905</v>
      </c>
      <c r="G21" s="36">
        <v>394675.43219999998</v>
      </c>
      <c r="H21" s="37">
        <v>0.22887152994672799</v>
      </c>
      <c r="I21" s="36">
        <v>52746.212</v>
      </c>
      <c r="J21" s="37">
        <v>13.3339352564925</v>
      </c>
      <c r="K21" s="36">
        <v>73524.750499999995</v>
      </c>
      <c r="L21" s="37">
        <v>18.629168299166299</v>
      </c>
      <c r="M21" s="37">
        <v>-0.282606038901145</v>
      </c>
      <c r="N21" s="36">
        <v>1506172.3543</v>
      </c>
      <c r="O21" s="36">
        <v>41781511.907499999</v>
      </c>
      <c r="P21" s="36">
        <v>37239</v>
      </c>
      <c r="Q21" s="36">
        <v>52121</v>
      </c>
      <c r="R21" s="37">
        <v>-28.5527906218223</v>
      </c>
      <c r="S21" s="36">
        <v>10.622700177233501</v>
      </c>
      <c r="T21" s="36">
        <v>10.574803758561799</v>
      </c>
      <c r="U21" s="39">
        <v>0.45088741913650199</v>
      </c>
    </row>
    <row r="22" spans="1:21" ht="12" thickBot="1">
      <c r="A22" s="67"/>
      <c r="B22" s="69" t="s">
        <v>20</v>
      </c>
      <c r="C22" s="70"/>
      <c r="D22" s="36">
        <v>996342.18819999998</v>
      </c>
      <c r="E22" s="36">
        <v>849070</v>
      </c>
      <c r="F22" s="37">
        <v>117.34511738725899</v>
      </c>
      <c r="G22" s="36">
        <v>996559.41639999999</v>
      </c>
      <c r="H22" s="37">
        <v>-2.1797817212432E-2</v>
      </c>
      <c r="I22" s="36">
        <v>75404.645799999998</v>
      </c>
      <c r="J22" s="37">
        <v>7.5681474390065402</v>
      </c>
      <c r="K22" s="36">
        <v>141508.1703</v>
      </c>
      <c r="L22" s="37">
        <v>14.199672189259701</v>
      </c>
      <c r="M22" s="37">
        <v>-0.46713574459947599</v>
      </c>
      <c r="N22" s="36">
        <v>4272115.4892999995</v>
      </c>
      <c r="O22" s="36">
        <v>109821886.4867</v>
      </c>
      <c r="P22" s="36">
        <v>59734</v>
      </c>
      <c r="Q22" s="36">
        <v>91115</v>
      </c>
      <c r="R22" s="37">
        <v>-34.4410909290457</v>
      </c>
      <c r="S22" s="36">
        <v>16.679649583151999</v>
      </c>
      <c r="T22" s="36">
        <v>16.677941558470099</v>
      </c>
      <c r="U22" s="39">
        <v>1.0240171254151E-2</v>
      </c>
    </row>
    <row r="23" spans="1:21" ht="12" thickBot="1">
      <c r="A23" s="67"/>
      <c r="B23" s="69" t="s">
        <v>21</v>
      </c>
      <c r="C23" s="70"/>
      <c r="D23" s="36">
        <v>2551995.2574</v>
      </c>
      <c r="E23" s="36">
        <v>2733347</v>
      </c>
      <c r="F23" s="37">
        <v>93.365213322713899</v>
      </c>
      <c r="G23" s="36">
        <v>2955513.162</v>
      </c>
      <c r="H23" s="37">
        <v>-13.6530572689766</v>
      </c>
      <c r="I23" s="36">
        <v>161754.21090000001</v>
      </c>
      <c r="J23" s="37">
        <v>6.33834292720422</v>
      </c>
      <c r="K23" s="36">
        <v>415528.4</v>
      </c>
      <c r="L23" s="37">
        <v>14.059433243018001</v>
      </c>
      <c r="M23" s="37">
        <v>-0.61072646081471205</v>
      </c>
      <c r="N23" s="36">
        <v>9521253.2409000006</v>
      </c>
      <c r="O23" s="36">
        <v>198500581.88569999</v>
      </c>
      <c r="P23" s="36">
        <v>85210</v>
      </c>
      <c r="Q23" s="36">
        <v>120135</v>
      </c>
      <c r="R23" s="37">
        <v>-29.071461272734801</v>
      </c>
      <c r="S23" s="36">
        <v>29.9494807815984</v>
      </c>
      <c r="T23" s="36">
        <v>29.3427824430849</v>
      </c>
      <c r="U23" s="39">
        <v>2.0257390868902898</v>
      </c>
    </row>
    <row r="24" spans="1:21" ht="12" thickBot="1">
      <c r="A24" s="67"/>
      <c r="B24" s="69" t="s">
        <v>22</v>
      </c>
      <c r="C24" s="70"/>
      <c r="D24" s="36">
        <v>223522.72870000001</v>
      </c>
      <c r="E24" s="36">
        <v>222504</v>
      </c>
      <c r="F24" s="37">
        <v>100.457847364542</v>
      </c>
      <c r="G24" s="36">
        <v>268372.08279999997</v>
      </c>
      <c r="H24" s="37">
        <v>-16.711631713729101</v>
      </c>
      <c r="I24" s="36">
        <v>647815.57490000001</v>
      </c>
      <c r="J24" s="37">
        <v>289.82089591858102</v>
      </c>
      <c r="K24" s="36">
        <v>39991.570699999997</v>
      </c>
      <c r="L24" s="37">
        <v>14.901539043389599</v>
      </c>
      <c r="M24" s="37">
        <v>15.198802986750399</v>
      </c>
      <c r="N24" s="36">
        <v>901734.4142</v>
      </c>
      <c r="O24" s="36">
        <v>27495343.978700001</v>
      </c>
      <c r="P24" s="36">
        <v>27422</v>
      </c>
      <c r="Q24" s="36">
        <v>38807</v>
      </c>
      <c r="R24" s="37">
        <v>-29.3374906589017</v>
      </c>
      <c r="S24" s="36">
        <v>8.1512190467507804</v>
      </c>
      <c r="T24" s="36">
        <v>8.69983429793594</v>
      </c>
      <c r="U24" s="39">
        <v>-6.7304687561284702</v>
      </c>
    </row>
    <row r="25" spans="1:21" ht="12" thickBot="1">
      <c r="A25" s="67"/>
      <c r="B25" s="69" t="s">
        <v>23</v>
      </c>
      <c r="C25" s="70"/>
      <c r="D25" s="36">
        <v>205622.31839999999</v>
      </c>
      <c r="E25" s="36">
        <v>167607</v>
      </c>
      <c r="F25" s="37">
        <v>122.681223576581</v>
      </c>
      <c r="G25" s="36">
        <v>182617.42660000001</v>
      </c>
      <c r="H25" s="37">
        <v>12.597314631089001</v>
      </c>
      <c r="I25" s="36">
        <v>21266.920999999998</v>
      </c>
      <c r="J25" s="37">
        <v>10.342710443828899</v>
      </c>
      <c r="K25" s="36">
        <v>22028.597900000001</v>
      </c>
      <c r="L25" s="37">
        <v>12.062703056401499</v>
      </c>
      <c r="M25" s="37">
        <v>-3.4576730823163003E-2</v>
      </c>
      <c r="N25" s="36">
        <v>816114.04669999995</v>
      </c>
      <c r="O25" s="36">
        <v>31111347.122000001</v>
      </c>
      <c r="P25" s="36">
        <v>15170</v>
      </c>
      <c r="Q25" s="36">
        <v>20327</v>
      </c>
      <c r="R25" s="37">
        <v>-25.370197274560901</v>
      </c>
      <c r="S25" s="36">
        <v>13.5545364798945</v>
      </c>
      <c r="T25" s="36">
        <v>14.415818281104</v>
      </c>
      <c r="U25" s="39">
        <v>-6.3541958995570296</v>
      </c>
    </row>
    <row r="26" spans="1:21" ht="12" thickBot="1">
      <c r="A26" s="67"/>
      <c r="B26" s="69" t="s">
        <v>24</v>
      </c>
      <c r="C26" s="70"/>
      <c r="D26" s="36">
        <v>482727.97090000001</v>
      </c>
      <c r="E26" s="36">
        <v>404870</v>
      </c>
      <c r="F26" s="37">
        <v>119.230363054808</v>
      </c>
      <c r="G26" s="36">
        <v>436782.44260000001</v>
      </c>
      <c r="H26" s="37">
        <v>10.5190877239716</v>
      </c>
      <c r="I26" s="36">
        <v>104097.11659999999</v>
      </c>
      <c r="J26" s="37">
        <v>21.564343248210999</v>
      </c>
      <c r="K26" s="36">
        <v>94376.331699999995</v>
      </c>
      <c r="L26" s="37">
        <v>21.6071715562131</v>
      </c>
      <c r="M26" s="37">
        <v>0.10300024089620299</v>
      </c>
      <c r="N26" s="36">
        <v>1694742.7441</v>
      </c>
      <c r="O26" s="36">
        <v>54882675.602600001</v>
      </c>
      <c r="P26" s="36">
        <v>38474</v>
      </c>
      <c r="Q26" s="36">
        <v>47509</v>
      </c>
      <c r="R26" s="37">
        <v>-19.017449325390999</v>
      </c>
      <c r="S26" s="36">
        <v>12.546862060092501</v>
      </c>
      <c r="T26" s="36">
        <v>12.9075706602959</v>
      </c>
      <c r="U26" s="39">
        <v>-2.87489093668054</v>
      </c>
    </row>
    <row r="27" spans="1:21" ht="12" thickBot="1">
      <c r="A27" s="67"/>
      <c r="B27" s="69" t="s">
        <v>25</v>
      </c>
      <c r="C27" s="70"/>
      <c r="D27" s="36">
        <v>261183.61040000001</v>
      </c>
      <c r="E27" s="36">
        <v>247213</v>
      </c>
      <c r="F27" s="37">
        <v>105.651244230684</v>
      </c>
      <c r="G27" s="36">
        <v>282662.78570000001</v>
      </c>
      <c r="H27" s="37">
        <v>-7.5988691779173996</v>
      </c>
      <c r="I27" s="36">
        <v>72193.545499999993</v>
      </c>
      <c r="J27" s="37">
        <v>27.640917203585801</v>
      </c>
      <c r="K27" s="36">
        <v>84855.261299999998</v>
      </c>
      <c r="L27" s="37">
        <v>30.019962157331801</v>
      </c>
      <c r="M27" s="37">
        <v>-0.14921544764602601</v>
      </c>
      <c r="N27" s="36">
        <v>1006572.0746000001</v>
      </c>
      <c r="O27" s="36">
        <v>19728618.934799999</v>
      </c>
      <c r="P27" s="36">
        <v>36660</v>
      </c>
      <c r="Q27" s="36">
        <v>52136</v>
      </c>
      <c r="R27" s="37">
        <v>-29.683903636642601</v>
      </c>
      <c r="S27" s="36">
        <v>7.1244847354064396</v>
      </c>
      <c r="T27" s="36">
        <v>7.2499225544729198</v>
      </c>
      <c r="U27" s="39">
        <v>-1.76065812090372</v>
      </c>
    </row>
    <row r="28" spans="1:21" ht="12" thickBot="1">
      <c r="A28" s="67"/>
      <c r="B28" s="69" t="s">
        <v>26</v>
      </c>
      <c r="C28" s="70"/>
      <c r="D28" s="36">
        <v>720675.09459999995</v>
      </c>
      <c r="E28" s="36">
        <v>686037</v>
      </c>
      <c r="F28" s="37">
        <v>105.049012604276</v>
      </c>
      <c r="G28" s="36">
        <v>627712.23069999996</v>
      </c>
      <c r="H28" s="37">
        <v>14.8097901161383</v>
      </c>
      <c r="I28" s="36">
        <v>79344.216100000005</v>
      </c>
      <c r="J28" s="37">
        <v>11.0097069670541</v>
      </c>
      <c r="K28" s="36">
        <v>50423.888599999998</v>
      </c>
      <c r="L28" s="37">
        <v>8.0329625796472506</v>
      </c>
      <c r="M28" s="37">
        <v>0.57354417326711304</v>
      </c>
      <c r="N28" s="36">
        <v>2546487.5770999999</v>
      </c>
      <c r="O28" s="36">
        <v>73983940.986200005</v>
      </c>
      <c r="P28" s="36">
        <v>40775</v>
      </c>
      <c r="Q28" s="36">
        <v>48257</v>
      </c>
      <c r="R28" s="37">
        <v>-15.5044863957561</v>
      </c>
      <c r="S28" s="36">
        <v>17.674435183323101</v>
      </c>
      <c r="T28" s="36">
        <v>18.9138312845805</v>
      </c>
      <c r="U28" s="39">
        <v>-7.0123661005405502</v>
      </c>
    </row>
    <row r="29" spans="1:21" ht="12" thickBot="1">
      <c r="A29" s="67"/>
      <c r="B29" s="69" t="s">
        <v>27</v>
      </c>
      <c r="C29" s="70"/>
      <c r="D29" s="36">
        <v>660174.05669999996</v>
      </c>
      <c r="E29" s="36">
        <v>531117</v>
      </c>
      <c r="F29" s="37">
        <v>124.299176396161</v>
      </c>
      <c r="G29" s="36">
        <v>516284.9572</v>
      </c>
      <c r="H29" s="37">
        <v>27.870093345419701</v>
      </c>
      <c r="I29" s="36">
        <v>116200.8319</v>
      </c>
      <c r="J29" s="37">
        <v>17.601544732134901</v>
      </c>
      <c r="K29" s="36">
        <v>117389.47410000001</v>
      </c>
      <c r="L29" s="37">
        <v>22.7373415519688</v>
      </c>
      <c r="M29" s="37">
        <v>-1.0125628461266E-2</v>
      </c>
      <c r="N29" s="36">
        <v>2218278.5507</v>
      </c>
      <c r="O29" s="36">
        <v>47444745.097199999</v>
      </c>
      <c r="P29" s="36">
        <v>88368</v>
      </c>
      <c r="Q29" s="36">
        <v>99333</v>
      </c>
      <c r="R29" s="37">
        <v>-11.038627646401499</v>
      </c>
      <c r="S29" s="36">
        <v>7.47073665467137</v>
      </c>
      <c r="T29" s="36">
        <v>7.6460694170114696</v>
      </c>
      <c r="U29" s="39">
        <v>-2.3469273572969498</v>
      </c>
    </row>
    <row r="30" spans="1:21" ht="12" thickBot="1">
      <c r="A30" s="67"/>
      <c r="B30" s="69" t="s">
        <v>28</v>
      </c>
      <c r="C30" s="70"/>
      <c r="D30" s="36">
        <v>829341.39410000003</v>
      </c>
      <c r="E30" s="36">
        <v>959346</v>
      </c>
      <c r="F30" s="37">
        <v>86.448621675599796</v>
      </c>
      <c r="G30" s="36">
        <v>1001355.4864000001</v>
      </c>
      <c r="H30" s="37">
        <v>-17.178124515841301</v>
      </c>
      <c r="I30" s="36">
        <v>134901.1557</v>
      </c>
      <c r="J30" s="37">
        <v>16.2660584241541</v>
      </c>
      <c r="K30" s="36">
        <v>174551.71539999999</v>
      </c>
      <c r="L30" s="37">
        <v>17.431543320098601</v>
      </c>
      <c r="M30" s="37">
        <v>-0.22715651696196401</v>
      </c>
      <c r="N30" s="36">
        <v>3421169.8840000001</v>
      </c>
      <c r="O30" s="36">
        <v>82680908.573899999</v>
      </c>
      <c r="P30" s="36">
        <v>52359</v>
      </c>
      <c r="Q30" s="36">
        <v>78702</v>
      </c>
      <c r="R30" s="37">
        <v>-33.4718304490356</v>
      </c>
      <c r="S30" s="36">
        <v>15.839519358658499</v>
      </c>
      <c r="T30" s="36">
        <v>16.120952190541502</v>
      </c>
      <c r="U30" s="39">
        <v>-1.77677633715068</v>
      </c>
    </row>
    <row r="31" spans="1:21" ht="12" thickBot="1">
      <c r="A31" s="67"/>
      <c r="B31" s="69" t="s">
        <v>29</v>
      </c>
      <c r="C31" s="70"/>
      <c r="D31" s="36">
        <v>715795.6679</v>
      </c>
      <c r="E31" s="36">
        <v>630929</v>
      </c>
      <c r="F31" s="37">
        <v>113.451064683982</v>
      </c>
      <c r="G31" s="36">
        <v>633773.06449999998</v>
      </c>
      <c r="H31" s="37">
        <v>12.941951621864799</v>
      </c>
      <c r="I31" s="36">
        <v>48560.641000000003</v>
      </c>
      <c r="J31" s="37">
        <v>6.7841484906533598</v>
      </c>
      <c r="K31" s="36">
        <v>26691.817899999998</v>
      </c>
      <c r="L31" s="37">
        <v>4.2115734156449003</v>
      </c>
      <c r="M31" s="37">
        <v>0.81930811838784501</v>
      </c>
      <c r="N31" s="36">
        <v>2549144.5748999999</v>
      </c>
      <c r="O31" s="36">
        <v>84913967.845300004</v>
      </c>
      <c r="P31" s="36">
        <v>28073</v>
      </c>
      <c r="Q31" s="36">
        <v>34527</v>
      </c>
      <c r="R31" s="37">
        <v>-18.692617371911801</v>
      </c>
      <c r="S31" s="36">
        <v>25.497654967406401</v>
      </c>
      <c r="T31" s="36">
        <v>26.3734081848988</v>
      </c>
      <c r="U31" s="39">
        <v>-3.4346421998879602</v>
      </c>
    </row>
    <row r="32" spans="1:21" ht="12" thickBot="1">
      <c r="A32" s="67"/>
      <c r="B32" s="69" t="s">
        <v>30</v>
      </c>
      <c r="C32" s="70"/>
      <c r="D32" s="36">
        <v>157194.46479999999</v>
      </c>
      <c r="E32" s="36">
        <v>139367</v>
      </c>
      <c r="F32" s="37">
        <v>112.791740368954</v>
      </c>
      <c r="G32" s="36">
        <v>153586.54300000001</v>
      </c>
      <c r="H32" s="37">
        <v>2.3491132292755799</v>
      </c>
      <c r="I32" s="36">
        <v>41339.901100000003</v>
      </c>
      <c r="J32" s="37">
        <v>26.298573014385202</v>
      </c>
      <c r="K32" s="36">
        <v>42889.330199999997</v>
      </c>
      <c r="L32" s="37">
        <v>27.925187560214798</v>
      </c>
      <c r="M32" s="37">
        <v>-3.6126213507525998E-2</v>
      </c>
      <c r="N32" s="36">
        <v>561386.60829999996</v>
      </c>
      <c r="O32" s="36">
        <v>11941204.8113</v>
      </c>
      <c r="P32" s="36">
        <v>32717</v>
      </c>
      <c r="Q32" s="36">
        <v>39818</v>
      </c>
      <c r="R32" s="37">
        <v>-17.833643075995798</v>
      </c>
      <c r="S32" s="36">
        <v>4.8046723354830796</v>
      </c>
      <c r="T32" s="36">
        <v>5.1569764101662603</v>
      </c>
      <c r="U32" s="39">
        <v>-7.33253071351748</v>
      </c>
    </row>
    <row r="33" spans="1:21" ht="12" thickBot="1">
      <c r="A33" s="67"/>
      <c r="B33" s="69" t="s">
        <v>31</v>
      </c>
      <c r="C33" s="70"/>
      <c r="D33" s="36">
        <v>11.538500000000001</v>
      </c>
      <c r="E33" s="38"/>
      <c r="F33" s="38"/>
      <c r="G33" s="36">
        <v>83.498000000000005</v>
      </c>
      <c r="H33" s="37">
        <v>-86.181106134278707</v>
      </c>
      <c r="I33" s="36">
        <v>2.2471999999999999</v>
      </c>
      <c r="J33" s="37">
        <v>19.475668414438601</v>
      </c>
      <c r="K33" s="36">
        <v>16.1599</v>
      </c>
      <c r="L33" s="37">
        <v>19.353637212867401</v>
      </c>
      <c r="M33" s="37">
        <v>-0.86093973353795505</v>
      </c>
      <c r="N33" s="36">
        <v>56.752400000000002</v>
      </c>
      <c r="O33" s="36">
        <v>3236.7328000000002</v>
      </c>
      <c r="P33" s="36">
        <v>2</v>
      </c>
      <c r="Q33" s="36">
        <v>3</v>
      </c>
      <c r="R33" s="37">
        <v>-33.3333333333333</v>
      </c>
      <c r="S33" s="36">
        <v>5.7692500000000004</v>
      </c>
      <c r="T33" s="36">
        <v>4.81483333333333</v>
      </c>
      <c r="U33" s="39">
        <v>16.543167078332001</v>
      </c>
    </row>
    <row r="34" spans="1:21" ht="12" thickBot="1">
      <c r="A34" s="67"/>
      <c r="B34" s="69" t="s">
        <v>40</v>
      </c>
      <c r="C34" s="7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6">
        <v>3</v>
      </c>
      <c r="P34" s="38"/>
      <c r="Q34" s="38"/>
      <c r="R34" s="38"/>
      <c r="S34" s="38"/>
      <c r="T34" s="38"/>
      <c r="U34" s="40"/>
    </row>
    <row r="35" spans="1:21" ht="12" thickBot="1">
      <c r="A35" s="67"/>
      <c r="B35" s="69" t="s">
        <v>32</v>
      </c>
      <c r="C35" s="70"/>
      <c r="D35" s="36">
        <v>87640.299199999994</v>
      </c>
      <c r="E35" s="36">
        <v>89531</v>
      </c>
      <c r="F35" s="37">
        <v>97.888216595369201</v>
      </c>
      <c r="G35" s="36">
        <v>83422.387199999997</v>
      </c>
      <c r="H35" s="37">
        <v>5.0560912263129403</v>
      </c>
      <c r="I35" s="36">
        <v>8819.0524999999998</v>
      </c>
      <c r="J35" s="37">
        <v>10.062782282240301</v>
      </c>
      <c r="K35" s="36">
        <v>14118.437400000001</v>
      </c>
      <c r="L35" s="37">
        <v>16.924039066578001</v>
      </c>
      <c r="M35" s="37">
        <v>-0.37535208393529401</v>
      </c>
      <c r="N35" s="36">
        <v>321223.79700000002</v>
      </c>
      <c r="O35" s="36">
        <v>17533838.989999998</v>
      </c>
      <c r="P35" s="36">
        <v>6654</v>
      </c>
      <c r="Q35" s="36">
        <v>8181</v>
      </c>
      <c r="R35" s="37">
        <v>-18.6651998533187</v>
      </c>
      <c r="S35" s="36">
        <v>13.171069912834399</v>
      </c>
      <c r="T35" s="36">
        <v>13.769078254492101</v>
      </c>
      <c r="U35" s="39">
        <v>-4.5403171163415204</v>
      </c>
    </row>
    <row r="36" spans="1:21" ht="12" thickBot="1">
      <c r="A36" s="67"/>
      <c r="B36" s="69" t="s">
        <v>41</v>
      </c>
      <c r="C36" s="70"/>
      <c r="D36" s="38"/>
      <c r="E36" s="36">
        <v>534832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7"/>
      <c r="B37" s="69" t="s">
        <v>42</v>
      </c>
      <c r="C37" s="70"/>
      <c r="D37" s="38"/>
      <c r="E37" s="36">
        <v>371287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7"/>
      <c r="B38" s="69" t="s">
        <v>43</v>
      </c>
      <c r="C38" s="70"/>
      <c r="D38" s="38"/>
      <c r="E38" s="36">
        <v>233958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>
      <c r="A39" s="67"/>
      <c r="B39" s="69" t="s">
        <v>33</v>
      </c>
      <c r="C39" s="70"/>
      <c r="D39" s="36">
        <v>209958.97260000001</v>
      </c>
      <c r="E39" s="36">
        <v>413697</v>
      </c>
      <c r="F39" s="37">
        <v>50.7518721673109</v>
      </c>
      <c r="G39" s="36">
        <v>568938.43999999994</v>
      </c>
      <c r="H39" s="37">
        <v>-63.096363712038901</v>
      </c>
      <c r="I39" s="36">
        <v>11253.304400000001</v>
      </c>
      <c r="J39" s="37">
        <v>5.3597635102925798</v>
      </c>
      <c r="K39" s="36">
        <v>36556.101499999997</v>
      </c>
      <c r="L39" s="37">
        <v>6.4253175615976996</v>
      </c>
      <c r="M39" s="37">
        <v>-0.69216344363197502</v>
      </c>
      <c r="N39" s="36">
        <v>1061759.3992999999</v>
      </c>
      <c r="O39" s="36">
        <v>24178703.534499999</v>
      </c>
      <c r="P39" s="36">
        <v>395</v>
      </c>
      <c r="Q39" s="36">
        <v>677</v>
      </c>
      <c r="R39" s="37">
        <v>-41.654357459379597</v>
      </c>
      <c r="S39" s="36">
        <v>531.54170278481001</v>
      </c>
      <c r="T39" s="36">
        <v>644.44318094534697</v>
      </c>
      <c r="U39" s="39">
        <v>-21.240380118630899</v>
      </c>
    </row>
    <row r="40" spans="1:21" ht="12" thickBot="1">
      <c r="A40" s="67"/>
      <c r="B40" s="69" t="s">
        <v>34</v>
      </c>
      <c r="C40" s="70"/>
      <c r="D40" s="36">
        <v>506745.40029999998</v>
      </c>
      <c r="E40" s="36">
        <v>394517</v>
      </c>
      <c r="F40" s="37">
        <v>128.44703784627799</v>
      </c>
      <c r="G40" s="36">
        <v>556468.37060000002</v>
      </c>
      <c r="H40" s="37">
        <v>-8.9354531051580395</v>
      </c>
      <c r="I40" s="36">
        <v>38529.119599999998</v>
      </c>
      <c r="J40" s="37">
        <v>7.6032499904666597</v>
      </c>
      <c r="K40" s="36">
        <v>54008.4692</v>
      </c>
      <c r="L40" s="37">
        <v>9.7055775410499106</v>
      </c>
      <c r="M40" s="37">
        <v>-0.28660967121060299</v>
      </c>
      <c r="N40" s="36">
        <v>1746436.3236</v>
      </c>
      <c r="O40" s="36">
        <v>49734757.462300003</v>
      </c>
      <c r="P40" s="36">
        <v>2803</v>
      </c>
      <c r="Q40" s="36">
        <v>3409</v>
      </c>
      <c r="R40" s="37">
        <v>-17.776474039307701</v>
      </c>
      <c r="S40" s="36">
        <v>180.78679996432399</v>
      </c>
      <c r="T40" s="36">
        <v>177.008532443532</v>
      </c>
      <c r="U40" s="39">
        <v>2.0899023167275899</v>
      </c>
    </row>
    <row r="41" spans="1:21" ht="12" thickBot="1">
      <c r="A41" s="67"/>
      <c r="B41" s="69" t="s">
        <v>44</v>
      </c>
      <c r="C41" s="70"/>
      <c r="D41" s="38"/>
      <c r="E41" s="36">
        <v>157009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7"/>
      <c r="B42" s="69" t="s">
        <v>45</v>
      </c>
      <c r="C42" s="70"/>
      <c r="D42" s="38"/>
      <c r="E42" s="36">
        <v>63088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68"/>
      <c r="B43" s="69" t="s">
        <v>35</v>
      </c>
      <c r="C43" s="70"/>
      <c r="D43" s="41">
        <v>43787.792099999999</v>
      </c>
      <c r="E43" s="42"/>
      <c r="F43" s="42"/>
      <c r="G43" s="41">
        <v>61264.849000000002</v>
      </c>
      <c r="H43" s="43">
        <v>-28.527054559458701</v>
      </c>
      <c r="I43" s="41">
        <v>6412.1531000000004</v>
      </c>
      <c r="J43" s="43">
        <v>14.643700429919599</v>
      </c>
      <c r="K43" s="41">
        <v>4498.1292000000003</v>
      </c>
      <c r="L43" s="43">
        <v>7.3421044423042696</v>
      </c>
      <c r="M43" s="43">
        <v>0.42551554544053599</v>
      </c>
      <c r="N43" s="41">
        <v>99927.198600000003</v>
      </c>
      <c r="O43" s="41">
        <v>3597118.7878</v>
      </c>
      <c r="P43" s="41">
        <v>27</v>
      </c>
      <c r="Q43" s="41">
        <v>53</v>
      </c>
      <c r="R43" s="43">
        <v>-49.056603773584897</v>
      </c>
      <c r="S43" s="41">
        <v>1621.77007777778</v>
      </c>
      <c r="T43" s="41">
        <v>425.97560566037703</v>
      </c>
      <c r="U43" s="44">
        <v>73.733908924743005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G31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1" t="s">
        <v>53</v>
      </c>
      <c r="B1" s="71" t="s">
        <v>36</v>
      </c>
      <c r="C1" s="71" t="s">
        <v>37</v>
      </c>
      <c r="D1" s="71" t="s">
        <v>38</v>
      </c>
      <c r="E1" s="71" t="s">
        <v>39</v>
      </c>
      <c r="F1" s="71" t="s">
        <v>46</v>
      </c>
      <c r="G1" s="71" t="s">
        <v>47</v>
      </c>
      <c r="H1" s="45"/>
    </row>
    <row r="2" spans="1:8">
      <c r="A2" s="72" t="s">
        <v>71</v>
      </c>
      <c r="B2" s="72">
        <v>12</v>
      </c>
      <c r="C2" s="72">
        <v>90001</v>
      </c>
      <c r="D2" s="72">
        <v>763283.96412136802</v>
      </c>
      <c r="E2" s="72">
        <v>846819.24695555598</v>
      </c>
      <c r="F2" s="72">
        <v>-83535.282834187994</v>
      </c>
      <c r="G2" s="72">
        <v>-0.10944194658975601</v>
      </c>
      <c r="H2"/>
    </row>
    <row r="3" spans="1:8">
      <c r="A3" s="72" t="s">
        <v>72</v>
      </c>
      <c r="B3" s="72">
        <v>13</v>
      </c>
      <c r="C3" s="72">
        <v>14423.683000000001</v>
      </c>
      <c r="D3" s="72">
        <v>105727.215244618</v>
      </c>
      <c r="E3" s="72">
        <v>83734.632073315195</v>
      </c>
      <c r="F3" s="72">
        <v>21992.583171303198</v>
      </c>
      <c r="G3" s="72">
        <v>0.20801250766342</v>
      </c>
      <c r="H3"/>
    </row>
    <row r="4" spans="1:8">
      <c r="A4" s="72" t="s">
        <v>73</v>
      </c>
      <c r="B4" s="72">
        <v>14</v>
      </c>
      <c r="C4" s="72">
        <v>112182</v>
      </c>
      <c r="D4" s="72">
        <v>109819.35255384599</v>
      </c>
      <c r="E4" s="72">
        <v>84726.092319658099</v>
      </c>
      <c r="F4" s="72">
        <v>25093.260234188001</v>
      </c>
      <c r="G4" s="72">
        <v>0.22849579469050699</v>
      </c>
      <c r="H4"/>
    </row>
    <row r="5" spans="1:8">
      <c r="A5" s="72" t="s">
        <v>74</v>
      </c>
      <c r="B5" s="72">
        <v>15</v>
      </c>
      <c r="C5" s="72">
        <v>12151</v>
      </c>
      <c r="D5" s="72">
        <v>103359.29345812</v>
      </c>
      <c r="E5" s="72">
        <v>88994.0774871795</v>
      </c>
      <c r="F5" s="72">
        <v>14365.2159709402</v>
      </c>
      <c r="G5" s="72">
        <v>0.13898330271346901</v>
      </c>
      <c r="H5"/>
    </row>
    <row r="6" spans="1:8">
      <c r="A6" s="72" t="s">
        <v>75</v>
      </c>
      <c r="B6" s="72">
        <v>16</v>
      </c>
      <c r="C6" s="72">
        <v>3802</v>
      </c>
      <c r="D6" s="72">
        <v>193531.19760000001</v>
      </c>
      <c r="E6" s="72">
        <v>163644.57389658099</v>
      </c>
      <c r="F6" s="72">
        <v>29886.623703418802</v>
      </c>
      <c r="G6" s="72">
        <v>0.15442793758342799</v>
      </c>
      <c r="H6"/>
    </row>
    <row r="7" spans="1:8">
      <c r="A7" s="72" t="s">
        <v>76</v>
      </c>
      <c r="B7" s="72">
        <v>17</v>
      </c>
      <c r="C7" s="72">
        <v>27632</v>
      </c>
      <c r="D7" s="72">
        <v>383674.87018205097</v>
      </c>
      <c r="E7" s="72">
        <v>337870.40259999997</v>
      </c>
      <c r="F7" s="72">
        <v>45804.4675820513</v>
      </c>
      <c r="G7" s="72">
        <v>0.119383548785245</v>
      </c>
      <c r="H7"/>
    </row>
    <row r="8" spans="1:8">
      <c r="A8" s="72" t="s">
        <v>77</v>
      </c>
      <c r="B8" s="72">
        <v>18</v>
      </c>
      <c r="C8" s="72">
        <v>33119</v>
      </c>
      <c r="D8" s="72">
        <v>128627.964186325</v>
      </c>
      <c r="E8" s="72">
        <v>110226.977267521</v>
      </c>
      <c r="F8" s="72">
        <v>18400.986918803399</v>
      </c>
      <c r="G8" s="72">
        <v>0.143055882406322</v>
      </c>
      <c r="H8"/>
    </row>
    <row r="9" spans="1:8">
      <c r="A9" s="72" t="s">
        <v>78</v>
      </c>
      <c r="B9" s="72">
        <v>19</v>
      </c>
      <c r="C9" s="72">
        <v>25903</v>
      </c>
      <c r="D9" s="72">
        <v>135588.70598974399</v>
      </c>
      <c r="E9" s="72">
        <v>153588.95103846199</v>
      </c>
      <c r="F9" s="72">
        <v>-18000.245048717901</v>
      </c>
      <c r="G9" s="72">
        <v>-0.13275622713059601</v>
      </c>
      <c r="H9"/>
    </row>
    <row r="10" spans="1:8">
      <c r="A10" s="72" t="s">
        <v>79</v>
      </c>
      <c r="B10" s="72">
        <v>21</v>
      </c>
      <c r="C10" s="72">
        <v>129267</v>
      </c>
      <c r="D10" s="72">
        <v>560845.98149999999</v>
      </c>
      <c r="E10" s="72">
        <v>519350.8308</v>
      </c>
      <c r="F10" s="72">
        <v>41495.150699999998</v>
      </c>
      <c r="G10" s="72">
        <v>7.3986713052699299E-2</v>
      </c>
      <c r="H10"/>
    </row>
    <row r="11" spans="1:8">
      <c r="A11" s="72" t="s">
        <v>80</v>
      </c>
      <c r="B11" s="72">
        <v>22</v>
      </c>
      <c r="C11" s="72">
        <v>43617</v>
      </c>
      <c r="D11" s="72">
        <v>530035.48446923099</v>
      </c>
      <c r="E11" s="72">
        <v>501169.18715384603</v>
      </c>
      <c r="F11" s="72">
        <v>28866.2973153846</v>
      </c>
      <c r="G11" s="72">
        <v>5.4461065647879899E-2</v>
      </c>
      <c r="H11"/>
    </row>
    <row r="12" spans="1:8">
      <c r="A12" s="72" t="s">
        <v>81</v>
      </c>
      <c r="B12" s="72">
        <v>23</v>
      </c>
      <c r="C12" s="72">
        <v>211019.37899999999</v>
      </c>
      <c r="D12" s="72">
        <v>1591745.86028547</v>
      </c>
      <c r="E12" s="72">
        <v>1378001.4327324801</v>
      </c>
      <c r="F12" s="72">
        <v>213744.42755299099</v>
      </c>
      <c r="G12" s="72">
        <v>0.134283011431648</v>
      </c>
      <c r="H12"/>
    </row>
    <row r="13" spans="1:8">
      <c r="A13" s="72" t="s">
        <v>82</v>
      </c>
      <c r="B13" s="72">
        <v>24</v>
      </c>
      <c r="C13" s="72">
        <v>33458.044000000002</v>
      </c>
      <c r="D13" s="72">
        <v>670101.64084615395</v>
      </c>
      <c r="E13" s="72">
        <v>592853.09288461495</v>
      </c>
      <c r="F13" s="72">
        <v>77248.547961538497</v>
      </c>
      <c r="G13" s="72">
        <v>0.11527885212159</v>
      </c>
      <c r="H13"/>
    </row>
    <row r="14" spans="1:8">
      <c r="A14" s="72" t="s">
        <v>83</v>
      </c>
      <c r="B14" s="72">
        <v>25</v>
      </c>
      <c r="C14" s="72">
        <v>87998</v>
      </c>
      <c r="D14" s="72">
        <v>1010348.9429</v>
      </c>
      <c r="E14" s="72">
        <v>951147.17810000002</v>
      </c>
      <c r="F14" s="72">
        <v>59201.764799999997</v>
      </c>
      <c r="G14" s="72">
        <v>5.8595364716345903E-2</v>
      </c>
      <c r="H14"/>
    </row>
    <row r="15" spans="1:8">
      <c r="A15" s="72" t="s">
        <v>84</v>
      </c>
      <c r="B15" s="72">
        <v>26</v>
      </c>
      <c r="C15" s="72">
        <v>80680</v>
      </c>
      <c r="D15" s="72">
        <v>395578.34158186201</v>
      </c>
      <c r="E15" s="72">
        <v>342832.51983639703</v>
      </c>
      <c r="F15" s="72">
        <v>52745.821745465502</v>
      </c>
      <c r="G15" s="72">
        <v>0.13333849758948499</v>
      </c>
      <c r="H15"/>
    </row>
    <row r="16" spans="1:8">
      <c r="A16" s="72" t="s">
        <v>85</v>
      </c>
      <c r="B16" s="72">
        <v>27</v>
      </c>
      <c r="C16" s="72">
        <v>146658.99299999999</v>
      </c>
      <c r="D16" s="72">
        <v>996342.23540000001</v>
      </c>
      <c r="E16" s="72">
        <v>920937.54310000001</v>
      </c>
      <c r="F16" s="72">
        <v>75404.692299999995</v>
      </c>
      <c r="G16" s="72">
        <v>7.5681517475496202E-2</v>
      </c>
      <c r="H16"/>
    </row>
    <row r="17" spans="1:8">
      <c r="A17" s="72" t="s">
        <v>86</v>
      </c>
      <c r="B17" s="72">
        <v>29</v>
      </c>
      <c r="C17" s="72">
        <v>215810</v>
      </c>
      <c r="D17" s="72">
        <v>2551996.2533478602</v>
      </c>
      <c r="E17" s="72">
        <v>2390241.08493846</v>
      </c>
      <c r="F17" s="72">
        <v>161755.16840940199</v>
      </c>
      <c r="G17" s="72">
        <v>6.3383779736040605E-2</v>
      </c>
      <c r="H17"/>
    </row>
    <row r="18" spans="1:8">
      <c r="A18" s="72" t="s">
        <v>87</v>
      </c>
      <c r="B18" s="72">
        <v>31</v>
      </c>
      <c r="C18" s="72">
        <v>31161.076000000001</v>
      </c>
      <c r="D18" s="72">
        <v>223522.70628527299</v>
      </c>
      <c r="E18" s="72">
        <v>-424292.84738353803</v>
      </c>
      <c r="F18" s="72">
        <v>647815.55366881099</v>
      </c>
      <c r="G18" s="72">
        <v>2.8982091548320299</v>
      </c>
      <c r="H18"/>
    </row>
    <row r="19" spans="1:8">
      <c r="A19" s="72" t="s">
        <v>88</v>
      </c>
      <c r="B19" s="72">
        <v>32</v>
      </c>
      <c r="C19" s="72">
        <v>12675.082</v>
      </c>
      <c r="D19" s="72">
        <v>205622.31736870101</v>
      </c>
      <c r="E19" s="72">
        <v>184355.40906608599</v>
      </c>
      <c r="F19" s="72">
        <v>21266.9083026156</v>
      </c>
      <c r="G19" s="72">
        <v>0.103427043206025</v>
      </c>
      <c r="H19"/>
    </row>
    <row r="20" spans="1:8">
      <c r="A20" s="72" t="s">
        <v>89</v>
      </c>
      <c r="B20" s="72">
        <v>33</v>
      </c>
      <c r="C20" s="72">
        <v>39953.915999999997</v>
      </c>
      <c r="D20" s="72">
        <v>482727.99334428599</v>
      </c>
      <c r="E20" s="72">
        <v>378630.891468163</v>
      </c>
      <c r="F20" s="72">
        <v>104097.10187612299</v>
      </c>
      <c r="G20" s="72">
        <v>0.21564339195444099</v>
      </c>
      <c r="H20"/>
    </row>
    <row r="21" spans="1:8">
      <c r="A21" s="72" t="s">
        <v>90</v>
      </c>
      <c r="B21" s="72">
        <v>34</v>
      </c>
      <c r="C21" s="72">
        <v>48837.184999999998</v>
      </c>
      <c r="D21" s="72">
        <v>261183.59199912299</v>
      </c>
      <c r="E21" s="72">
        <v>188990.07369004801</v>
      </c>
      <c r="F21" s="72">
        <v>72193.518309074498</v>
      </c>
      <c r="G21" s="72">
        <v>0.27640908740284498</v>
      </c>
      <c r="H21"/>
    </row>
    <row r="22" spans="1:8">
      <c r="A22" s="72" t="s">
        <v>91</v>
      </c>
      <c r="B22" s="72">
        <v>35</v>
      </c>
      <c r="C22" s="72">
        <v>32967.184999999998</v>
      </c>
      <c r="D22" s="72">
        <v>720675.094148673</v>
      </c>
      <c r="E22" s="72">
        <v>641330.88815495698</v>
      </c>
      <c r="F22" s="72">
        <v>79344.205993715397</v>
      </c>
      <c r="G22" s="72">
        <v>0.110097055716132</v>
      </c>
      <c r="H22"/>
    </row>
    <row r="23" spans="1:8">
      <c r="A23" s="72" t="s">
        <v>92</v>
      </c>
      <c r="B23" s="72">
        <v>36</v>
      </c>
      <c r="C23" s="72">
        <v>114163.32399999999</v>
      </c>
      <c r="D23" s="72">
        <v>660174.05519469001</v>
      </c>
      <c r="E23" s="72">
        <v>543973.21294776106</v>
      </c>
      <c r="F23" s="72">
        <v>116200.84224693</v>
      </c>
      <c r="G23" s="72">
        <v>0.17601546339572699</v>
      </c>
      <c r="H23"/>
    </row>
    <row r="24" spans="1:8">
      <c r="A24" s="72" t="s">
        <v>93</v>
      </c>
      <c r="B24" s="72">
        <v>37</v>
      </c>
      <c r="C24" s="72">
        <v>79661.538</v>
      </c>
      <c r="D24" s="72">
        <v>829341.39632300904</v>
      </c>
      <c r="E24" s="72">
        <v>694440.23685099301</v>
      </c>
      <c r="F24" s="72">
        <v>134901.15947201601</v>
      </c>
      <c r="G24" s="72">
        <v>0.162660588353744</v>
      </c>
      <c r="H24"/>
    </row>
    <row r="25" spans="1:8">
      <c r="A25" s="72" t="s">
        <v>94</v>
      </c>
      <c r="B25" s="72">
        <v>38</v>
      </c>
      <c r="C25" s="72">
        <v>149573.033</v>
      </c>
      <c r="D25" s="72">
        <v>715795.72527522105</v>
      </c>
      <c r="E25" s="72">
        <v>667235.014117699</v>
      </c>
      <c r="F25" s="72">
        <v>48560.711157522099</v>
      </c>
      <c r="G25" s="72">
        <v>6.7841577481970394E-2</v>
      </c>
      <c r="H25"/>
    </row>
    <row r="26" spans="1:8">
      <c r="A26" s="72" t="s">
        <v>95</v>
      </c>
      <c r="B26" s="72">
        <v>39</v>
      </c>
      <c r="C26" s="72">
        <v>130184.177</v>
      </c>
      <c r="D26" s="72">
        <v>157194.443245481</v>
      </c>
      <c r="E26" s="72">
        <v>115854.54566676301</v>
      </c>
      <c r="F26" s="72">
        <v>41339.897578717697</v>
      </c>
      <c r="G26" s="72">
        <v>0.26298574380367801</v>
      </c>
      <c r="H26"/>
    </row>
    <row r="27" spans="1:8">
      <c r="A27" s="72" t="s">
        <v>96</v>
      </c>
      <c r="B27" s="72">
        <v>40</v>
      </c>
      <c r="C27" s="72">
        <v>3</v>
      </c>
      <c r="D27" s="72">
        <v>11.538500000000001</v>
      </c>
      <c r="E27" s="72">
        <v>9.2912999999999997</v>
      </c>
      <c r="F27" s="72">
        <v>2.2471999999999999</v>
      </c>
      <c r="G27" s="72">
        <v>0.19475668414438599</v>
      </c>
      <c r="H27"/>
    </row>
    <row r="28" spans="1:8">
      <c r="A28" s="72" t="s">
        <v>97</v>
      </c>
      <c r="B28" s="72">
        <v>42</v>
      </c>
      <c r="C28" s="72">
        <v>5476.5590000000002</v>
      </c>
      <c r="D28" s="72">
        <v>87640.298599999995</v>
      </c>
      <c r="E28" s="72">
        <v>78821.244900000005</v>
      </c>
      <c r="F28" s="72">
        <v>8819.0537000000004</v>
      </c>
      <c r="G28" s="72">
        <v>0.100627837203649</v>
      </c>
      <c r="H28"/>
    </row>
    <row r="29" spans="1:8">
      <c r="A29" s="72" t="s">
        <v>98</v>
      </c>
      <c r="B29" s="72">
        <v>75</v>
      </c>
      <c r="C29" s="72">
        <v>419</v>
      </c>
      <c r="D29" s="72">
        <v>209958.974358974</v>
      </c>
      <c r="E29" s="72">
        <v>198705.668376068</v>
      </c>
      <c r="F29" s="72">
        <v>11253.305982906</v>
      </c>
      <c r="G29" s="72">
        <v>5.3597642193021003E-2</v>
      </c>
      <c r="H29"/>
    </row>
    <row r="30" spans="1:8">
      <c r="A30" s="72" t="s">
        <v>99</v>
      </c>
      <c r="B30" s="72">
        <v>76</v>
      </c>
      <c r="C30" s="72">
        <v>2892</v>
      </c>
      <c r="D30" s="72">
        <v>506745.388901709</v>
      </c>
      <c r="E30" s="72">
        <v>468216.27061111102</v>
      </c>
      <c r="F30" s="72">
        <v>38529.118290598301</v>
      </c>
      <c r="G30" s="72">
        <v>7.6032499030931594E-2</v>
      </c>
      <c r="H30"/>
    </row>
    <row r="31" spans="1:8">
      <c r="A31" s="72" t="s">
        <v>100</v>
      </c>
      <c r="B31" s="72">
        <v>99</v>
      </c>
      <c r="C31" s="72">
        <v>28</v>
      </c>
      <c r="D31" s="72">
        <v>43787.792148854103</v>
      </c>
      <c r="E31" s="72">
        <v>37375.639134709898</v>
      </c>
      <c r="F31" s="72">
        <v>6412.1530141441599</v>
      </c>
      <c r="G31" s="72">
        <v>0.14643700217509101</v>
      </c>
      <c r="H31"/>
    </row>
    <row r="32" spans="1:8">
      <c r="A32" s="53" t="s">
        <v>101</v>
      </c>
      <c r="B32" s="53">
        <v>99</v>
      </c>
      <c r="C32" s="53">
        <v>57</v>
      </c>
      <c r="D32" s="53">
        <v>49856.421072536097</v>
      </c>
      <c r="E32" s="53">
        <v>43575.581347855703</v>
      </c>
      <c r="F32" s="53">
        <v>6280.8397246804298</v>
      </c>
      <c r="G32" s="53">
        <v>0.125978551800628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2014-03-04T00:50:35Z</dcterms:modified>
</cp:coreProperties>
</file>