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 refMode="R1C1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<sst xmlns="http://schemas.openxmlformats.org/spreadsheetml/2006/main" count="114" uniqueCount="71">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</sst>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33" fillId="0" borderId="0" xfId="0" applyNumberFormat="1" applyFont="1" applyAlignment="1"/>
    <xf numFmtId="1" fontId="33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28" Type="http://schemas.openxmlformats.org/officeDocument/2006/relationships/image" Target="cid:b8b36ae913" TargetMode="External"/><Relationship Id="rId144" Type="http://schemas.openxmlformats.org/officeDocument/2006/relationships/image" Target="cid:e2636a67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65" Type="http://schemas.openxmlformats.org/officeDocument/2006/relationships/hyperlink" Target="cid:a9baa6a2" TargetMode="External"/><Relationship Id="rId181" Type="http://schemas.openxmlformats.org/officeDocument/2006/relationships/hyperlink" Target="cid:482d44f62" TargetMode="External"/><Relationship Id="rId186" Type="http://schemas.openxmlformats.org/officeDocument/2006/relationships/image" Target="cid:531d4e08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18" Type="http://schemas.openxmlformats.org/officeDocument/2006/relationships/image" Target="cid:9ef219cb13" TargetMode="External"/><Relationship Id="rId134" Type="http://schemas.openxmlformats.org/officeDocument/2006/relationships/image" Target="cid:c8af4f1913" TargetMode="External"/><Relationship Id="rId139" Type="http://schemas.openxmlformats.org/officeDocument/2006/relationships/hyperlink" Target="cid:dc24c360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55" Type="http://schemas.openxmlformats.org/officeDocument/2006/relationships/hyperlink" Target="cid:f09b1ba62" TargetMode="External"/><Relationship Id="rId171" Type="http://schemas.openxmlformats.org/officeDocument/2006/relationships/hyperlink" Target="cid:16470b822" TargetMode="External"/><Relationship Id="rId176" Type="http://schemas.openxmlformats.org/officeDocument/2006/relationships/image" Target="cid:2a30ebbf13" TargetMode="External"/><Relationship Id="rId192" Type="http://schemas.openxmlformats.org/officeDocument/2006/relationships/image" Target="cid:671668c913" TargetMode="External"/><Relationship Id="rId197" Type="http://schemas.openxmlformats.org/officeDocument/2006/relationships/hyperlink" Target="cid:9a94d6742" TargetMode="External"/><Relationship Id="rId201" Type="http://schemas.openxmlformats.org/officeDocument/2006/relationships/hyperlink" Target="cid:a60cac882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61" Type="http://schemas.openxmlformats.org/officeDocument/2006/relationships/hyperlink" Target="cid:55eaf9a2" TargetMode="External"/><Relationship Id="rId166" Type="http://schemas.openxmlformats.org/officeDocument/2006/relationships/image" Target="cid:a9baa8e13" TargetMode="External"/><Relationship Id="rId182" Type="http://schemas.openxmlformats.org/officeDocument/2006/relationships/image" Target="cid:482d451d13" TargetMode="External"/><Relationship Id="rId187" Type="http://schemas.openxmlformats.org/officeDocument/2006/relationships/hyperlink" Target="cid:579a7efa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44" Type="http://schemas.openxmlformats.org/officeDocument/2006/relationships/image" Target="cid:c5fc194a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2" Type="http://schemas.openxmlformats.org/officeDocument/2006/relationships/image" Target="cid:a60cacae13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3" Type="http://schemas.openxmlformats.org/officeDocument/2006/relationships/image" Target="cid:650096f0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190" Type="http://schemas.openxmlformats.org/officeDocument/2006/relationships/image" Target="cid:5dbe5bf5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6" Type="http://schemas.openxmlformats.org/officeDocument/2006/relationships/image" Target="cid:97aae137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8" sqref="M8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13350439.4034</v>
      </c>
      <c r="F3" s="25">
        <f>RA!I7</f>
        <v>1455395.4384999999</v>
      </c>
      <c r="G3" s="16">
        <f>E3-F3</f>
        <v>11895043.9649</v>
      </c>
      <c r="H3" s="27">
        <f>RA!J7</f>
        <v>10.9014796781097</v>
      </c>
      <c r="I3" s="20">
        <f>SUM(I4:I39)</f>
        <v>13350442.70549717</v>
      </c>
      <c r="J3" s="21">
        <f>SUM(J4:J39)</f>
        <v>11895044.050434707</v>
      </c>
      <c r="K3" s="22">
        <f>E3-I3</f>
        <v>-3.3020971696823835</v>
      </c>
      <c r="L3" s="22">
        <f>G3-J3</f>
        <v>-8.5534706711769104E-2</v>
      </c>
    </row>
    <row r="4" spans="1:12">
      <c r="A4" s="59">
        <f>RA!A8</f>
        <v>41557</v>
      </c>
      <c r="B4" s="12">
        <v>12</v>
      </c>
      <c r="C4" s="56" t="s">
        <v>6</v>
      </c>
      <c r="D4" s="56"/>
      <c r="E4" s="15">
        <f>RA!D8</f>
        <v>493203.13089999999</v>
      </c>
      <c r="F4" s="25">
        <f>RA!I8</f>
        <v>119090.2497</v>
      </c>
      <c r="G4" s="16">
        <f t="shared" ref="G4:G39" si="0">E4-F4</f>
        <v>374112.8812</v>
      </c>
      <c r="H4" s="27">
        <f>RA!J8</f>
        <v>24.146288261123502</v>
      </c>
      <c r="I4" s="20">
        <f>VLOOKUP(B4,RMS!B:D,3,FALSE)</f>
        <v>493203.53476068401</v>
      </c>
      <c r="J4" s="21">
        <f>VLOOKUP(B4,RMS!B:E,4,FALSE)</f>
        <v>374112.87618376099</v>
      </c>
      <c r="K4" s="22">
        <f t="shared" ref="K4:K39" si="1">E4-I4</f>
        <v>-0.40386068401858211</v>
      </c>
      <c r="L4" s="22">
        <f t="shared" ref="L4:L39" si="2">G4-J4</f>
        <v>5.0162390107288957E-3</v>
      </c>
    </row>
    <row r="5" spans="1:12">
      <c r="A5" s="59"/>
      <c r="B5" s="12">
        <v>13</v>
      </c>
      <c r="C5" s="56" t="s">
        <v>7</v>
      </c>
      <c r="D5" s="56"/>
      <c r="E5" s="15">
        <f>RA!D9</f>
        <v>63740.500999999997</v>
      </c>
      <c r="F5" s="25">
        <f>RA!I9</f>
        <v>14815.020500000001</v>
      </c>
      <c r="G5" s="16">
        <f t="shared" si="0"/>
        <v>48925.480499999998</v>
      </c>
      <c r="H5" s="27">
        <f>RA!J9</f>
        <v>23.2427110982388</v>
      </c>
      <c r="I5" s="20">
        <f>VLOOKUP(B5,RMS!B:D,3,FALSE)</f>
        <v>63740.5054619242</v>
      </c>
      <c r="J5" s="21">
        <f>VLOOKUP(B5,RMS!B:E,4,FALSE)</f>
        <v>48925.483402216203</v>
      </c>
      <c r="K5" s="22">
        <f t="shared" si="1"/>
        <v>-4.461924203496892E-3</v>
      </c>
      <c r="L5" s="22">
        <f t="shared" si="2"/>
        <v>-2.9022162052569911E-3</v>
      </c>
    </row>
    <row r="6" spans="1:12">
      <c r="A6" s="59"/>
      <c r="B6" s="12">
        <v>14</v>
      </c>
      <c r="C6" s="56" t="s">
        <v>8</v>
      </c>
      <c r="D6" s="56"/>
      <c r="E6" s="15">
        <f>RA!D10</f>
        <v>91816.732499999998</v>
      </c>
      <c r="F6" s="25">
        <f>RA!I10</f>
        <v>25494.1888</v>
      </c>
      <c r="G6" s="16">
        <f t="shared" si="0"/>
        <v>66322.543699999995</v>
      </c>
      <c r="H6" s="27">
        <f>RA!J10</f>
        <v>27.7663864808084</v>
      </c>
      <c r="I6" s="20">
        <f>VLOOKUP(B6,RMS!B:D,3,FALSE)</f>
        <v>91818.620921367503</v>
      </c>
      <c r="J6" s="21">
        <f>VLOOKUP(B6,RMS!B:E,4,FALSE)</f>
        <v>66322.543631623907</v>
      </c>
      <c r="K6" s="22">
        <f t="shared" si="1"/>
        <v>-1.888421367504634</v>
      </c>
      <c r="L6" s="22">
        <f t="shared" si="2"/>
        <v>6.8376088165678084E-5</v>
      </c>
    </row>
    <row r="7" spans="1:12">
      <c r="A7" s="59"/>
      <c r="B7" s="12">
        <v>15</v>
      </c>
      <c r="C7" s="56" t="s">
        <v>9</v>
      </c>
      <c r="D7" s="56"/>
      <c r="E7" s="15">
        <f>RA!D11</f>
        <v>36341.938300000002</v>
      </c>
      <c r="F7" s="25">
        <f>RA!I11</f>
        <v>9434.5971000000009</v>
      </c>
      <c r="G7" s="16">
        <f t="shared" si="0"/>
        <v>26907.341200000003</v>
      </c>
      <c r="H7" s="27">
        <f>RA!J11</f>
        <v>25.9606326501303</v>
      </c>
      <c r="I7" s="20">
        <f>VLOOKUP(B7,RMS!B:D,3,FALSE)</f>
        <v>36341.952761538501</v>
      </c>
      <c r="J7" s="21">
        <f>VLOOKUP(B7,RMS!B:E,4,FALSE)</f>
        <v>26907.341195726502</v>
      </c>
      <c r="K7" s="22">
        <f t="shared" si="1"/>
        <v>-1.4461538499745075E-2</v>
      </c>
      <c r="L7" s="22">
        <f t="shared" si="2"/>
        <v>4.2735009628813714E-6</v>
      </c>
    </row>
    <row r="8" spans="1:12">
      <c r="A8" s="59"/>
      <c r="B8" s="12">
        <v>16</v>
      </c>
      <c r="C8" s="56" t="s">
        <v>10</v>
      </c>
      <c r="D8" s="56"/>
      <c r="E8" s="15">
        <f>RA!D12</f>
        <v>157704.5938</v>
      </c>
      <c r="F8" s="25">
        <f>RA!I12</f>
        <v>4219.3532999999998</v>
      </c>
      <c r="G8" s="16">
        <f t="shared" si="0"/>
        <v>153485.24050000001</v>
      </c>
      <c r="H8" s="27">
        <f>RA!J12</f>
        <v>2.6754790068772198</v>
      </c>
      <c r="I8" s="20">
        <f>VLOOKUP(B8,RMS!B:D,3,FALSE)</f>
        <v>157704.594089744</v>
      </c>
      <c r="J8" s="21">
        <f>VLOOKUP(B8,RMS!B:E,4,FALSE)</f>
        <v>153485.24072478601</v>
      </c>
      <c r="K8" s="22">
        <f t="shared" si="1"/>
        <v>-2.8974399901926517E-4</v>
      </c>
      <c r="L8" s="22">
        <f t="shared" si="2"/>
        <v>-2.2478599566966295E-4</v>
      </c>
    </row>
    <row r="9" spans="1:12">
      <c r="A9" s="59"/>
      <c r="B9" s="12">
        <v>17</v>
      </c>
      <c r="C9" s="56" t="s">
        <v>11</v>
      </c>
      <c r="D9" s="56"/>
      <c r="E9" s="15">
        <f>RA!D13</f>
        <v>222176.5601</v>
      </c>
      <c r="F9" s="25">
        <f>RA!I13</f>
        <v>61428.269200000002</v>
      </c>
      <c r="G9" s="16">
        <f t="shared" si="0"/>
        <v>160748.29089999999</v>
      </c>
      <c r="H9" s="27">
        <f>RA!J13</f>
        <v>27.648402321267199</v>
      </c>
      <c r="I9" s="20">
        <f>VLOOKUP(B9,RMS!B:D,3,FALSE)</f>
        <v>222176.65769401699</v>
      </c>
      <c r="J9" s="21">
        <f>VLOOKUP(B9,RMS!B:E,4,FALSE)</f>
        <v>160748.29104359</v>
      </c>
      <c r="K9" s="22">
        <f t="shared" si="1"/>
        <v>-9.7594016988296062E-2</v>
      </c>
      <c r="L9" s="22">
        <f t="shared" si="2"/>
        <v>-1.4359000488184392E-4</v>
      </c>
    </row>
    <row r="10" spans="1:12">
      <c r="A10" s="59"/>
      <c r="B10" s="12">
        <v>18</v>
      </c>
      <c r="C10" s="56" t="s">
        <v>12</v>
      </c>
      <c r="D10" s="56"/>
      <c r="E10" s="15">
        <f>RA!D14</f>
        <v>111926.1453</v>
      </c>
      <c r="F10" s="25">
        <f>RA!I14</f>
        <v>22002.888500000001</v>
      </c>
      <c r="G10" s="16">
        <f t="shared" si="0"/>
        <v>89923.256800000003</v>
      </c>
      <c r="H10" s="27">
        <f>RA!J14</f>
        <v>19.658399242665599</v>
      </c>
      <c r="I10" s="20">
        <f>VLOOKUP(B10,RMS!B:D,3,FALSE)</f>
        <v>111926.13711538501</v>
      </c>
      <c r="J10" s="21">
        <f>VLOOKUP(B10,RMS!B:E,4,FALSE)</f>
        <v>89923.257364957302</v>
      </c>
      <c r="K10" s="22">
        <f t="shared" si="1"/>
        <v>8.1846149987541139E-3</v>
      </c>
      <c r="L10" s="22">
        <f t="shared" si="2"/>
        <v>-5.6495729950256646E-4</v>
      </c>
    </row>
    <row r="11" spans="1:12">
      <c r="A11" s="59"/>
      <c r="B11" s="12">
        <v>19</v>
      </c>
      <c r="C11" s="56" t="s">
        <v>13</v>
      </c>
      <c r="D11" s="56"/>
      <c r="E11" s="15">
        <f>RA!D15</f>
        <v>52660.701300000001</v>
      </c>
      <c r="F11" s="25">
        <f>RA!I15</f>
        <v>12875.823399999999</v>
      </c>
      <c r="G11" s="16">
        <f t="shared" si="0"/>
        <v>39784.877899999999</v>
      </c>
      <c r="H11" s="27">
        <f>RA!J15</f>
        <v>24.450535374848901</v>
      </c>
      <c r="I11" s="20">
        <f>VLOOKUP(B11,RMS!B:D,3,FALSE)</f>
        <v>52660.717884615398</v>
      </c>
      <c r="J11" s="21">
        <f>VLOOKUP(B11,RMS!B:E,4,FALSE)</f>
        <v>39784.876403418799</v>
      </c>
      <c r="K11" s="22">
        <f t="shared" si="1"/>
        <v>-1.6584615397732705E-2</v>
      </c>
      <c r="L11" s="22">
        <f t="shared" si="2"/>
        <v>1.4965812006266788E-3</v>
      </c>
    </row>
    <row r="12" spans="1:12">
      <c r="A12" s="59"/>
      <c r="B12" s="12">
        <v>21</v>
      </c>
      <c r="C12" s="56" t="s">
        <v>14</v>
      </c>
      <c r="D12" s="56"/>
      <c r="E12" s="15">
        <f>RA!D16</f>
        <v>643214.13249999995</v>
      </c>
      <c r="F12" s="25">
        <f>RA!I16</f>
        <v>29605.849300000002</v>
      </c>
      <c r="G12" s="16">
        <f t="shared" si="0"/>
        <v>613608.28319999995</v>
      </c>
      <c r="H12" s="27">
        <f>RA!J16</f>
        <v>4.6027983223767297</v>
      </c>
      <c r="I12" s="20">
        <f>VLOOKUP(B12,RMS!B:D,3,FALSE)</f>
        <v>643213.97629999998</v>
      </c>
      <c r="J12" s="21">
        <f>VLOOKUP(B12,RMS!B:E,4,FALSE)</f>
        <v>613608.28319999995</v>
      </c>
      <c r="K12" s="22">
        <f t="shared" si="1"/>
        <v>0.1561999999685213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RA!D17</f>
        <v>375595.69929999998</v>
      </c>
      <c r="F13" s="25">
        <f>RA!I17</f>
        <v>55362.856599999999</v>
      </c>
      <c r="G13" s="16">
        <f t="shared" si="0"/>
        <v>320232.84269999998</v>
      </c>
      <c r="H13" s="27">
        <f>RA!J17</f>
        <v>14.7400134514799</v>
      </c>
      <c r="I13" s="20">
        <f>VLOOKUP(B13,RMS!B:D,3,FALSE)</f>
        <v>375595.733276068</v>
      </c>
      <c r="J13" s="21">
        <f>VLOOKUP(B13,RMS!B:E,4,FALSE)</f>
        <v>320232.84358632501</v>
      </c>
      <c r="K13" s="22">
        <f t="shared" si="1"/>
        <v>-3.3976068021729589E-2</v>
      </c>
      <c r="L13" s="22">
        <f t="shared" si="2"/>
        <v>-8.8632502593100071E-4</v>
      </c>
    </row>
    <row r="14" spans="1:12">
      <c r="A14" s="59"/>
      <c r="B14" s="12">
        <v>23</v>
      </c>
      <c r="C14" s="56" t="s">
        <v>16</v>
      </c>
      <c r="D14" s="56"/>
      <c r="E14" s="15">
        <f>RA!D18</f>
        <v>1155107.0434999999</v>
      </c>
      <c r="F14" s="25">
        <f>RA!I18</f>
        <v>189004.41269999999</v>
      </c>
      <c r="G14" s="16">
        <f t="shared" si="0"/>
        <v>966102.63079999993</v>
      </c>
      <c r="H14" s="27">
        <f>RA!J18</f>
        <v>16.3625019658189</v>
      </c>
      <c r="I14" s="20">
        <f>VLOOKUP(B14,RMS!B:D,3,FALSE)</f>
        <v>1155107.1756923101</v>
      </c>
      <c r="J14" s="21">
        <f>VLOOKUP(B14,RMS!B:E,4,FALSE)</f>
        <v>966102.63428461505</v>
      </c>
      <c r="K14" s="22">
        <f t="shared" si="1"/>
        <v>-0.13219231017865241</v>
      </c>
      <c r="L14" s="22">
        <f t="shared" si="2"/>
        <v>-3.4846151247620583E-3</v>
      </c>
    </row>
    <row r="15" spans="1:12">
      <c r="A15" s="59"/>
      <c r="B15" s="12">
        <v>24</v>
      </c>
      <c r="C15" s="56" t="s">
        <v>17</v>
      </c>
      <c r="D15" s="56"/>
      <c r="E15" s="15">
        <f>RA!D19</f>
        <v>445517.81929999997</v>
      </c>
      <c r="F15" s="25">
        <f>RA!I19</f>
        <v>54106.477200000001</v>
      </c>
      <c r="G15" s="16">
        <f t="shared" si="0"/>
        <v>391411.34209999995</v>
      </c>
      <c r="H15" s="27">
        <f>RA!J19</f>
        <v>12.1446269612767</v>
      </c>
      <c r="I15" s="20">
        <f>VLOOKUP(B15,RMS!B:D,3,FALSE)</f>
        <v>445517.850676923</v>
      </c>
      <c r="J15" s="21">
        <f>VLOOKUP(B15,RMS!B:E,4,FALSE)</f>
        <v>391411.34191282099</v>
      </c>
      <c r="K15" s="22">
        <f t="shared" si="1"/>
        <v>-3.1376923026982695E-2</v>
      </c>
      <c r="L15" s="22">
        <f t="shared" si="2"/>
        <v>1.8717895727604628E-4</v>
      </c>
    </row>
    <row r="16" spans="1:12">
      <c r="A16" s="59"/>
      <c r="B16" s="12">
        <v>25</v>
      </c>
      <c r="C16" s="56" t="s">
        <v>18</v>
      </c>
      <c r="D16" s="56"/>
      <c r="E16" s="15">
        <f>RA!D20</f>
        <v>895951.99269999994</v>
      </c>
      <c r="F16" s="25">
        <f>RA!I20</f>
        <v>46437.585599999999</v>
      </c>
      <c r="G16" s="16">
        <f t="shared" si="0"/>
        <v>849514.40709999995</v>
      </c>
      <c r="H16" s="27">
        <f>RA!J20</f>
        <v>5.1830439552969603</v>
      </c>
      <c r="I16" s="20">
        <f>VLOOKUP(B16,RMS!B:D,3,FALSE)</f>
        <v>895952.12780000002</v>
      </c>
      <c r="J16" s="21">
        <f>VLOOKUP(B16,RMS!B:E,4,FALSE)</f>
        <v>849514.40709999995</v>
      </c>
      <c r="K16" s="22">
        <f t="shared" si="1"/>
        <v>-0.13510000007227063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RA!D21</f>
        <v>307709.20620000002</v>
      </c>
      <c r="F17" s="25">
        <f>RA!I21</f>
        <v>37616.239300000001</v>
      </c>
      <c r="G17" s="16">
        <f t="shared" si="0"/>
        <v>270092.9669</v>
      </c>
      <c r="H17" s="27">
        <f>RA!J21</f>
        <v>12.2246063952831</v>
      </c>
      <c r="I17" s="20">
        <f>VLOOKUP(B17,RMS!B:D,3,FALSE)</f>
        <v>307709.05143903597</v>
      </c>
      <c r="J17" s="21">
        <f>VLOOKUP(B17,RMS!B:E,4,FALSE)</f>
        <v>270092.96685427701</v>
      </c>
      <c r="K17" s="22">
        <f t="shared" si="1"/>
        <v>0.15476096404017881</v>
      </c>
      <c r="L17" s="22">
        <f t="shared" si="2"/>
        <v>4.572299076244235E-5</v>
      </c>
    </row>
    <row r="18" spans="1:12">
      <c r="A18" s="59"/>
      <c r="B18" s="12">
        <v>27</v>
      </c>
      <c r="C18" s="56" t="s">
        <v>20</v>
      </c>
      <c r="D18" s="56"/>
      <c r="E18" s="15">
        <f>RA!D22</f>
        <v>908455.15919999999</v>
      </c>
      <c r="F18" s="25">
        <f>RA!I22</f>
        <v>107055.01149999999</v>
      </c>
      <c r="G18" s="16">
        <f t="shared" si="0"/>
        <v>801400.14769999997</v>
      </c>
      <c r="H18" s="27">
        <f>RA!J22</f>
        <v>11.7842923138082</v>
      </c>
      <c r="I18" s="20">
        <f>VLOOKUP(B18,RMS!B:D,3,FALSE)</f>
        <v>908455.26804188802</v>
      </c>
      <c r="J18" s="21">
        <f>VLOOKUP(B18,RMS!B:E,4,FALSE)</f>
        <v>801400.14843893796</v>
      </c>
      <c r="K18" s="22">
        <f t="shared" si="1"/>
        <v>-0.1088418880244717</v>
      </c>
      <c r="L18" s="22">
        <f t="shared" si="2"/>
        <v>-7.3893798980861902E-4</v>
      </c>
    </row>
    <row r="19" spans="1:12">
      <c r="A19" s="59"/>
      <c r="B19" s="12">
        <v>29</v>
      </c>
      <c r="C19" s="56" t="s">
        <v>21</v>
      </c>
      <c r="D19" s="56"/>
      <c r="E19" s="15">
        <f>RA!D23</f>
        <v>2215341.1030000001</v>
      </c>
      <c r="F19" s="25">
        <f>RA!I23</f>
        <v>161262.41260000001</v>
      </c>
      <c r="G19" s="16">
        <f t="shared" si="0"/>
        <v>2054078.6904000002</v>
      </c>
      <c r="H19" s="27">
        <f>RA!J23</f>
        <v>7.2793490980517399</v>
      </c>
      <c r="I19" s="20">
        <f>VLOOKUP(B19,RMS!B:D,3,FALSE)</f>
        <v>2215342.0880102599</v>
      </c>
      <c r="J19" s="21">
        <f>VLOOKUP(B19,RMS!B:E,4,FALSE)</f>
        <v>2054078.7174700899</v>
      </c>
      <c r="K19" s="22">
        <f t="shared" si="1"/>
        <v>-0.98501025978475809</v>
      </c>
      <c r="L19" s="22">
        <f t="shared" si="2"/>
        <v>-2.70700897090137E-2</v>
      </c>
    </row>
    <row r="20" spans="1:12">
      <c r="A20" s="59"/>
      <c r="B20" s="12">
        <v>31</v>
      </c>
      <c r="C20" s="56" t="s">
        <v>22</v>
      </c>
      <c r="D20" s="56"/>
      <c r="E20" s="15">
        <f>RA!D24</f>
        <v>234118.5624</v>
      </c>
      <c r="F20" s="25">
        <f>RA!I24</f>
        <v>37399.35</v>
      </c>
      <c r="G20" s="16">
        <f t="shared" si="0"/>
        <v>196719.21239999999</v>
      </c>
      <c r="H20" s="27">
        <f>RA!J24</f>
        <v>15.974534277252999</v>
      </c>
      <c r="I20" s="20">
        <f>VLOOKUP(B20,RMS!B:D,3,FALSE)</f>
        <v>234118.558590167</v>
      </c>
      <c r="J20" s="21">
        <f>VLOOKUP(B20,RMS!B:E,4,FALSE)</f>
        <v>196719.214910485</v>
      </c>
      <c r="K20" s="22">
        <f t="shared" si="1"/>
        <v>3.8098329969216138E-3</v>
      </c>
      <c r="L20" s="22">
        <f t="shared" si="2"/>
        <v>-2.5104850064963102E-3</v>
      </c>
    </row>
    <row r="21" spans="1:12">
      <c r="A21" s="59"/>
      <c r="B21" s="12">
        <v>32</v>
      </c>
      <c r="C21" s="56" t="s">
        <v>23</v>
      </c>
      <c r="D21" s="56"/>
      <c r="E21" s="15">
        <f>RA!D25</f>
        <v>211898.11689999999</v>
      </c>
      <c r="F21" s="25">
        <f>RA!I25</f>
        <v>17607.6014</v>
      </c>
      <c r="G21" s="16">
        <f t="shared" si="0"/>
        <v>194290.51549999998</v>
      </c>
      <c r="H21" s="27">
        <f>RA!J25</f>
        <v>8.3094657270170398</v>
      </c>
      <c r="I21" s="20">
        <f>VLOOKUP(B21,RMS!B:D,3,FALSE)</f>
        <v>211898.109766198</v>
      </c>
      <c r="J21" s="21">
        <f>VLOOKUP(B21,RMS!B:E,4,FALSE)</f>
        <v>194290.521444785</v>
      </c>
      <c r="K21" s="22">
        <f t="shared" si="1"/>
        <v>7.1338019915856421E-3</v>
      </c>
      <c r="L21" s="22">
        <f t="shared" si="2"/>
        <v>-5.9447850217111409E-3</v>
      </c>
    </row>
    <row r="22" spans="1:12">
      <c r="A22" s="59"/>
      <c r="B22" s="12">
        <v>33</v>
      </c>
      <c r="C22" s="56" t="s">
        <v>24</v>
      </c>
      <c r="D22" s="56"/>
      <c r="E22" s="15">
        <f>RA!D26</f>
        <v>383426.50349999999</v>
      </c>
      <c r="F22" s="25">
        <f>RA!I26</f>
        <v>87765.808499999999</v>
      </c>
      <c r="G22" s="16">
        <f t="shared" si="0"/>
        <v>295660.69500000001</v>
      </c>
      <c r="H22" s="27">
        <f>RA!J26</f>
        <v>22.8898648629802</v>
      </c>
      <c r="I22" s="20">
        <f>VLOOKUP(B22,RMS!B:D,3,FALSE)</f>
        <v>383426.53297933599</v>
      </c>
      <c r="J22" s="21">
        <f>VLOOKUP(B22,RMS!B:E,4,FALSE)</f>
        <v>295660.70287448901</v>
      </c>
      <c r="K22" s="22">
        <f t="shared" si="1"/>
        <v>-2.9479335993528366E-2</v>
      </c>
      <c r="L22" s="22">
        <f t="shared" si="2"/>
        <v>-7.874489005189389E-3</v>
      </c>
    </row>
    <row r="23" spans="1:12">
      <c r="A23" s="59"/>
      <c r="B23" s="12">
        <v>34</v>
      </c>
      <c r="C23" s="56" t="s">
        <v>25</v>
      </c>
      <c r="D23" s="56"/>
      <c r="E23" s="15">
        <f>RA!D27</f>
        <v>184373.56880000001</v>
      </c>
      <c r="F23" s="25">
        <f>RA!I27</f>
        <v>50678.325799999999</v>
      </c>
      <c r="G23" s="16">
        <f t="shared" si="0"/>
        <v>133695.24300000002</v>
      </c>
      <c r="H23" s="27">
        <f>RA!J27</f>
        <v>27.486762950807499</v>
      </c>
      <c r="I23" s="20">
        <f>VLOOKUP(B23,RMS!B:D,3,FALSE)</f>
        <v>184373.535550442</v>
      </c>
      <c r="J23" s="21">
        <f>VLOOKUP(B23,RMS!B:E,4,FALSE)</f>
        <v>133695.24124090601</v>
      </c>
      <c r="K23" s="22">
        <f t="shared" si="1"/>
        <v>3.3249558007810265E-2</v>
      </c>
      <c r="L23" s="22">
        <f t="shared" si="2"/>
        <v>1.7590940115042031E-3</v>
      </c>
    </row>
    <row r="24" spans="1:12">
      <c r="A24" s="59"/>
      <c r="B24" s="12">
        <v>35</v>
      </c>
      <c r="C24" s="56" t="s">
        <v>26</v>
      </c>
      <c r="D24" s="56"/>
      <c r="E24" s="15">
        <f>RA!D28</f>
        <v>776525.41570000001</v>
      </c>
      <c r="F24" s="25">
        <f>RA!I28</f>
        <v>40320.439700000003</v>
      </c>
      <c r="G24" s="16">
        <f t="shared" si="0"/>
        <v>736204.97600000002</v>
      </c>
      <c r="H24" s="27">
        <f>RA!J28</f>
        <v>5.1924172583138297</v>
      </c>
      <c r="I24" s="20">
        <f>VLOOKUP(B24,RMS!B:D,3,FALSE)</f>
        <v>776525.41555221204</v>
      </c>
      <c r="J24" s="21">
        <f>VLOOKUP(B24,RMS!B:E,4,FALSE)</f>
        <v>736204.98134957405</v>
      </c>
      <c r="K24" s="22">
        <f t="shared" si="1"/>
        <v>1.4778797049075365E-4</v>
      </c>
      <c r="L24" s="22">
        <f t="shared" si="2"/>
        <v>-5.3495740285143256E-3</v>
      </c>
    </row>
    <row r="25" spans="1:12">
      <c r="A25" s="59"/>
      <c r="B25" s="12">
        <v>36</v>
      </c>
      <c r="C25" s="56" t="s">
        <v>27</v>
      </c>
      <c r="D25" s="56"/>
      <c r="E25" s="15">
        <f>RA!D29</f>
        <v>549770.82929999998</v>
      </c>
      <c r="F25" s="25">
        <f>RA!I29</f>
        <v>62727.011700000003</v>
      </c>
      <c r="G25" s="16">
        <f t="shared" si="0"/>
        <v>487043.81759999995</v>
      </c>
      <c r="H25" s="27">
        <f>RA!J29</f>
        <v>11.4096653290731</v>
      </c>
      <c r="I25" s="20">
        <f>VLOOKUP(B25,RMS!B:D,3,FALSE)</f>
        <v>549770.82944955805</v>
      </c>
      <c r="J25" s="21">
        <f>VLOOKUP(B25,RMS!B:E,4,FALSE)</f>
        <v>487043.77240587998</v>
      </c>
      <c r="K25" s="22">
        <f t="shared" si="1"/>
        <v>-1.4955806545913219E-4</v>
      </c>
      <c r="L25" s="22">
        <f t="shared" si="2"/>
        <v>4.5194119971711189E-2</v>
      </c>
    </row>
    <row r="26" spans="1:12">
      <c r="A26" s="59"/>
      <c r="B26" s="12">
        <v>37</v>
      </c>
      <c r="C26" s="56" t="s">
        <v>28</v>
      </c>
      <c r="D26" s="56"/>
      <c r="E26" s="15">
        <f>RA!D30</f>
        <v>931624.45770000003</v>
      </c>
      <c r="F26" s="25">
        <f>RA!I30</f>
        <v>105514.7412</v>
      </c>
      <c r="G26" s="16">
        <f t="shared" si="0"/>
        <v>826109.71649999998</v>
      </c>
      <c r="H26" s="27">
        <f>RA!J30</f>
        <v>11.3258878433157</v>
      </c>
      <c r="I26" s="20">
        <f>VLOOKUP(B26,RMS!B:D,3,FALSE)</f>
        <v>931624.416865487</v>
      </c>
      <c r="J26" s="21">
        <f>VLOOKUP(B26,RMS!B:E,4,FALSE)</f>
        <v>826109.74248340202</v>
      </c>
      <c r="K26" s="22">
        <f t="shared" si="1"/>
        <v>4.0834513027220964E-2</v>
      </c>
      <c r="L26" s="22">
        <f t="shared" si="2"/>
        <v>-2.5983402039855719E-2</v>
      </c>
    </row>
    <row r="27" spans="1:12">
      <c r="A27" s="59"/>
      <c r="B27" s="12">
        <v>38</v>
      </c>
      <c r="C27" s="56" t="s">
        <v>29</v>
      </c>
      <c r="D27" s="56"/>
      <c r="E27" s="15">
        <f>RA!D31</f>
        <v>944481.93920000002</v>
      </c>
      <c r="F27" s="25">
        <f>RA!I31</f>
        <v>24575.019100000001</v>
      </c>
      <c r="G27" s="16">
        <f t="shared" si="0"/>
        <v>919906.92009999999</v>
      </c>
      <c r="H27" s="27">
        <f>RA!J31</f>
        <v>2.6019575473106098</v>
      </c>
      <c r="I27" s="20">
        <f>VLOOKUP(B27,RMS!B:D,3,FALSE)</f>
        <v>944481.95757522096</v>
      </c>
      <c r="J27" s="21">
        <f>VLOOKUP(B27,RMS!B:E,4,FALSE)</f>
        <v>919906.97101769899</v>
      </c>
      <c r="K27" s="22">
        <f t="shared" si="1"/>
        <v>-1.8375220941379666E-2</v>
      </c>
      <c r="L27" s="22">
        <f t="shared" si="2"/>
        <v>-5.0917699001729488E-2</v>
      </c>
    </row>
    <row r="28" spans="1:12">
      <c r="A28" s="59"/>
      <c r="B28" s="12">
        <v>39</v>
      </c>
      <c r="C28" s="56" t="s">
        <v>30</v>
      </c>
      <c r="D28" s="56"/>
      <c r="E28" s="15">
        <f>RA!D32</f>
        <v>114087.15300000001</v>
      </c>
      <c r="F28" s="25">
        <f>RA!I32</f>
        <v>26041.2935</v>
      </c>
      <c r="G28" s="16">
        <f t="shared" si="0"/>
        <v>88045.859500000006</v>
      </c>
      <c r="H28" s="27">
        <f>RA!J32</f>
        <v>22.825789596134499</v>
      </c>
      <c r="I28" s="20">
        <f>VLOOKUP(B28,RMS!B:D,3,FALSE)</f>
        <v>114086.967231677</v>
      </c>
      <c r="J28" s="21">
        <f>VLOOKUP(B28,RMS!B:E,4,FALSE)</f>
        <v>88045.870775298405</v>
      </c>
      <c r="K28" s="22">
        <f t="shared" si="1"/>
        <v>0.185768323004595</v>
      </c>
      <c r="L28" s="22">
        <f t="shared" si="2"/>
        <v>-1.1275298398686573E-2</v>
      </c>
    </row>
    <row r="29" spans="1:12">
      <c r="A29" s="59"/>
      <c r="B29" s="12">
        <v>40</v>
      </c>
      <c r="C29" s="56" t="s">
        <v>31</v>
      </c>
      <c r="D29" s="56"/>
      <c r="E29" s="15">
        <f>RA!D33</f>
        <v>55.042700000000004</v>
      </c>
      <c r="F29" s="25">
        <f>RA!I33</f>
        <v>11.2837</v>
      </c>
      <c r="G29" s="16">
        <f t="shared" si="0"/>
        <v>43.759</v>
      </c>
      <c r="H29" s="27">
        <f>RA!J33</f>
        <v>20.4999028027332</v>
      </c>
      <c r="I29" s="20">
        <f>VLOOKUP(B29,RMS!B:D,3,FALSE)</f>
        <v>55.042700000000004</v>
      </c>
      <c r="J29" s="21">
        <f>VLOOKUP(B29,RMS!B:E,4,FALSE)</f>
        <v>43.759</v>
      </c>
      <c r="K29" s="22">
        <f t="shared" si="1"/>
        <v>0</v>
      </c>
      <c r="L29" s="22">
        <f t="shared" si="2"/>
        <v>0</v>
      </c>
    </row>
    <row r="30" spans="1:12">
      <c r="A30" s="59"/>
      <c r="B30" s="12">
        <v>41</v>
      </c>
      <c r="C30" s="56" t="s">
        <v>40</v>
      </c>
      <c r="D30" s="56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RA!D35</f>
        <v>148316.6587</v>
      </c>
      <c r="F31" s="25">
        <f>RA!I35</f>
        <v>14465.879199999999</v>
      </c>
      <c r="G31" s="16">
        <f t="shared" si="0"/>
        <v>133850.7795</v>
      </c>
      <c r="H31" s="27">
        <f>RA!J35</f>
        <v>9.7533745209701106</v>
      </c>
      <c r="I31" s="20">
        <f>VLOOKUP(B31,RMS!B:D,3,FALSE)</f>
        <v>148316.6581</v>
      </c>
      <c r="J31" s="21">
        <f>VLOOKUP(B31,RMS!B:E,4,FALSE)</f>
        <v>133850.77540000001</v>
      </c>
      <c r="K31" s="22">
        <f t="shared" si="1"/>
        <v>5.9999999939464033E-4</v>
      </c>
      <c r="L31" s="22">
        <f t="shared" si="2"/>
        <v>4.0999999910127372E-3</v>
      </c>
    </row>
    <row r="32" spans="1:12">
      <c r="A32" s="59"/>
      <c r="B32" s="12">
        <v>71</v>
      </c>
      <c r="C32" s="56" t="s">
        <v>41</v>
      </c>
      <c r="D32" s="56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42</v>
      </c>
      <c r="D33" s="56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43</v>
      </c>
      <c r="D34" s="56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RA!D39</f>
        <v>254349.59</v>
      </c>
      <c r="F35" s="25">
        <f>RA!I39</f>
        <v>13402.148300000001</v>
      </c>
      <c r="G35" s="16">
        <f t="shared" si="0"/>
        <v>240947.4417</v>
      </c>
      <c r="H35" s="27">
        <f>RA!J39</f>
        <v>5.2691841571279898</v>
      </c>
      <c r="I35" s="20">
        <f>VLOOKUP(B35,RMS!B:D,3,FALSE)</f>
        <v>254349.58974359001</v>
      </c>
      <c r="J35" s="21">
        <f>VLOOKUP(B35,RMS!B:E,4,FALSE)</f>
        <v>240947.44282051301</v>
      </c>
      <c r="K35" s="22">
        <f t="shared" si="1"/>
        <v>2.5640998501330614E-4</v>
      </c>
      <c r="L35" s="22">
        <f t="shared" si="2"/>
        <v>-1.1205130140297115E-3</v>
      </c>
    </row>
    <row r="36" spans="1:12">
      <c r="A36" s="59"/>
      <c r="B36" s="12">
        <v>76</v>
      </c>
      <c r="C36" s="56" t="s">
        <v>34</v>
      </c>
      <c r="D36" s="56"/>
      <c r="E36" s="15">
        <f>RA!D40</f>
        <v>375575.8161</v>
      </c>
      <c r="F36" s="25">
        <f>RA!I40</f>
        <v>17921.830699999999</v>
      </c>
      <c r="G36" s="16">
        <f t="shared" si="0"/>
        <v>357653.98540000001</v>
      </c>
      <c r="H36" s="27">
        <f>RA!J40</f>
        <v>4.7718276661424301</v>
      </c>
      <c r="I36" s="20">
        <f>VLOOKUP(B36,RMS!B:D,3,FALSE)</f>
        <v>375575.80886923103</v>
      </c>
      <c r="J36" s="21">
        <f>VLOOKUP(B36,RMS!B:E,4,FALSE)</f>
        <v>357653.98140170902</v>
      </c>
      <c r="K36" s="22">
        <f t="shared" si="1"/>
        <v>7.2307689697481692E-3</v>
      </c>
      <c r="L36" s="22">
        <f t="shared" si="2"/>
        <v>3.9982909802347422E-3</v>
      </c>
    </row>
    <row r="37" spans="1:12">
      <c r="A37" s="59"/>
      <c r="B37" s="12">
        <v>77</v>
      </c>
      <c r="C37" s="56" t="s">
        <v>44</v>
      </c>
      <c r="D37" s="56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45</v>
      </c>
      <c r="D38" s="56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RA!D43</f>
        <v>65373.290500000003</v>
      </c>
      <c r="F39" s="25">
        <f>RA!I43</f>
        <v>7153.4704000000002</v>
      </c>
      <c r="G39" s="16">
        <f t="shared" si="0"/>
        <v>58219.820100000004</v>
      </c>
      <c r="H39" s="27">
        <f>RA!J43</f>
        <v>10.9424970737858</v>
      </c>
      <c r="I39" s="20">
        <f>VLOOKUP(B39,RMS!B:D,3,FALSE)</f>
        <v>65373.290598290601</v>
      </c>
      <c r="J39" s="21">
        <f>VLOOKUP(B39,RMS!B:E,4,FALSE)</f>
        <v>58219.820512820501</v>
      </c>
      <c r="K39" s="22">
        <f t="shared" si="1"/>
        <v>-9.8290598543826491E-5</v>
      </c>
      <c r="L39" s="22">
        <f t="shared" si="2"/>
        <v>-4.1282049642177299E-4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8.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5" t="s">
        <v>54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5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6" t="s">
        <v>55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7"/>
      <c r="B5" s="38"/>
      <c r="C5" s="39"/>
      <c r="D5" s="40" t="s">
        <v>0</v>
      </c>
      <c r="E5" s="40" t="s">
        <v>67</v>
      </c>
      <c r="F5" s="40" t="s">
        <v>68</v>
      </c>
      <c r="G5" s="40" t="s">
        <v>56</v>
      </c>
      <c r="H5" s="40" t="s">
        <v>57</v>
      </c>
      <c r="I5" s="40" t="s">
        <v>1</v>
      </c>
      <c r="J5" s="40" t="s">
        <v>2</v>
      </c>
      <c r="K5" s="40" t="s">
        <v>58</v>
      </c>
      <c r="L5" s="40" t="s">
        <v>59</v>
      </c>
      <c r="M5" s="40" t="s">
        <v>60</v>
      </c>
      <c r="N5" s="40" t="s">
        <v>61</v>
      </c>
      <c r="O5" s="40" t="s">
        <v>62</v>
      </c>
      <c r="P5" s="40" t="s">
        <v>69</v>
      </c>
      <c r="Q5" s="40" t="s">
        <v>70</v>
      </c>
      <c r="R5" s="40" t="s">
        <v>63</v>
      </c>
      <c r="S5" s="40" t="s">
        <v>64</v>
      </c>
      <c r="T5" s="40" t="s">
        <v>65</v>
      </c>
      <c r="U5" s="41" t="s">
        <v>66</v>
      </c>
    </row>
    <row r="6" spans="1:23" ht="12" thickBot="1">
      <c r="A6" s="42" t="s">
        <v>3</v>
      </c>
      <c r="B6" s="65" t="s">
        <v>4</v>
      </c>
      <c r="C6" s="66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7" t="s">
        <v>5</v>
      </c>
      <c r="B7" s="68"/>
      <c r="C7" s="69"/>
      <c r="D7" s="44">
        <v>13350439.4034</v>
      </c>
      <c r="E7" s="44">
        <v>16606285</v>
      </c>
      <c r="F7" s="45">
        <v>80.393895464277506</v>
      </c>
      <c r="G7" s="44">
        <v>12321457.248600001</v>
      </c>
      <c r="H7" s="45">
        <v>8.3511400805851306</v>
      </c>
      <c r="I7" s="44">
        <v>1455395.4384999999</v>
      </c>
      <c r="J7" s="45">
        <v>10.9014796781097</v>
      </c>
      <c r="K7" s="44">
        <v>1719157.0393999999</v>
      </c>
      <c r="L7" s="45">
        <v>13.9525463970208</v>
      </c>
      <c r="M7" s="45">
        <v>-0.15342496052138199</v>
      </c>
      <c r="N7" s="44">
        <v>192086955.0799</v>
      </c>
      <c r="O7" s="44">
        <v>4966612343.1001997</v>
      </c>
      <c r="P7" s="44">
        <v>825321</v>
      </c>
      <c r="Q7" s="44">
        <v>801864</v>
      </c>
      <c r="R7" s="45">
        <v>2.9253090299602</v>
      </c>
      <c r="S7" s="44">
        <v>16.1760568353404</v>
      </c>
      <c r="T7" s="44">
        <v>16.3299479778366</v>
      </c>
      <c r="U7" s="46">
        <v>-0.95135139584822703</v>
      </c>
    </row>
    <row r="8" spans="1:23" ht="12" thickBot="1">
      <c r="A8" s="70">
        <v>41557</v>
      </c>
      <c r="B8" s="60" t="s">
        <v>6</v>
      </c>
      <c r="C8" s="61"/>
      <c r="D8" s="47">
        <v>493203.13089999999</v>
      </c>
      <c r="E8" s="47">
        <v>555341</v>
      </c>
      <c r="F8" s="48">
        <v>88.810862317026803</v>
      </c>
      <c r="G8" s="47">
        <v>484027.614</v>
      </c>
      <c r="H8" s="48">
        <v>1.89565980010387</v>
      </c>
      <c r="I8" s="47">
        <v>119090.2497</v>
      </c>
      <c r="J8" s="48">
        <v>24.146288261123502</v>
      </c>
      <c r="K8" s="47">
        <v>113177.59699999999</v>
      </c>
      <c r="L8" s="48">
        <v>23.3824669763573</v>
      </c>
      <c r="M8" s="48">
        <v>5.2242253385182E-2</v>
      </c>
      <c r="N8" s="47">
        <v>6914101.8713999996</v>
      </c>
      <c r="O8" s="47">
        <v>173427982.28639999</v>
      </c>
      <c r="P8" s="47">
        <v>21093</v>
      </c>
      <c r="Q8" s="47">
        <v>21067</v>
      </c>
      <c r="R8" s="48">
        <v>0.123415768737845</v>
      </c>
      <c r="S8" s="47">
        <v>23.382313132318799</v>
      </c>
      <c r="T8" s="47">
        <v>24.761768771063799</v>
      </c>
      <c r="U8" s="49">
        <v>-5.8995687506994603</v>
      </c>
    </row>
    <row r="9" spans="1:23" ht="12" thickBot="1">
      <c r="A9" s="71"/>
      <c r="B9" s="60" t="s">
        <v>7</v>
      </c>
      <c r="C9" s="61"/>
      <c r="D9" s="47">
        <v>63740.500999999997</v>
      </c>
      <c r="E9" s="47">
        <v>86231</v>
      </c>
      <c r="F9" s="48">
        <v>73.918313599517603</v>
      </c>
      <c r="G9" s="47">
        <v>69264.990999999995</v>
      </c>
      <c r="H9" s="48">
        <v>-7.9758762980276803</v>
      </c>
      <c r="I9" s="47">
        <v>14815.020500000001</v>
      </c>
      <c r="J9" s="48">
        <v>23.2427110982388</v>
      </c>
      <c r="K9" s="47">
        <v>14843.9393</v>
      </c>
      <c r="L9" s="48">
        <v>21.430652174631799</v>
      </c>
      <c r="M9" s="48">
        <v>-1.9481890497890001E-3</v>
      </c>
      <c r="N9" s="47">
        <v>1069531.7551</v>
      </c>
      <c r="O9" s="47">
        <v>32958809.550099999</v>
      </c>
      <c r="P9" s="47">
        <v>4265</v>
      </c>
      <c r="Q9" s="47">
        <v>4287</v>
      </c>
      <c r="R9" s="48">
        <v>-0.51317937951948001</v>
      </c>
      <c r="S9" s="47">
        <v>14.9450178194607</v>
      </c>
      <c r="T9" s="47">
        <v>15.2967081175647</v>
      </c>
      <c r="U9" s="49">
        <v>-2.3532276933524199</v>
      </c>
    </row>
    <row r="10" spans="1:23" ht="12" thickBot="1">
      <c r="A10" s="71"/>
      <c r="B10" s="60" t="s">
        <v>8</v>
      </c>
      <c r="C10" s="61"/>
      <c r="D10" s="47">
        <v>91816.732499999998</v>
      </c>
      <c r="E10" s="47">
        <v>90995</v>
      </c>
      <c r="F10" s="48">
        <v>100.90305236551499</v>
      </c>
      <c r="G10" s="47">
        <v>74915.003200000006</v>
      </c>
      <c r="H10" s="48">
        <v>22.561207472524</v>
      </c>
      <c r="I10" s="47">
        <v>25494.1888</v>
      </c>
      <c r="J10" s="48">
        <v>27.7663864808084</v>
      </c>
      <c r="K10" s="47">
        <v>21615.183499999999</v>
      </c>
      <c r="L10" s="48">
        <v>28.852943438171</v>
      </c>
      <c r="M10" s="48">
        <v>0.17945743093043801</v>
      </c>
      <c r="N10" s="47">
        <v>1617383.5978000001</v>
      </c>
      <c r="O10" s="47">
        <v>45198575.2654</v>
      </c>
      <c r="P10" s="47">
        <v>75348</v>
      </c>
      <c r="Q10" s="47">
        <v>75166</v>
      </c>
      <c r="R10" s="48">
        <v>0.24213075060532899</v>
      </c>
      <c r="S10" s="47">
        <v>1.2185689401178501</v>
      </c>
      <c r="T10" s="47">
        <v>1.1197423901764101</v>
      </c>
      <c r="U10" s="49">
        <v>8.1100499682755594</v>
      </c>
    </row>
    <row r="11" spans="1:23" ht="12" thickBot="1">
      <c r="A11" s="71"/>
      <c r="B11" s="60" t="s">
        <v>9</v>
      </c>
      <c r="C11" s="61"/>
      <c r="D11" s="47">
        <v>36341.938300000002</v>
      </c>
      <c r="E11" s="47">
        <v>52826</v>
      </c>
      <c r="F11" s="48">
        <v>68.7955520009086</v>
      </c>
      <c r="G11" s="47">
        <v>38340.900900000001</v>
      </c>
      <c r="H11" s="48">
        <v>-5.21365579075374</v>
      </c>
      <c r="I11" s="47">
        <v>9434.5971000000009</v>
      </c>
      <c r="J11" s="48">
        <v>25.9606326501303</v>
      </c>
      <c r="K11" s="47">
        <v>9587.9743999999992</v>
      </c>
      <c r="L11" s="48">
        <v>25.0071703453374</v>
      </c>
      <c r="M11" s="48">
        <v>-1.5996840792566001E-2</v>
      </c>
      <c r="N11" s="47">
        <v>487277.83370000002</v>
      </c>
      <c r="O11" s="47">
        <v>15880612.861300001</v>
      </c>
      <c r="P11" s="47">
        <v>1913</v>
      </c>
      <c r="Q11" s="47">
        <v>1940</v>
      </c>
      <c r="R11" s="48">
        <v>-1.39175257731958</v>
      </c>
      <c r="S11" s="47">
        <v>18.997354051228399</v>
      </c>
      <c r="T11" s="47">
        <v>20.658205206185599</v>
      </c>
      <c r="U11" s="49">
        <v>-8.7425393582625404</v>
      </c>
    </row>
    <row r="12" spans="1:23" ht="12" thickBot="1">
      <c r="A12" s="71"/>
      <c r="B12" s="60" t="s">
        <v>10</v>
      </c>
      <c r="C12" s="61"/>
      <c r="D12" s="47">
        <v>157704.5938</v>
      </c>
      <c r="E12" s="47">
        <v>169846</v>
      </c>
      <c r="F12" s="48">
        <v>92.851520671667302</v>
      </c>
      <c r="G12" s="47">
        <v>254848.761</v>
      </c>
      <c r="H12" s="48">
        <v>-38.118359618001001</v>
      </c>
      <c r="I12" s="47">
        <v>4219.3532999999998</v>
      </c>
      <c r="J12" s="48">
        <v>2.6754790068772198</v>
      </c>
      <c r="K12" s="47">
        <v>21570.300999999999</v>
      </c>
      <c r="L12" s="48">
        <v>8.4639614944017705</v>
      </c>
      <c r="M12" s="48">
        <v>-0.80439061559687997</v>
      </c>
      <c r="N12" s="47">
        <v>2595045.6249000002</v>
      </c>
      <c r="O12" s="47">
        <v>58441264.090700001</v>
      </c>
      <c r="P12" s="47">
        <v>1382</v>
      </c>
      <c r="Q12" s="47">
        <v>1464</v>
      </c>
      <c r="R12" s="48">
        <v>-5.6010928961748601</v>
      </c>
      <c r="S12" s="47">
        <v>114.113309551375</v>
      </c>
      <c r="T12" s="47">
        <v>138.09851851092901</v>
      </c>
      <c r="U12" s="49">
        <v>-21.0187655181062</v>
      </c>
    </row>
    <row r="13" spans="1:23" ht="12" thickBot="1">
      <c r="A13" s="71"/>
      <c r="B13" s="60" t="s">
        <v>11</v>
      </c>
      <c r="C13" s="61"/>
      <c r="D13" s="47">
        <v>222176.5601</v>
      </c>
      <c r="E13" s="47">
        <v>292519</v>
      </c>
      <c r="F13" s="48">
        <v>75.952864634433993</v>
      </c>
      <c r="G13" s="47">
        <v>261535.24100000001</v>
      </c>
      <c r="H13" s="48">
        <v>-15.049092714813201</v>
      </c>
      <c r="I13" s="47">
        <v>61428.269200000002</v>
      </c>
      <c r="J13" s="48">
        <v>27.648402321267199</v>
      </c>
      <c r="K13" s="47">
        <v>69865.386799999993</v>
      </c>
      <c r="L13" s="48">
        <v>26.7135650755379</v>
      </c>
      <c r="M13" s="48">
        <v>-0.120762483204344</v>
      </c>
      <c r="N13" s="47">
        <v>3155506.1921000001</v>
      </c>
      <c r="O13" s="47">
        <v>89595607.645699993</v>
      </c>
      <c r="P13" s="47">
        <v>8184</v>
      </c>
      <c r="Q13" s="47">
        <v>8356</v>
      </c>
      <c r="R13" s="48">
        <v>-2.0584011488750602</v>
      </c>
      <c r="S13" s="47">
        <v>27.1476735215054</v>
      </c>
      <c r="T13" s="47">
        <v>26.568429128769701</v>
      </c>
      <c r="U13" s="49">
        <v>2.1336796771066799</v>
      </c>
    </row>
    <row r="14" spans="1:23" ht="12" thickBot="1">
      <c r="A14" s="71"/>
      <c r="B14" s="60" t="s">
        <v>12</v>
      </c>
      <c r="C14" s="61"/>
      <c r="D14" s="47">
        <v>111926.1453</v>
      </c>
      <c r="E14" s="47">
        <v>161388</v>
      </c>
      <c r="F14" s="48">
        <v>69.352210387389405</v>
      </c>
      <c r="G14" s="47">
        <v>132751.0466</v>
      </c>
      <c r="H14" s="48">
        <v>-15.6871842696267</v>
      </c>
      <c r="I14" s="47">
        <v>22002.888500000001</v>
      </c>
      <c r="J14" s="48">
        <v>19.658399242665599</v>
      </c>
      <c r="K14" s="47">
        <v>25234.740600000001</v>
      </c>
      <c r="L14" s="48">
        <v>19.009070923588499</v>
      </c>
      <c r="M14" s="48">
        <v>-0.12807154039063101</v>
      </c>
      <c r="N14" s="47">
        <v>1931278.7542999999</v>
      </c>
      <c r="O14" s="47">
        <v>46767262.497699998</v>
      </c>
      <c r="P14" s="47">
        <v>1657</v>
      </c>
      <c r="Q14" s="47">
        <v>1765</v>
      </c>
      <c r="R14" s="48">
        <v>-6.1189801699716702</v>
      </c>
      <c r="S14" s="47">
        <v>67.547462462281203</v>
      </c>
      <c r="T14" s="47">
        <v>63.699413767705401</v>
      </c>
      <c r="U14" s="49">
        <v>5.6968071846142596</v>
      </c>
    </row>
    <row r="15" spans="1:23" ht="12" thickBot="1">
      <c r="A15" s="71"/>
      <c r="B15" s="60" t="s">
        <v>13</v>
      </c>
      <c r="C15" s="61"/>
      <c r="D15" s="47">
        <v>52660.701300000001</v>
      </c>
      <c r="E15" s="47">
        <v>97942</v>
      </c>
      <c r="F15" s="48">
        <v>53.767230912172501</v>
      </c>
      <c r="G15" s="47">
        <v>79472.5</v>
      </c>
      <c r="H15" s="48">
        <v>-33.737203057661503</v>
      </c>
      <c r="I15" s="47">
        <v>12875.823399999999</v>
      </c>
      <c r="J15" s="48">
        <v>24.450535374848901</v>
      </c>
      <c r="K15" s="47">
        <v>18699.5455</v>
      </c>
      <c r="L15" s="48">
        <v>23.529580043411201</v>
      </c>
      <c r="M15" s="48">
        <v>-0.31143655871208198</v>
      </c>
      <c r="N15" s="47">
        <v>1496555.3506</v>
      </c>
      <c r="O15" s="47">
        <v>29316979.784699999</v>
      </c>
      <c r="P15" s="47">
        <v>1580</v>
      </c>
      <c r="Q15" s="47">
        <v>1691</v>
      </c>
      <c r="R15" s="48">
        <v>-6.5641632170313402</v>
      </c>
      <c r="S15" s="47">
        <v>33.329557784810099</v>
      </c>
      <c r="T15" s="47">
        <v>35.135314133648698</v>
      </c>
      <c r="U15" s="49">
        <v>-5.4178827108878398</v>
      </c>
    </row>
    <row r="16" spans="1:23" ht="12" thickBot="1">
      <c r="A16" s="71"/>
      <c r="B16" s="60" t="s">
        <v>14</v>
      </c>
      <c r="C16" s="61"/>
      <c r="D16" s="47">
        <v>643214.13249999995</v>
      </c>
      <c r="E16" s="47">
        <v>557514</v>
      </c>
      <c r="F16" s="48">
        <v>115.371835057057</v>
      </c>
      <c r="G16" s="47">
        <v>502996.09169999999</v>
      </c>
      <c r="H16" s="48">
        <v>27.876566660010901</v>
      </c>
      <c r="I16" s="47">
        <v>29605.849300000002</v>
      </c>
      <c r="J16" s="48">
        <v>4.6027983223767297</v>
      </c>
      <c r="K16" s="47">
        <v>47721.614399999999</v>
      </c>
      <c r="L16" s="48">
        <v>9.4874722065360295</v>
      </c>
      <c r="M16" s="48">
        <v>-0.37961341685037397</v>
      </c>
      <c r="N16" s="47">
        <v>10143548.194800001</v>
      </c>
      <c r="O16" s="47">
        <v>247748704.8382</v>
      </c>
      <c r="P16" s="47">
        <v>42187</v>
      </c>
      <c r="Q16" s="47">
        <v>40524</v>
      </c>
      <c r="R16" s="48">
        <v>4.1037409929918001</v>
      </c>
      <c r="S16" s="47">
        <v>15.2467379168938</v>
      </c>
      <c r="T16" s="47">
        <v>14.4387813419208</v>
      </c>
      <c r="U16" s="49">
        <v>5.2992094399271599</v>
      </c>
    </row>
    <row r="17" spans="1:21" ht="12" thickBot="1">
      <c r="A17" s="71"/>
      <c r="B17" s="60" t="s">
        <v>15</v>
      </c>
      <c r="C17" s="61"/>
      <c r="D17" s="47">
        <v>375595.69929999998</v>
      </c>
      <c r="E17" s="47">
        <v>475140</v>
      </c>
      <c r="F17" s="48">
        <v>79.049480005893002</v>
      </c>
      <c r="G17" s="47">
        <v>367395.49939999997</v>
      </c>
      <c r="H17" s="48">
        <v>2.2319815875240701</v>
      </c>
      <c r="I17" s="47">
        <v>55362.856599999999</v>
      </c>
      <c r="J17" s="48">
        <v>14.7400134514799</v>
      </c>
      <c r="K17" s="47">
        <v>53819.065499999997</v>
      </c>
      <c r="L17" s="48">
        <v>14.6488091410735</v>
      </c>
      <c r="M17" s="48">
        <v>2.8684836603117998E-2</v>
      </c>
      <c r="N17" s="47">
        <v>5615603.9014999997</v>
      </c>
      <c r="O17" s="47">
        <v>235245559.14809999</v>
      </c>
      <c r="P17" s="47">
        <v>8914</v>
      </c>
      <c r="Q17" s="47">
        <v>8336</v>
      </c>
      <c r="R17" s="48">
        <v>6.9337811900192001</v>
      </c>
      <c r="S17" s="47">
        <v>42.1354834305587</v>
      </c>
      <c r="T17" s="47">
        <v>49.726114143474099</v>
      </c>
      <c r="U17" s="49">
        <v>-18.0148181411639</v>
      </c>
    </row>
    <row r="18" spans="1:21" ht="12" thickBot="1">
      <c r="A18" s="71"/>
      <c r="B18" s="60" t="s">
        <v>16</v>
      </c>
      <c r="C18" s="61"/>
      <c r="D18" s="47">
        <v>1155107.0434999999</v>
      </c>
      <c r="E18" s="47">
        <v>1374505</v>
      </c>
      <c r="F18" s="48">
        <v>84.038038675741504</v>
      </c>
      <c r="G18" s="47">
        <v>1130078.5818</v>
      </c>
      <c r="H18" s="48">
        <v>2.2147540979083402</v>
      </c>
      <c r="I18" s="47">
        <v>189004.41269999999</v>
      </c>
      <c r="J18" s="48">
        <v>16.3625019658189</v>
      </c>
      <c r="K18" s="47">
        <v>175349.66800000001</v>
      </c>
      <c r="L18" s="48">
        <v>15.516590688826399</v>
      </c>
      <c r="M18" s="48">
        <v>7.7871517270280993E-2</v>
      </c>
      <c r="N18" s="47">
        <v>20052822.355700001</v>
      </c>
      <c r="O18" s="47">
        <v>579952934.625</v>
      </c>
      <c r="P18" s="47">
        <v>64648</v>
      </c>
      <c r="Q18" s="47">
        <v>64642</v>
      </c>
      <c r="R18" s="48">
        <v>9.2818910305989995E-3</v>
      </c>
      <c r="S18" s="47">
        <v>17.8676377227447</v>
      </c>
      <c r="T18" s="47">
        <v>18.014941439002499</v>
      </c>
      <c r="U18" s="49">
        <v>-0.82441629130572902</v>
      </c>
    </row>
    <row r="19" spans="1:21" ht="12" thickBot="1">
      <c r="A19" s="71"/>
      <c r="B19" s="60" t="s">
        <v>17</v>
      </c>
      <c r="C19" s="61"/>
      <c r="D19" s="47">
        <v>445517.81929999997</v>
      </c>
      <c r="E19" s="47">
        <v>1351537</v>
      </c>
      <c r="F19" s="48">
        <v>32.963790062721202</v>
      </c>
      <c r="G19" s="47">
        <v>476193.82500000001</v>
      </c>
      <c r="H19" s="48">
        <v>-6.4419158942264696</v>
      </c>
      <c r="I19" s="47">
        <v>54106.477200000001</v>
      </c>
      <c r="J19" s="48">
        <v>12.1446269612767</v>
      </c>
      <c r="K19" s="47">
        <v>59248.119200000001</v>
      </c>
      <c r="L19" s="48">
        <v>12.4420175335117</v>
      </c>
      <c r="M19" s="48">
        <v>-8.6781522678276005E-2</v>
      </c>
      <c r="N19" s="47">
        <v>8490374.8883999996</v>
      </c>
      <c r="O19" s="47">
        <v>195111463.10210001</v>
      </c>
      <c r="P19" s="47">
        <v>10392</v>
      </c>
      <c r="Q19" s="47">
        <v>11730</v>
      </c>
      <c r="R19" s="48">
        <v>-11.4066496163683</v>
      </c>
      <c r="S19" s="47">
        <v>42.8712297247883</v>
      </c>
      <c r="T19" s="47">
        <v>62.948409556692198</v>
      </c>
      <c r="U19" s="49">
        <v>-46.831359773884103</v>
      </c>
    </row>
    <row r="20" spans="1:21" ht="12" thickBot="1">
      <c r="A20" s="71"/>
      <c r="B20" s="60" t="s">
        <v>18</v>
      </c>
      <c r="C20" s="61"/>
      <c r="D20" s="47">
        <v>895951.99269999994</v>
      </c>
      <c r="E20" s="47">
        <v>1096200</v>
      </c>
      <c r="F20" s="48">
        <v>81.732529894179905</v>
      </c>
      <c r="G20" s="47">
        <v>1103096.5046000001</v>
      </c>
      <c r="H20" s="48">
        <v>-18.778457826327202</v>
      </c>
      <c r="I20" s="47">
        <v>46437.585599999999</v>
      </c>
      <c r="J20" s="48">
        <v>5.1830439552969603</v>
      </c>
      <c r="K20" s="47">
        <v>68544.859200000006</v>
      </c>
      <c r="L20" s="48">
        <v>6.2138587978624296</v>
      </c>
      <c r="M20" s="48">
        <v>-0.32252270787361997</v>
      </c>
      <c r="N20" s="47">
        <v>10834017.525900001</v>
      </c>
      <c r="O20" s="47">
        <v>292024184.61140001</v>
      </c>
      <c r="P20" s="47">
        <v>35136</v>
      </c>
      <c r="Q20" s="47">
        <v>33376</v>
      </c>
      <c r="R20" s="48">
        <v>5.27325023969318</v>
      </c>
      <c r="S20" s="47">
        <v>25.4995444188297</v>
      </c>
      <c r="T20" s="47">
        <v>23.620567563518701</v>
      </c>
      <c r="U20" s="49">
        <v>7.3686683355938598</v>
      </c>
    </row>
    <row r="21" spans="1:21" ht="12" thickBot="1">
      <c r="A21" s="71"/>
      <c r="B21" s="60" t="s">
        <v>19</v>
      </c>
      <c r="C21" s="61"/>
      <c r="D21" s="47">
        <v>307709.20620000002</v>
      </c>
      <c r="E21" s="47">
        <v>335230</v>
      </c>
      <c r="F21" s="48">
        <v>91.790474062583897</v>
      </c>
      <c r="G21" s="47">
        <v>286082.28529999999</v>
      </c>
      <c r="H21" s="48">
        <v>7.5596854511005098</v>
      </c>
      <c r="I21" s="47">
        <v>37616.239300000001</v>
      </c>
      <c r="J21" s="48">
        <v>12.2246063952831</v>
      </c>
      <c r="K21" s="47">
        <v>42581.0766</v>
      </c>
      <c r="L21" s="48">
        <v>14.8842059742872</v>
      </c>
      <c r="M21" s="48">
        <v>-0.116597270347082</v>
      </c>
      <c r="N21" s="47">
        <v>3945112.2584000002</v>
      </c>
      <c r="O21" s="47">
        <v>113882767.698</v>
      </c>
      <c r="P21" s="47">
        <v>30427</v>
      </c>
      <c r="Q21" s="47">
        <v>29024</v>
      </c>
      <c r="R21" s="48">
        <v>4.8339305402425499</v>
      </c>
      <c r="S21" s="47">
        <v>10.1130313931705</v>
      </c>
      <c r="T21" s="47">
        <v>10.3919746003308</v>
      </c>
      <c r="U21" s="49">
        <v>-2.7582551296003799</v>
      </c>
    </row>
    <row r="22" spans="1:21" ht="12" thickBot="1">
      <c r="A22" s="71"/>
      <c r="B22" s="60" t="s">
        <v>20</v>
      </c>
      <c r="C22" s="61"/>
      <c r="D22" s="47">
        <v>908455.15919999999</v>
      </c>
      <c r="E22" s="47">
        <v>834303</v>
      </c>
      <c r="F22" s="48">
        <v>108.88791712363501</v>
      </c>
      <c r="G22" s="47">
        <v>664213.49250000005</v>
      </c>
      <c r="H22" s="48">
        <v>36.771560568682602</v>
      </c>
      <c r="I22" s="47">
        <v>107055.01149999999</v>
      </c>
      <c r="J22" s="48">
        <v>11.7842923138082</v>
      </c>
      <c r="K22" s="47">
        <v>97475.554300000003</v>
      </c>
      <c r="L22" s="48">
        <v>14.675334873598599</v>
      </c>
      <c r="M22" s="48">
        <v>9.8275483210050002E-2</v>
      </c>
      <c r="N22" s="47">
        <v>12615840.5416</v>
      </c>
      <c r="O22" s="47">
        <v>324942167.6512</v>
      </c>
      <c r="P22" s="47">
        <v>59555</v>
      </c>
      <c r="Q22" s="47">
        <v>57986</v>
      </c>
      <c r="R22" s="48">
        <v>2.70582554409684</v>
      </c>
      <c r="S22" s="47">
        <v>15.254053550499499</v>
      </c>
      <c r="T22" s="47">
        <v>15.4741649415376</v>
      </c>
      <c r="U22" s="49">
        <v>-1.44296983296526</v>
      </c>
    </row>
    <row r="23" spans="1:21" ht="12" thickBot="1">
      <c r="A23" s="71"/>
      <c r="B23" s="60" t="s">
        <v>21</v>
      </c>
      <c r="C23" s="61"/>
      <c r="D23" s="47">
        <v>2215341.1030000001</v>
      </c>
      <c r="E23" s="47">
        <v>2190665</v>
      </c>
      <c r="F23" s="48">
        <v>101.126420653089</v>
      </c>
      <c r="G23" s="47">
        <v>1985863.4583000001</v>
      </c>
      <c r="H23" s="48">
        <v>11.5555600633512</v>
      </c>
      <c r="I23" s="47">
        <v>161262.41260000001</v>
      </c>
      <c r="J23" s="48">
        <v>7.2793490980517399</v>
      </c>
      <c r="K23" s="47">
        <v>289334.5796</v>
      </c>
      <c r="L23" s="48">
        <v>14.569711648135399</v>
      </c>
      <c r="M23" s="48">
        <v>-0.44264383184705203</v>
      </c>
      <c r="N23" s="47">
        <v>31491885.7194</v>
      </c>
      <c r="O23" s="47">
        <v>712662598.26979995</v>
      </c>
      <c r="P23" s="47">
        <v>72847</v>
      </c>
      <c r="Q23" s="47">
        <v>72198</v>
      </c>
      <c r="R23" s="48">
        <v>0.89891686750325195</v>
      </c>
      <c r="S23" s="47">
        <v>30.410876261205001</v>
      </c>
      <c r="T23" s="47">
        <v>28.506018403556901</v>
      </c>
      <c r="U23" s="49">
        <v>6.2637388060998598</v>
      </c>
    </row>
    <row r="24" spans="1:21" ht="12" thickBot="1">
      <c r="A24" s="71"/>
      <c r="B24" s="60" t="s">
        <v>22</v>
      </c>
      <c r="C24" s="61"/>
      <c r="D24" s="47">
        <v>234118.5624</v>
      </c>
      <c r="E24" s="47">
        <v>282050</v>
      </c>
      <c r="F24" s="48">
        <v>83.006049423861</v>
      </c>
      <c r="G24" s="47">
        <v>216236.40429999999</v>
      </c>
      <c r="H24" s="48">
        <v>8.2697259778657894</v>
      </c>
      <c r="I24" s="47">
        <v>37399.35</v>
      </c>
      <c r="J24" s="48">
        <v>15.974534277252999</v>
      </c>
      <c r="K24" s="47">
        <v>34991.252</v>
      </c>
      <c r="L24" s="48">
        <v>16.181943143789098</v>
      </c>
      <c r="M24" s="48">
        <v>6.8820001067694994E-2</v>
      </c>
      <c r="N24" s="47">
        <v>3571615.4445000002</v>
      </c>
      <c r="O24" s="47">
        <v>87810671.828299999</v>
      </c>
      <c r="P24" s="47">
        <v>27089</v>
      </c>
      <c r="Q24" s="47">
        <v>27383</v>
      </c>
      <c r="R24" s="48">
        <v>-1.0736588394259201</v>
      </c>
      <c r="S24" s="47">
        <v>8.6425693971722808</v>
      </c>
      <c r="T24" s="47">
        <v>8.4320498374904105</v>
      </c>
      <c r="U24" s="49">
        <v>2.43584459675558</v>
      </c>
    </row>
    <row r="25" spans="1:21" ht="12" thickBot="1">
      <c r="A25" s="71"/>
      <c r="B25" s="60" t="s">
        <v>23</v>
      </c>
      <c r="C25" s="61"/>
      <c r="D25" s="47">
        <v>211898.11689999999</v>
      </c>
      <c r="E25" s="47">
        <v>212836</v>
      </c>
      <c r="F25" s="48">
        <v>99.559340008269302</v>
      </c>
      <c r="G25" s="47">
        <v>156214.97709999999</v>
      </c>
      <c r="H25" s="48">
        <v>35.645199220785898</v>
      </c>
      <c r="I25" s="47">
        <v>17607.6014</v>
      </c>
      <c r="J25" s="48">
        <v>8.3094657270170398</v>
      </c>
      <c r="K25" s="47">
        <v>21572.7081</v>
      </c>
      <c r="L25" s="48">
        <v>13.8096285647377</v>
      </c>
      <c r="M25" s="48">
        <v>-0.18380199099806099</v>
      </c>
      <c r="N25" s="47">
        <v>2764126.9092000001</v>
      </c>
      <c r="O25" s="47">
        <v>73321763.412499994</v>
      </c>
      <c r="P25" s="47">
        <v>14849</v>
      </c>
      <c r="Q25" s="47">
        <v>14528</v>
      </c>
      <c r="R25" s="48">
        <v>2.2095264317180598</v>
      </c>
      <c r="S25" s="47">
        <v>14.270194417132499</v>
      </c>
      <c r="T25" s="47">
        <v>12.9708329914648</v>
      </c>
      <c r="U25" s="49">
        <v>9.1054220264002002</v>
      </c>
    </row>
    <row r="26" spans="1:21" ht="12" thickBot="1">
      <c r="A26" s="71"/>
      <c r="B26" s="60" t="s">
        <v>24</v>
      </c>
      <c r="C26" s="61"/>
      <c r="D26" s="47">
        <v>383426.50349999999</v>
      </c>
      <c r="E26" s="47">
        <v>393915</v>
      </c>
      <c r="F26" s="48">
        <v>97.337370625642606</v>
      </c>
      <c r="G26" s="47">
        <v>426530.55369999999</v>
      </c>
      <c r="H26" s="48">
        <v>-10.1057356445131</v>
      </c>
      <c r="I26" s="47">
        <v>87765.808499999999</v>
      </c>
      <c r="J26" s="48">
        <v>22.8898648629802</v>
      </c>
      <c r="K26" s="47">
        <v>82763.524900000004</v>
      </c>
      <c r="L26" s="48">
        <v>19.403891276265199</v>
      </c>
      <c r="M26" s="48">
        <v>6.0440678499908002E-2</v>
      </c>
      <c r="N26" s="47">
        <v>4849968.1491</v>
      </c>
      <c r="O26" s="47">
        <v>157928521.0952</v>
      </c>
      <c r="P26" s="47">
        <v>33165</v>
      </c>
      <c r="Q26" s="47">
        <v>27905</v>
      </c>
      <c r="R26" s="48">
        <v>18.8496685181867</v>
      </c>
      <c r="S26" s="47">
        <v>11.5611790592492</v>
      </c>
      <c r="T26" s="47">
        <v>12.3459429349579</v>
      </c>
      <c r="U26" s="49">
        <v>-6.7879225093469602</v>
      </c>
    </row>
    <row r="27" spans="1:21" ht="12" thickBot="1">
      <c r="A27" s="71"/>
      <c r="B27" s="60" t="s">
        <v>25</v>
      </c>
      <c r="C27" s="61"/>
      <c r="D27" s="47">
        <v>184373.56880000001</v>
      </c>
      <c r="E27" s="47">
        <v>237709</v>
      </c>
      <c r="F27" s="48">
        <v>77.562721142236995</v>
      </c>
      <c r="G27" s="47">
        <v>186699.37040000001</v>
      </c>
      <c r="H27" s="48">
        <v>-1.2457468897816999</v>
      </c>
      <c r="I27" s="47">
        <v>50678.325799999999</v>
      </c>
      <c r="J27" s="48">
        <v>27.486762950807499</v>
      </c>
      <c r="K27" s="47">
        <v>53795.376199999999</v>
      </c>
      <c r="L27" s="48">
        <v>28.8139033810047</v>
      </c>
      <c r="M27" s="48">
        <v>-5.7942719619832002E-2</v>
      </c>
      <c r="N27" s="47">
        <v>2600624.1446000002</v>
      </c>
      <c r="O27" s="47">
        <v>73749065.582800001</v>
      </c>
      <c r="P27" s="47">
        <v>29475</v>
      </c>
      <c r="Q27" s="47">
        <v>30543</v>
      </c>
      <c r="R27" s="48">
        <v>-3.49670955701797</v>
      </c>
      <c r="S27" s="47">
        <v>6.2552525462256199</v>
      </c>
      <c r="T27" s="47">
        <v>6.2358852764954298</v>
      </c>
      <c r="U27" s="49">
        <v>0.30961611201244099</v>
      </c>
    </row>
    <row r="28" spans="1:21" ht="12" thickBot="1">
      <c r="A28" s="71"/>
      <c r="B28" s="60" t="s">
        <v>26</v>
      </c>
      <c r="C28" s="61"/>
      <c r="D28" s="47">
        <v>776525.41570000001</v>
      </c>
      <c r="E28" s="47">
        <v>874775</v>
      </c>
      <c r="F28" s="48">
        <v>88.768588002629201</v>
      </c>
      <c r="G28" s="47">
        <v>662105.50020000001</v>
      </c>
      <c r="H28" s="48">
        <v>17.281221114374901</v>
      </c>
      <c r="I28" s="47">
        <v>40320.439700000003</v>
      </c>
      <c r="J28" s="48">
        <v>5.1924172583138297</v>
      </c>
      <c r="K28" s="47">
        <v>39793.5605</v>
      </c>
      <c r="L28" s="48">
        <v>6.0101540446318102</v>
      </c>
      <c r="M28" s="48">
        <v>1.3240313090356001E-2</v>
      </c>
      <c r="N28" s="47">
        <v>9663822.3178000003</v>
      </c>
      <c r="O28" s="47">
        <v>253601593.6383</v>
      </c>
      <c r="P28" s="47">
        <v>42611</v>
      </c>
      <c r="Q28" s="47">
        <v>41893</v>
      </c>
      <c r="R28" s="48">
        <v>1.71389014871219</v>
      </c>
      <c r="S28" s="47">
        <v>18.2235905212269</v>
      </c>
      <c r="T28" s="47">
        <v>17.799351586183899</v>
      </c>
      <c r="U28" s="49">
        <v>2.3279656912226199</v>
      </c>
    </row>
    <row r="29" spans="1:21" ht="12" thickBot="1">
      <c r="A29" s="71"/>
      <c r="B29" s="60" t="s">
        <v>27</v>
      </c>
      <c r="C29" s="61"/>
      <c r="D29" s="47">
        <v>549770.82929999998</v>
      </c>
      <c r="E29" s="47">
        <v>599895</v>
      </c>
      <c r="F29" s="48">
        <v>91.644509339134302</v>
      </c>
      <c r="G29" s="47">
        <v>467034.72</v>
      </c>
      <c r="H29" s="48">
        <v>17.715194557697998</v>
      </c>
      <c r="I29" s="47">
        <v>62727.011700000003</v>
      </c>
      <c r="J29" s="48">
        <v>11.4096653290731</v>
      </c>
      <c r="K29" s="47">
        <v>94171.891199999998</v>
      </c>
      <c r="L29" s="48">
        <v>20.163788079824101</v>
      </c>
      <c r="M29" s="48">
        <v>-0.33390939800941399</v>
      </c>
      <c r="N29" s="47">
        <v>6423350.3486000001</v>
      </c>
      <c r="O29" s="47">
        <v>180022446.509</v>
      </c>
      <c r="P29" s="47">
        <v>84301</v>
      </c>
      <c r="Q29" s="47">
        <v>83421</v>
      </c>
      <c r="R29" s="48">
        <v>1.05489025545127</v>
      </c>
      <c r="S29" s="47">
        <v>6.5215220376982499</v>
      </c>
      <c r="T29" s="47">
        <v>6.443781353616</v>
      </c>
      <c r="U29" s="49">
        <v>1.1920635034715099</v>
      </c>
    </row>
    <row r="30" spans="1:21" ht="12" thickBot="1">
      <c r="A30" s="71"/>
      <c r="B30" s="60" t="s">
        <v>28</v>
      </c>
      <c r="C30" s="61"/>
      <c r="D30" s="47">
        <v>931624.45770000003</v>
      </c>
      <c r="E30" s="47">
        <v>942486</v>
      </c>
      <c r="F30" s="48">
        <v>98.847564600429095</v>
      </c>
      <c r="G30" s="47">
        <v>706023.21490000002</v>
      </c>
      <c r="H30" s="48">
        <v>31.9537995407069</v>
      </c>
      <c r="I30" s="47">
        <v>105514.7412</v>
      </c>
      <c r="J30" s="48">
        <v>11.3258878433157</v>
      </c>
      <c r="K30" s="47">
        <v>119254.6715</v>
      </c>
      <c r="L30" s="48">
        <v>16.891041113554799</v>
      </c>
      <c r="M30" s="48">
        <v>-0.11521502786580599</v>
      </c>
      <c r="N30" s="47">
        <v>12728983.146400001</v>
      </c>
      <c r="O30" s="47">
        <v>331957665.02569997</v>
      </c>
      <c r="P30" s="47">
        <v>70945</v>
      </c>
      <c r="Q30" s="47">
        <v>71070</v>
      </c>
      <c r="R30" s="48">
        <v>-0.17588293232024799</v>
      </c>
      <c r="S30" s="47">
        <v>13.1316436352104</v>
      </c>
      <c r="T30" s="47">
        <v>12.7734395244126</v>
      </c>
      <c r="U30" s="49">
        <v>2.7277934183147998</v>
      </c>
    </row>
    <row r="31" spans="1:21" ht="12" thickBot="1">
      <c r="A31" s="71"/>
      <c r="B31" s="60" t="s">
        <v>29</v>
      </c>
      <c r="C31" s="61"/>
      <c r="D31" s="47">
        <v>944481.93920000002</v>
      </c>
      <c r="E31" s="47">
        <v>657902</v>
      </c>
      <c r="F31" s="48">
        <v>143.559669859645</v>
      </c>
      <c r="G31" s="47">
        <v>634712.14029999997</v>
      </c>
      <c r="H31" s="48">
        <v>48.8047697895909</v>
      </c>
      <c r="I31" s="47">
        <v>24575.019100000001</v>
      </c>
      <c r="J31" s="48">
        <v>2.6019575473106098</v>
      </c>
      <c r="K31" s="47">
        <v>47084.113700000002</v>
      </c>
      <c r="L31" s="48">
        <v>7.4181838837595704</v>
      </c>
      <c r="M31" s="48">
        <v>-0.478061342375868</v>
      </c>
      <c r="N31" s="47">
        <v>9915087.4834000003</v>
      </c>
      <c r="O31" s="47">
        <v>268031060.4278</v>
      </c>
      <c r="P31" s="47">
        <v>40553</v>
      </c>
      <c r="Q31" s="47">
        <v>36020</v>
      </c>
      <c r="R31" s="48">
        <v>12.584675180455299</v>
      </c>
      <c r="S31" s="47">
        <v>23.290063354129199</v>
      </c>
      <c r="T31" s="47">
        <v>22.677820596890601</v>
      </c>
      <c r="U31" s="49">
        <v>2.6287723993245402</v>
      </c>
    </row>
    <row r="32" spans="1:21" ht="12" thickBot="1">
      <c r="A32" s="71"/>
      <c r="B32" s="60" t="s">
        <v>30</v>
      </c>
      <c r="C32" s="61"/>
      <c r="D32" s="47">
        <v>114087.15300000001</v>
      </c>
      <c r="E32" s="47">
        <v>122356</v>
      </c>
      <c r="F32" s="48">
        <v>93.241976690967405</v>
      </c>
      <c r="G32" s="47">
        <v>97693.931299999997</v>
      </c>
      <c r="H32" s="48">
        <v>16.780184277423999</v>
      </c>
      <c r="I32" s="47">
        <v>26041.2935</v>
      </c>
      <c r="J32" s="48">
        <v>22.825789596134499</v>
      </c>
      <c r="K32" s="47">
        <v>29738.846099999999</v>
      </c>
      <c r="L32" s="48">
        <v>30.440832612905599</v>
      </c>
      <c r="M32" s="48">
        <v>-0.12433409781827399</v>
      </c>
      <c r="N32" s="47">
        <v>1416435.227</v>
      </c>
      <c r="O32" s="47">
        <v>40735707.430600002</v>
      </c>
      <c r="P32" s="47">
        <v>28196</v>
      </c>
      <c r="Q32" s="47">
        <v>24029</v>
      </c>
      <c r="R32" s="48">
        <v>17.341545632360901</v>
      </c>
      <c r="S32" s="47">
        <v>4.0462176549865196</v>
      </c>
      <c r="T32" s="47">
        <v>4.4761133005951201</v>
      </c>
      <c r="U32" s="49">
        <v>-10.6246297719252</v>
      </c>
    </row>
    <row r="33" spans="1:21" ht="12" thickBot="1">
      <c r="A33" s="71"/>
      <c r="B33" s="60" t="s">
        <v>31</v>
      </c>
      <c r="C33" s="61"/>
      <c r="D33" s="47">
        <v>55.042700000000004</v>
      </c>
      <c r="E33" s="50"/>
      <c r="F33" s="50"/>
      <c r="G33" s="47">
        <v>136.8518</v>
      </c>
      <c r="H33" s="48">
        <v>-59.779337940750501</v>
      </c>
      <c r="I33" s="47">
        <v>11.2837</v>
      </c>
      <c r="J33" s="48">
        <v>20.4999028027332</v>
      </c>
      <c r="K33" s="47">
        <v>26.0778</v>
      </c>
      <c r="L33" s="48">
        <v>19.055503836997399</v>
      </c>
      <c r="M33" s="48">
        <v>-0.56730629117486897</v>
      </c>
      <c r="N33" s="47">
        <v>481.28370000000001</v>
      </c>
      <c r="O33" s="47">
        <v>28672.8403</v>
      </c>
      <c r="P33" s="47">
        <v>9</v>
      </c>
      <c r="Q33" s="47">
        <v>9</v>
      </c>
      <c r="R33" s="48">
        <v>0</v>
      </c>
      <c r="S33" s="47">
        <v>6.1158555555555596</v>
      </c>
      <c r="T33" s="47">
        <v>4.1690666666666703</v>
      </c>
      <c r="U33" s="49">
        <v>31.831832377408801</v>
      </c>
    </row>
    <row r="34" spans="1:21" ht="12" thickBot="1">
      <c r="A34" s="71"/>
      <c r="B34" s="60" t="s">
        <v>40</v>
      </c>
      <c r="C34" s="61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25.9</v>
      </c>
      <c r="P34" s="50"/>
      <c r="Q34" s="50"/>
      <c r="R34" s="50"/>
      <c r="S34" s="50"/>
      <c r="T34" s="50"/>
      <c r="U34" s="51"/>
    </row>
    <row r="35" spans="1:21" ht="12" thickBot="1">
      <c r="A35" s="71"/>
      <c r="B35" s="60" t="s">
        <v>32</v>
      </c>
      <c r="C35" s="61"/>
      <c r="D35" s="47">
        <v>148316.6587</v>
      </c>
      <c r="E35" s="47">
        <v>162383</v>
      </c>
      <c r="F35" s="48">
        <v>91.337553007396096</v>
      </c>
      <c r="G35" s="47">
        <v>122344.73729999999</v>
      </c>
      <c r="H35" s="48">
        <v>21.228474532839599</v>
      </c>
      <c r="I35" s="47">
        <v>14465.879199999999</v>
      </c>
      <c r="J35" s="48">
        <v>9.7533745209701106</v>
      </c>
      <c r="K35" s="47">
        <v>10833.6772</v>
      </c>
      <c r="L35" s="48">
        <v>8.8550414501564294</v>
      </c>
      <c r="M35" s="48">
        <v>0.33526954264430198</v>
      </c>
      <c r="N35" s="47">
        <v>1838912.166</v>
      </c>
      <c r="O35" s="47">
        <v>42179849.4476</v>
      </c>
      <c r="P35" s="47">
        <v>12322</v>
      </c>
      <c r="Q35" s="47">
        <v>9150</v>
      </c>
      <c r="R35" s="48">
        <v>34.6666666666667</v>
      </c>
      <c r="S35" s="47">
        <v>12.0367358139912</v>
      </c>
      <c r="T35" s="47">
        <v>12.195690131147501</v>
      </c>
      <c r="U35" s="49">
        <v>-1.32057660492591</v>
      </c>
    </row>
    <row r="36" spans="1:21" ht="12" thickBot="1">
      <c r="A36" s="71"/>
      <c r="B36" s="60" t="s">
        <v>41</v>
      </c>
      <c r="C36" s="61"/>
      <c r="D36" s="50"/>
      <c r="E36" s="47">
        <v>557845</v>
      </c>
      <c r="F36" s="50"/>
      <c r="G36" s="47">
        <v>6349.5</v>
      </c>
      <c r="H36" s="50"/>
      <c r="I36" s="50"/>
      <c r="J36" s="50"/>
      <c r="K36" s="47">
        <v>261.5385</v>
      </c>
      <c r="L36" s="48">
        <v>4.1190408693597904</v>
      </c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71"/>
      <c r="B37" s="60" t="s">
        <v>42</v>
      </c>
      <c r="C37" s="61"/>
      <c r="D37" s="50"/>
      <c r="E37" s="47">
        <v>251447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71"/>
      <c r="B38" s="60" t="s">
        <v>43</v>
      </c>
      <c r="C38" s="61"/>
      <c r="D38" s="50"/>
      <c r="E38" s="47">
        <v>297907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71"/>
      <c r="B39" s="60" t="s">
        <v>33</v>
      </c>
      <c r="C39" s="61"/>
      <c r="D39" s="47">
        <v>254349.59</v>
      </c>
      <c r="E39" s="47">
        <v>388469</v>
      </c>
      <c r="F39" s="48">
        <v>65.474874443005803</v>
      </c>
      <c r="G39" s="47">
        <v>291458.65000000002</v>
      </c>
      <c r="H39" s="48">
        <v>-12.7321868813981</v>
      </c>
      <c r="I39" s="47">
        <v>13402.148300000001</v>
      </c>
      <c r="J39" s="48">
        <v>5.2691841571279898</v>
      </c>
      <c r="K39" s="47">
        <v>15209.7695</v>
      </c>
      <c r="L39" s="48">
        <v>5.21849994844895</v>
      </c>
      <c r="M39" s="48">
        <v>-0.118846061408097</v>
      </c>
      <c r="N39" s="47">
        <v>4782833.4550999999</v>
      </c>
      <c r="O39" s="47">
        <v>106732426.35259999</v>
      </c>
      <c r="P39" s="47">
        <v>400</v>
      </c>
      <c r="Q39" s="47">
        <v>372</v>
      </c>
      <c r="R39" s="48">
        <v>7.5268817204301</v>
      </c>
      <c r="S39" s="47">
        <v>635.87397499999997</v>
      </c>
      <c r="T39" s="47">
        <v>644.82929139785006</v>
      </c>
      <c r="U39" s="49">
        <v>-1.4083476836505899</v>
      </c>
    </row>
    <row r="40" spans="1:21" ht="12" thickBot="1">
      <c r="A40" s="71"/>
      <c r="B40" s="60" t="s">
        <v>34</v>
      </c>
      <c r="C40" s="61"/>
      <c r="D40" s="47">
        <v>375575.8161</v>
      </c>
      <c r="E40" s="47">
        <v>487191</v>
      </c>
      <c r="F40" s="48">
        <v>77.090056281827898</v>
      </c>
      <c r="G40" s="47">
        <v>380595.08899999998</v>
      </c>
      <c r="H40" s="48">
        <v>-1.3187960236659799</v>
      </c>
      <c r="I40" s="47">
        <v>17921.830699999999</v>
      </c>
      <c r="J40" s="48">
        <v>4.7718276661424301</v>
      </c>
      <c r="K40" s="47">
        <v>34130.178200000002</v>
      </c>
      <c r="L40" s="48">
        <v>8.9675823956835199</v>
      </c>
      <c r="M40" s="48">
        <v>-0.47489782810451298</v>
      </c>
      <c r="N40" s="47">
        <v>8643859.4337000009</v>
      </c>
      <c r="O40" s="47">
        <v>142953596.32269999</v>
      </c>
      <c r="P40" s="47">
        <v>1836</v>
      </c>
      <c r="Q40" s="47">
        <v>1942</v>
      </c>
      <c r="R40" s="48">
        <v>-5.4582904222451001</v>
      </c>
      <c r="S40" s="47">
        <v>204.561991339869</v>
      </c>
      <c r="T40" s="47">
        <v>206.708219104016</v>
      </c>
      <c r="U40" s="49">
        <v>-1.04918208416409</v>
      </c>
    </row>
    <row r="41" spans="1:21" ht="12" thickBot="1">
      <c r="A41" s="71"/>
      <c r="B41" s="60" t="s">
        <v>44</v>
      </c>
      <c r="C41" s="61"/>
      <c r="D41" s="50"/>
      <c r="E41" s="47">
        <v>290811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71"/>
      <c r="B42" s="60" t="s">
        <v>45</v>
      </c>
      <c r="C42" s="61"/>
      <c r="D42" s="50"/>
      <c r="E42" s="47">
        <v>124126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2"/>
      <c r="B43" s="60" t="s">
        <v>35</v>
      </c>
      <c r="C43" s="61"/>
      <c r="D43" s="52">
        <v>65373.290500000003</v>
      </c>
      <c r="E43" s="53"/>
      <c r="F43" s="53"/>
      <c r="G43" s="52">
        <v>56245.811999999998</v>
      </c>
      <c r="H43" s="54">
        <v>16.227836660976699</v>
      </c>
      <c r="I43" s="52">
        <v>7153.4704000000002</v>
      </c>
      <c r="J43" s="54">
        <v>10.9424970737858</v>
      </c>
      <c r="K43" s="52">
        <v>6860.6490999999996</v>
      </c>
      <c r="L43" s="54">
        <v>12.197617664405</v>
      </c>
      <c r="M43" s="54">
        <v>4.2681282154482997E-2</v>
      </c>
      <c r="N43" s="52">
        <v>430969.20520000003</v>
      </c>
      <c r="O43" s="52">
        <v>14401803.361</v>
      </c>
      <c r="P43" s="52">
        <v>42</v>
      </c>
      <c r="Q43" s="52">
        <v>47</v>
      </c>
      <c r="R43" s="54">
        <v>-10.6382978723404</v>
      </c>
      <c r="S43" s="52">
        <v>1556.5069166666699</v>
      </c>
      <c r="T43" s="52">
        <v>347.604765957447</v>
      </c>
      <c r="U43" s="55">
        <v>77.667637564897007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19:C19"/>
    <mergeCell ref="B20:C20"/>
    <mergeCell ref="B21:C21"/>
    <mergeCell ref="B43:C43"/>
    <mergeCell ref="B37:C37"/>
    <mergeCell ref="B38:C38"/>
    <mergeCell ref="B39:C39"/>
    <mergeCell ref="B40:C40"/>
    <mergeCell ref="B41:C41"/>
    <mergeCell ref="B42:C42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53</v>
      </c>
      <c r="B1" s="31" t="s">
        <v>36</v>
      </c>
      <c r="C1" s="30" t="s">
        <v>37</v>
      </c>
      <c r="D1" s="30" t="s">
        <v>38</v>
      </c>
      <c r="E1" s="30" t="s">
        <v>39</v>
      </c>
      <c r="F1" s="30" t="s">
        <v>46</v>
      </c>
      <c r="G1" s="30" t="s">
        <v>39</v>
      </c>
      <c r="H1" s="30" t="s">
        <v>47</v>
      </c>
    </row>
    <row r="2" spans="1:8" ht="14.25">
      <c r="A2" s="32">
        <v>1</v>
      </c>
      <c r="B2" s="33">
        <v>12</v>
      </c>
      <c r="C2" s="32">
        <v>44429</v>
      </c>
      <c r="D2" s="32">
        <v>493203.53476068401</v>
      </c>
      <c r="E2" s="32">
        <v>374112.87618376099</v>
      </c>
      <c r="F2" s="32">
        <v>119090.658576923</v>
      </c>
      <c r="G2" s="32">
        <v>374112.87618376099</v>
      </c>
      <c r="H2" s="32">
        <v>0.241463513911572</v>
      </c>
    </row>
    <row r="3" spans="1:8" ht="14.25">
      <c r="A3" s="32">
        <v>2</v>
      </c>
      <c r="B3" s="33">
        <v>13</v>
      </c>
      <c r="C3" s="32">
        <v>8655.5859999999993</v>
      </c>
      <c r="D3" s="32">
        <v>63740.5054619242</v>
      </c>
      <c r="E3" s="32">
        <v>48925.483402216203</v>
      </c>
      <c r="F3" s="32">
        <v>14815.022059708001</v>
      </c>
      <c r="G3" s="32">
        <v>48925.483402216203</v>
      </c>
      <c r="H3" s="32">
        <v>0.23242711918181899</v>
      </c>
    </row>
    <row r="4" spans="1:8" ht="14.25">
      <c r="A4" s="32">
        <v>3</v>
      </c>
      <c r="B4" s="33">
        <v>14</v>
      </c>
      <c r="C4" s="32">
        <v>117304</v>
      </c>
      <c r="D4" s="32">
        <v>91818.620921367503</v>
      </c>
      <c r="E4" s="32">
        <v>66322.543631623907</v>
      </c>
      <c r="F4" s="32">
        <v>25496.0772897436</v>
      </c>
      <c r="G4" s="32">
        <v>66322.543631623907</v>
      </c>
      <c r="H4" s="32">
        <v>0.27767872174401498</v>
      </c>
    </row>
    <row r="5" spans="1:8" ht="14.25">
      <c r="A5" s="32">
        <v>4</v>
      </c>
      <c r="B5" s="33">
        <v>15</v>
      </c>
      <c r="C5" s="32">
        <v>2462</v>
      </c>
      <c r="D5" s="32">
        <v>36341.952761538501</v>
      </c>
      <c r="E5" s="32">
        <v>26907.341195726502</v>
      </c>
      <c r="F5" s="32">
        <v>9434.6115658119706</v>
      </c>
      <c r="G5" s="32">
        <v>26907.341195726502</v>
      </c>
      <c r="H5" s="32">
        <v>0.25960662124344702</v>
      </c>
    </row>
    <row r="6" spans="1:8" ht="14.25">
      <c r="A6" s="32">
        <v>5</v>
      </c>
      <c r="B6" s="33">
        <v>16</v>
      </c>
      <c r="C6" s="32">
        <v>2143</v>
      </c>
      <c r="D6" s="32">
        <v>157704.594089744</v>
      </c>
      <c r="E6" s="32">
        <v>153485.24072478601</v>
      </c>
      <c r="F6" s="32">
        <v>4219.3533649572601</v>
      </c>
      <c r="G6" s="32">
        <v>153485.24072478601</v>
      </c>
      <c r="H6" s="32">
        <v>2.6754790431508899E-2</v>
      </c>
    </row>
    <row r="7" spans="1:8" ht="14.25">
      <c r="A7" s="32">
        <v>6</v>
      </c>
      <c r="B7" s="33">
        <v>17</v>
      </c>
      <c r="C7" s="32">
        <v>12799</v>
      </c>
      <c r="D7" s="32">
        <v>222176.65769401699</v>
      </c>
      <c r="E7" s="32">
        <v>160748.29104359</v>
      </c>
      <c r="F7" s="32">
        <v>61428.366650427401</v>
      </c>
      <c r="G7" s="32">
        <v>160748.29104359</v>
      </c>
      <c r="H7" s="32">
        <v>0.27648434038028802</v>
      </c>
    </row>
    <row r="8" spans="1:8" ht="14.25">
      <c r="A8" s="32">
        <v>7</v>
      </c>
      <c r="B8" s="33">
        <v>18</v>
      </c>
      <c r="C8" s="32">
        <v>36709</v>
      </c>
      <c r="D8" s="32">
        <v>111926.13711538501</v>
      </c>
      <c r="E8" s="32">
        <v>89923.257364957302</v>
      </c>
      <c r="F8" s="32">
        <v>22002.879750427401</v>
      </c>
      <c r="G8" s="32">
        <v>89923.257364957302</v>
      </c>
      <c r="H8" s="32">
        <v>0.196583928629151</v>
      </c>
    </row>
    <row r="9" spans="1:8" ht="14.25">
      <c r="A9" s="32">
        <v>8</v>
      </c>
      <c r="B9" s="33">
        <v>19</v>
      </c>
      <c r="C9" s="32">
        <v>9590</v>
      </c>
      <c r="D9" s="32">
        <v>52660.717884615398</v>
      </c>
      <c r="E9" s="32">
        <v>39784.876403418799</v>
      </c>
      <c r="F9" s="32">
        <v>12875.841481196599</v>
      </c>
      <c r="G9" s="32">
        <v>39784.876403418799</v>
      </c>
      <c r="H9" s="32">
        <v>0.244505620098244</v>
      </c>
    </row>
    <row r="10" spans="1:8" ht="14.25">
      <c r="A10" s="32">
        <v>9</v>
      </c>
      <c r="B10" s="33">
        <v>21</v>
      </c>
      <c r="C10" s="32">
        <v>155226</v>
      </c>
      <c r="D10" s="32">
        <v>643213.97629999998</v>
      </c>
      <c r="E10" s="32">
        <v>613608.28319999995</v>
      </c>
      <c r="F10" s="32">
        <v>29605.6931</v>
      </c>
      <c r="G10" s="32">
        <v>613608.28319999995</v>
      </c>
      <c r="H10" s="32">
        <v>4.6027751558357997E-2</v>
      </c>
    </row>
    <row r="11" spans="1:8" ht="14.25">
      <c r="A11" s="32">
        <v>10</v>
      </c>
      <c r="B11" s="33">
        <v>22</v>
      </c>
      <c r="C11" s="32">
        <v>25064.98</v>
      </c>
      <c r="D11" s="32">
        <v>375595.733276068</v>
      </c>
      <c r="E11" s="32">
        <v>320232.84358632501</v>
      </c>
      <c r="F11" s="32">
        <v>55362.889689743599</v>
      </c>
      <c r="G11" s="32">
        <v>320232.84358632501</v>
      </c>
      <c r="H11" s="32">
        <v>0.14740020928046901</v>
      </c>
    </row>
    <row r="12" spans="1:8" ht="14.25">
      <c r="A12" s="32">
        <v>11</v>
      </c>
      <c r="B12" s="33">
        <v>23</v>
      </c>
      <c r="C12" s="32">
        <v>142810.65900000001</v>
      </c>
      <c r="D12" s="32">
        <v>1155107.1756923101</v>
      </c>
      <c r="E12" s="32">
        <v>966102.63428461505</v>
      </c>
      <c r="F12" s="32">
        <v>189004.54140769201</v>
      </c>
      <c r="G12" s="32">
        <v>966102.63428461505</v>
      </c>
      <c r="H12" s="32">
        <v>0.16362511235757299</v>
      </c>
    </row>
    <row r="13" spans="1:8" ht="14.25">
      <c r="A13" s="32">
        <v>12</v>
      </c>
      <c r="B13" s="33">
        <v>24</v>
      </c>
      <c r="C13" s="32">
        <v>17171.687999999998</v>
      </c>
      <c r="D13" s="32">
        <v>445517.850676923</v>
      </c>
      <c r="E13" s="32">
        <v>391411.34191282099</v>
      </c>
      <c r="F13" s="32">
        <v>54106.508764102597</v>
      </c>
      <c r="G13" s="32">
        <v>391411.34191282099</v>
      </c>
      <c r="H13" s="32">
        <v>0.121446331907673</v>
      </c>
    </row>
    <row r="14" spans="1:8" ht="14.25">
      <c r="A14" s="32">
        <v>13</v>
      </c>
      <c r="B14" s="33">
        <v>25</v>
      </c>
      <c r="C14" s="32">
        <v>69121</v>
      </c>
      <c r="D14" s="32">
        <v>895952.12780000002</v>
      </c>
      <c r="E14" s="32">
        <v>849514.40709999995</v>
      </c>
      <c r="F14" s="32">
        <v>46437.720699999998</v>
      </c>
      <c r="G14" s="32">
        <v>849514.40709999995</v>
      </c>
      <c r="H14" s="32">
        <v>5.1830582526799999E-2</v>
      </c>
    </row>
    <row r="15" spans="1:8" ht="14.25">
      <c r="A15" s="32">
        <v>14</v>
      </c>
      <c r="B15" s="33">
        <v>26</v>
      </c>
      <c r="C15" s="32">
        <v>75843</v>
      </c>
      <c r="D15" s="32">
        <v>307709.05143903597</v>
      </c>
      <c r="E15" s="32">
        <v>270092.96685427701</v>
      </c>
      <c r="F15" s="32">
        <v>37616.084584759097</v>
      </c>
      <c r="G15" s="32">
        <v>270092.96685427701</v>
      </c>
      <c r="H15" s="32">
        <v>0.122245622638799</v>
      </c>
    </row>
    <row r="16" spans="1:8" ht="14.25">
      <c r="A16" s="32">
        <v>15</v>
      </c>
      <c r="B16" s="33">
        <v>27</v>
      </c>
      <c r="C16" s="32">
        <v>142853.55300000001</v>
      </c>
      <c r="D16" s="32">
        <v>908455.26804188802</v>
      </c>
      <c r="E16" s="32">
        <v>801400.14843893796</v>
      </c>
      <c r="F16" s="32">
        <v>107055.11960295</v>
      </c>
      <c r="G16" s="32">
        <v>801400.14843893796</v>
      </c>
      <c r="H16" s="32">
        <v>0.117843028015787</v>
      </c>
    </row>
    <row r="17" spans="1:8" ht="14.25">
      <c r="A17" s="32">
        <v>16</v>
      </c>
      <c r="B17" s="33">
        <v>29</v>
      </c>
      <c r="C17" s="32">
        <v>170432</v>
      </c>
      <c r="D17" s="32">
        <v>2215342.0880102599</v>
      </c>
      <c r="E17" s="32">
        <v>2054078.7174700899</v>
      </c>
      <c r="F17" s="32">
        <v>161263.37054017099</v>
      </c>
      <c r="G17" s="32">
        <v>2054078.7174700899</v>
      </c>
      <c r="H17" s="32">
        <v>7.2793891026108795E-2</v>
      </c>
    </row>
    <row r="18" spans="1:8" ht="14.25">
      <c r="A18" s="32">
        <v>17</v>
      </c>
      <c r="B18" s="33">
        <v>31</v>
      </c>
      <c r="C18" s="32">
        <v>33493.387999999999</v>
      </c>
      <c r="D18" s="32">
        <v>234118.558590167</v>
      </c>
      <c r="E18" s="32">
        <v>196719.214910485</v>
      </c>
      <c r="F18" s="32">
        <v>37399.343679682301</v>
      </c>
      <c r="G18" s="32">
        <v>196719.214910485</v>
      </c>
      <c r="H18" s="32">
        <v>0.15974531837585401</v>
      </c>
    </row>
    <row r="19" spans="1:8" ht="14.25">
      <c r="A19" s="32">
        <v>18</v>
      </c>
      <c r="B19" s="33">
        <v>32</v>
      </c>
      <c r="C19" s="32">
        <v>13623.337</v>
      </c>
      <c r="D19" s="32">
        <v>211898.109766198</v>
      </c>
      <c r="E19" s="32">
        <v>194290.521444785</v>
      </c>
      <c r="F19" s="32">
        <v>17607.588321412899</v>
      </c>
      <c r="G19" s="32">
        <v>194290.521444785</v>
      </c>
      <c r="H19" s="32">
        <v>8.3094598346538595E-2</v>
      </c>
    </row>
    <row r="20" spans="1:8" ht="14.25">
      <c r="A20" s="32">
        <v>19</v>
      </c>
      <c r="B20" s="33">
        <v>33</v>
      </c>
      <c r="C20" s="32">
        <v>26615.995999999999</v>
      </c>
      <c r="D20" s="32">
        <v>383426.53297933599</v>
      </c>
      <c r="E20" s="32">
        <v>295660.70287448901</v>
      </c>
      <c r="F20" s="32">
        <v>87765.830104846595</v>
      </c>
      <c r="G20" s="32">
        <v>295660.70287448901</v>
      </c>
      <c r="H20" s="32">
        <v>0.228898687377946</v>
      </c>
    </row>
    <row r="21" spans="1:8" ht="14.25">
      <c r="A21" s="32">
        <v>20</v>
      </c>
      <c r="B21" s="33">
        <v>34</v>
      </c>
      <c r="C21" s="32">
        <v>42252.394</v>
      </c>
      <c r="D21" s="32">
        <v>184373.535550442</v>
      </c>
      <c r="E21" s="32">
        <v>133695.24124090601</v>
      </c>
      <c r="F21" s="32">
        <v>50678.294309536897</v>
      </c>
      <c r="G21" s="32">
        <v>133695.24124090601</v>
      </c>
      <c r="H21" s="32">
        <v>0.27486750828006901</v>
      </c>
    </row>
    <row r="22" spans="1:8" ht="14.25">
      <c r="A22" s="32">
        <v>21</v>
      </c>
      <c r="B22" s="33">
        <v>35</v>
      </c>
      <c r="C22" s="32">
        <v>31183.33</v>
      </c>
      <c r="D22" s="32">
        <v>776525.41555221204</v>
      </c>
      <c r="E22" s="32">
        <v>736204.98134957405</v>
      </c>
      <c r="F22" s="32">
        <v>40320.434202638702</v>
      </c>
      <c r="G22" s="32">
        <v>736204.98134957405</v>
      </c>
      <c r="H22" s="32">
        <v>5.1924165513585301E-2</v>
      </c>
    </row>
    <row r="23" spans="1:8" ht="14.25">
      <c r="A23" s="32">
        <v>22</v>
      </c>
      <c r="B23" s="33">
        <v>36</v>
      </c>
      <c r="C23" s="32">
        <v>98517.914000000004</v>
      </c>
      <c r="D23" s="32">
        <v>549770.82944955805</v>
      </c>
      <c r="E23" s="32">
        <v>487043.77240587998</v>
      </c>
      <c r="F23" s="32">
        <v>62727.057043677101</v>
      </c>
      <c r="G23" s="32">
        <v>487043.77240587998</v>
      </c>
      <c r="H23" s="32">
        <v>0.114096735737109</v>
      </c>
    </row>
    <row r="24" spans="1:8" ht="14.25">
      <c r="A24" s="32">
        <v>23</v>
      </c>
      <c r="B24" s="33">
        <v>37</v>
      </c>
      <c r="C24" s="32">
        <v>118345.141</v>
      </c>
      <c r="D24" s="32">
        <v>931624.416865487</v>
      </c>
      <c r="E24" s="32">
        <v>826109.74248340202</v>
      </c>
      <c r="F24" s="32">
        <v>105514.674382085</v>
      </c>
      <c r="G24" s="32">
        <v>826109.74248340202</v>
      </c>
      <c r="H24" s="32">
        <v>0.113258811675521</v>
      </c>
    </row>
    <row r="25" spans="1:8" ht="14.25">
      <c r="A25" s="32">
        <v>24</v>
      </c>
      <c r="B25" s="33">
        <v>38</v>
      </c>
      <c r="C25" s="32">
        <v>198194.041</v>
      </c>
      <c r="D25" s="32">
        <v>944481.95757522096</v>
      </c>
      <c r="E25" s="32">
        <v>919906.97101769899</v>
      </c>
      <c r="F25" s="32">
        <v>24574.986557522101</v>
      </c>
      <c r="G25" s="32">
        <v>919906.97101769899</v>
      </c>
      <c r="H25" s="32">
        <v>2.60195405115136E-2</v>
      </c>
    </row>
    <row r="26" spans="1:8" ht="14.25">
      <c r="A26" s="32">
        <v>25</v>
      </c>
      <c r="B26" s="33">
        <v>39</v>
      </c>
      <c r="C26" s="32">
        <v>105090.064</v>
      </c>
      <c r="D26" s="32">
        <v>114086.967231677</v>
      </c>
      <c r="E26" s="32">
        <v>88045.870775298405</v>
      </c>
      <c r="F26" s="32">
        <v>26041.096456378498</v>
      </c>
      <c r="G26" s="32">
        <v>88045.870775298405</v>
      </c>
      <c r="H26" s="32">
        <v>0.228256540499466</v>
      </c>
    </row>
    <row r="27" spans="1:8" ht="14.25">
      <c r="A27" s="32">
        <v>26</v>
      </c>
      <c r="B27" s="33">
        <v>40</v>
      </c>
      <c r="C27" s="32">
        <v>16</v>
      </c>
      <c r="D27" s="32">
        <v>55.042700000000004</v>
      </c>
      <c r="E27" s="32">
        <v>43.759</v>
      </c>
      <c r="F27" s="32">
        <v>11.2837</v>
      </c>
      <c r="G27" s="32">
        <v>43.759</v>
      </c>
      <c r="H27" s="32">
        <v>0.204999028027332</v>
      </c>
    </row>
    <row r="28" spans="1:8" ht="14.25">
      <c r="A28" s="32">
        <v>27</v>
      </c>
      <c r="B28" s="33">
        <v>42</v>
      </c>
      <c r="C28" s="32">
        <v>11308.106</v>
      </c>
      <c r="D28" s="32">
        <v>148316.6581</v>
      </c>
      <c r="E28" s="32">
        <v>133850.77540000001</v>
      </c>
      <c r="F28" s="32">
        <v>14465.8827</v>
      </c>
      <c r="G28" s="32">
        <v>133850.77540000001</v>
      </c>
      <c r="H28" s="32">
        <v>9.7533769202422405E-2</v>
      </c>
    </row>
    <row r="29" spans="1:8" ht="14.25">
      <c r="A29" s="32">
        <v>28</v>
      </c>
      <c r="B29" s="33">
        <v>75</v>
      </c>
      <c r="C29" s="32">
        <v>427</v>
      </c>
      <c r="D29" s="32">
        <v>254349.58974359001</v>
      </c>
      <c r="E29" s="32">
        <v>240947.44282051301</v>
      </c>
      <c r="F29" s="32">
        <v>13402.1469230769</v>
      </c>
      <c r="G29" s="32">
        <v>240947.44282051301</v>
      </c>
      <c r="H29" s="32">
        <v>5.2691836210892497E-2</v>
      </c>
    </row>
    <row r="30" spans="1:8" ht="14.25">
      <c r="A30" s="32">
        <v>29</v>
      </c>
      <c r="B30" s="33">
        <v>76</v>
      </c>
      <c r="C30" s="32">
        <v>2239</v>
      </c>
      <c r="D30" s="32">
        <v>375575.80886923103</v>
      </c>
      <c r="E30" s="32">
        <v>357653.98140170902</v>
      </c>
      <c r="F30" s="32">
        <v>17921.827467521402</v>
      </c>
      <c r="G30" s="32">
        <v>357653.98140170902</v>
      </c>
      <c r="H30" s="32">
        <v>4.7718268973392403E-2</v>
      </c>
    </row>
    <row r="31" spans="1:8" ht="14.25">
      <c r="A31" s="32">
        <v>30</v>
      </c>
      <c r="B31" s="33">
        <v>99</v>
      </c>
      <c r="C31" s="32">
        <v>44</v>
      </c>
      <c r="D31" s="32">
        <v>65373.290598290601</v>
      </c>
      <c r="E31" s="32">
        <v>58219.820512820501</v>
      </c>
      <c r="F31" s="32">
        <v>7153.4700854700905</v>
      </c>
      <c r="G31" s="32">
        <v>58219.820512820501</v>
      </c>
      <c r="H31" s="32">
        <v>0.109424965762044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2013-10-11T05:47:38Z</dcterms:modified>
</cp:coreProperties>
</file>