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<sst xmlns="http://schemas.openxmlformats.org/spreadsheetml/2006/main" count="114" uniqueCount="71">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</sst>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186" Type="http://schemas.openxmlformats.org/officeDocument/2006/relationships/image" Target="cid:531d4e08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6" Type="http://schemas.openxmlformats.org/officeDocument/2006/relationships/image" Target="cid:97aae137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8" sqref="M8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13186907.9838</v>
      </c>
      <c r="F3" s="25">
        <f>RA!I7</f>
        <v>1504794.3998</v>
      </c>
      <c r="G3" s="16">
        <f>E3-F3</f>
        <v>11682113.583999999</v>
      </c>
      <c r="H3" s="27">
        <f>RA!J7</f>
        <v>11.411275498764599</v>
      </c>
      <c r="I3" s="20">
        <f>SUM(I4:I39)</f>
        <v>13186911.395121085</v>
      </c>
      <c r="J3" s="21">
        <f>SUM(J4:J39)</f>
        <v>11682113.722980838</v>
      </c>
      <c r="K3" s="22">
        <f>E3-I3</f>
        <v>-3.411321084946394</v>
      </c>
      <c r="L3" s="22">
        <f>G3-J3</f>
        <v>-0.13898083940148354</v>
      </c>
    </row>
    <row r="4" spans="1:12">
      <c r="A4" s="59">
        <f>RA!A8</f>
        <v>41558</v>
      </c>
      <c r="B4" s="12">
        <v>12</v>
      </c>
      <c r="C4" s="56" t="s">
        <v>6</v>
      </c>
      <c r="D4" s="56"/>
      <c r="E4" s="15">
        <f>RA!D8</f>
        <v>491637.29749999999</v>
      </c>
      <c r="F4" s="25">
        <f>RA!I8</f>
        <v>123886.4828</v>
      </c>
      <c r="G4" s="16">
        <f t="shared" ref="G4:G39" si="0">E4-F4</f>
        <v>367750.81469999999</v>
      </c>
      <c r="H4" s="27">
        <f>RA!J8</f>
        <v>25.198755958908901</v>
      </c>
      <c r="I4" s="20">
        <f>VLOOKUP(B4,RMS!B:D,3,FALSE)</f>
        <v>491637.70676752098</v>
      </c>
      <c r="J4" s="21">
        <f>VLOOKUP(B4,RMS!B:E,4,FALSE)</f>
        <v>367750.81386324798</v>
      </c>
      <c r="K4" s="22">
        <f t="shared" ref="K4:K39" si="1">E4-I4</f>
        <v>-0.40926752099767327</v>
      </c>
      <c r="L4" s="22">
        <f t="shared" ref="L4:L39" si="2">G4-J4</f>
        <v>8.3675200585275888E-4</v>
      </c>
    </row>
    <row r="5" spans="1:12">
      <c r="A5" s="59"/>
      <c r="B5" s="12">
        <v>13</v>
      </c>
      <c r="C5" s="56" t="s">
        <v>7</v>
      </c>
      <c r="D5" s="56"/>
      <c r="E5" s="15">
        <f>RA!D9</f>
        <v>67940.544299999994</v>
      </c>
      <c r="F5" s="25">
        <f>RA!I9</f>
        <v>15433.238499999999</v>
      </c>
      <c r="G5" s="16">
        <f t="shared" si="0"/>
        <v>52507.305799999995</v>
      </c>
      <c r="H5" s="27">
        <f>RA!J9</f>
        <v>22.715800497347502</v>
      </c>
      <c r="I5" s="20">
        <f>VLOOKUP(B5,RMS!B:D,3,FALSE)</f>
        <v>67940.549832871897</v>
      </c>
      <c r="J5" s="21">
        <f>VLOOKUP(B5,RMS!B:E,4,FALSE)</f>
        <v>52507.303278685402</v>
      </c>
      <c r="K5" s="22">
        <f t="shared" si="1"/>
        <v>-5.5328719026874751E-3</v>
      </c>
      <c r="L5" s="22">
        <f t="shared" si="2"/>
        <v>2.5213145927409641E-3</v>
      </c>
    </row>
    <row r="6" spans="1:12">
      <c r="A6" s="59"/>
      <c r="B6" s="12">
        <v>14</v>
      </c>
      <c r="C6" s="56" t="s">
        <v>8</v>
      </c>
      <c r="D6" s="56"/>
      <c r="E6" s="15">
        <f>RA!D10</f>
        <v>85209.369000000006</v>
      </c>
      <c r="F6" s="25">
        <f>RA!I10</f>
        <v>23357.700799999999</v>
      </c>
      <c r="G6" s="16">
        <f t="shared" si="0"/>
        <v>61851.668200000007</v>
      </c>
      <c r="H6" s="27">
        <f>RA!J10</f>
        <v>27.412127415237599</v>
      </c>
      <c r="I6" s="20">
        <f>VLOOKUP(B6,RMS!B:D,3,FALSE)</f>
        <v>85211.303074359006</v>
      </c>
      <c r="J6" s="21">
        <f>VLOOKUP(B6,RMS!B:E,4,FALSE)</f>
        <v>61851.668181196597</v>
      </c>
      <c r="K6" s="22">
        <f t="shared" si="1"/>
        <v>-1.9340743590000784</v>
      </c>
      <c r="L6" s="22">
        <f t="shared" si="2"/>
        <v>1.8803410057444125E-5</v>
      </c>
    </row>
    <row r="7" spans="1:12">
      <c r="A7" s="59"/>
      <c r="B7" s="12">
        <v>15</v>
      </c>
      <c r="C7" s="56" t="s">
        <v>9</v>
      </c>
      <c r="D7" s="56"/>
      <c r="E7" s="15">
        <f>RA!D11</f>
        <v>37169.477400000003</v>
      </c>
      <c r="F7" s="25">
        <f>RA!I11</f>
        <v>9349.9685000000009</v>
      </c>
      <c r="G7" s="16">
        <f t="shared" si="0"/>
        <v>27819.508900000001</v>
      </c>
      <c r="H7" s="27">
        <f>RA!J11</f>
        <v>25.1549635723423</v>
      </c>
      <c r="I7" s="20">
        <f>VLOOKUP(B7,RMS!B:D,3,FALSE)</f>
        <v>37169.493624786301</v>
      </c>
      <c r="J7" s="21">
        <f>VLOOKUP(B7,RMS!B:E,4,FALSE)</f>
        <v>27819.508867521399</v>
      </c>
      <c r="K7" s="22">
        <f t="shared" si="1"/>
        <v>-1.6224786297243554E-2</v>
      </c>
      <c r="L7" s="22">
        <f t="shared" si="2"/>
        <v>3.2478601497132331E-5</v>
      </c>
    </row>
    <row r="8" spans="1:12">
      <c r="A8" s="59"/>
      <c r="B8" s="12">
        <v>16</v>
      </c>
      <c r="C8" s="56" t="s">
        <v>10</v>
      </c>
      <c r="D8" s="56"/>
      <c r="E8" s="15">
        <f>RA!D12</f>
        <v>153919.5368</v>
      </c>
      <c r="F8" s="25">
        <f>RA!I12</f>
        <v>4584.4922999999999</v>
      </c>
      <c r="G8" s="16">
        <f t="shared" si="0"/>
        <v>149335.04449999999</v>
      </c>
      <c r="H8" s="27">
        <f>RA!J12</f>
        <v>2.9784992830097998</v>
      </c>
      <c r="I8" s="20">
        <f>VLOOKUP(B8,RMS!B:D,3,FALSE)</f>
        <v>153919.54125812001</v>
      </c>
      <c r="J8" s="21">
        <f>VLOOKUP(B8,RMS!B:E,4,FALSE)</f>
        <v>149335.04329316199</v>
      </c>
      <c r="K8" s="22">
        <f t="shared" si="1"/>
        <v>-4.4581200054381043E-3</v>
      </c>
      <c r="L8" s="22">
        <f t="shared" si="2"/>
        <v>1.2068380019627512E-3</v>
      </c>
    </row>
    <row r="9" spans="1:12">
      <c r="A9" s="59"/>
      <c r="B9" s="12">
        <v>17</v>
      </c>
      <c r="C9" s="56" t="s">
        <v>11</v>
      </c>
      <c r="D9" s="56"/>
      <c r="E9" s="15">
        <f>RA!D13</f>
        <v>210051.9779</v>
      </c>
      <c r="F9" s="25">
        <f>RA!I13</f>
        <v>56468.086300000003</v>
      </c>
      <c r="G9" s="16">
        <f t="shared" si="0"/>
        <v>153583.8916</v>
      </c>
      <c r="H9" s="27">
        <f>RA!J13</f>
        <v>26.882911013046002</v>
      </c>
      <c r="I9" s="20">
        <f>VLOOKUP(B9,RMS!B:D,3,FALSE)</f>
        <v>210052.08315897401</v>
      </c>
      <c r="J9" s="21">
        <f>VLOOKUP(B9,RMS!B:E,4,FALSE)</f>
        <v>153583.89242222201</v>
      </c>
      <c r="K9" s="22">
        <f t="shared" si="1"/>
        <v>-0.10525897401385009</v>
      </c>
      <c r="L9" s="22">
        <f t="shared" si="2"/>
        <v>-8.2222200580872595E-4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107831.565</v>
      </c>
      <c r="F10" s="25">
        <f>RA!I14</f>
        <v>19393.7297</v>
      </c>
      <c r="G10" s="16">
        <f t="shared" si="0"/>
        <v>88437.835300000006</v>
      </c>
      <c r="H10" s="27">
        <f>RA!J14</f>
        <v>17.9852065580241</v>
      </c>
      <c r="I10" s="20">
        <f>VLOOKUP(B10,RMS!B:D,3,FALSE)</f>
        <v>107831.556118803</v>
      </c>
      <c r="J10" s="21">
        <f>VLOOKUP(B10,RMS!B:E,4,FALSE)</f>
        <v>88437.833774358995</v>
      </c>
      <c r="K10" s="22">
        <f t="shared" si="1"/>
        <v>8.8811970053939149E-3</v>
      </c>
      <c r="L10" s="22">
        <f t="shared" si="2"/>
        <v>1.5256410115398467E-3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55694.414700000001</v>
      </c>
      <c r="F11" s="25">
        <f>RA!I15</f>
        <v>12675.845600000001</v>
      </c>
      <c r="G11" s="16">
        <f t="shared" si="0"/>
        <v>43018.569100000001</v>
      </c>
      <c r="H11" s="27">
        <f>RA!J15</f>
        <v>22.7596351775648</v>
      </c>
      <c r="I11" s="20">
        <f>VLOOKUP(B11,RMS!B:D,3,FALSE)</f>
        <v>55694.426026495697</v>
      </c>
      <c r="J11" s="21">
        <f>VLOOKUP(B11,RMS!B:E,4,FALSE)</f>
        <v>43018.567904273499</v>
      </c>
      <c r="K11" s="22">
        <f t="shared" si="1"/>
        <v>-1.1326495696266647E-2</v>
      </c>
      <c r="L11" s="22">
        <f t="shared" si="2"/>
        <v>1.1957265014643781E-3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649151.26309999998</v>
      </c>
      <c r="F12" s="25">
        <f>RA!I16</f>
        <v>23356.308099999998</v>
      </c>
      <c r="G12" s="16">
        <f t="shared" si="0"/>
        <v>625794.95499999996</v>
      </c>
      <c r="H12" s="27">
        <f>RA!J16</f>
        <v>3.59797622336322</v>
      </c>
      <c r="I12" s="20">
        <f>VLOOKUP(B12,RMS!B:D,3,FALSE)</f>
        <v>649151.09600000002</v>
      </c>
      <c r="J12" s="21">
        <f>VLOOKUP(B12,RMS!B:E,4,FALSE)</f>
        <v>625794.95499999996</v>
      </c>
      <c r="K12" s="22">
        <f t="shared" si="1"/>
        <v>0.16709999996237457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364759.57980000001</v>
      </c>
      <c r="F13" s="25">
        <f>RA!I17</f>
        <v>28203.816299999999</v>
      </c>
      <c r="G13" s="16">
        <f t="shared" si="0"/>
        <v>336555.7635</v>
      </c>
      <c r="H13" s="27">
        <f>RA!J17</f>
        <v>7.7321660243890902</v>
      </c>
      <c r="I13" s="20">
        <f>VLOOKUP(B13,RMS!B:D,3,FALSE)</f>
        <v>364759.61713846202</v>
      </c>
      <c r="J13" s="21">
        <f>VLOOKUP(B13,RMS!B:E,4,FALSE)</f>
        <v>336555.76440769201</v>
      </c>
      <c r="K13" s="22">
        <f t="shared" si="1"/>
        <v>-3.733846201794222E-2</v>
      </c>
      <c r="L13" s="22">
        <f t="shared" si="2"/>
        <v>-9.0769201051443815E-4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1291372.5059</v>
      </c>
      <c r="F14" s="25">
        <f>RA!I18</f>
        <v>209024.16810000001</v>
      </c>
      <c r="G14" s="16">
        <f t="shared" si="0"/>
        <v>1082348.3377999999</v>
      </c>
      <c r="H14" s="27">
        <f>RA!J18</f>
        <v>16.1862024431381</v>
      </c>
      <c r="I14" s="20">
        <f>VLOOKUP(B14,RMS!B:D,3,FALSE)</f>
        <v>1291372.6912213699</v>
      </c>
      <c r="J14" s="21">
        <f>VLOOKUP(B14,RMS!B:E,4,FALSE)</f>
        <v>1082348.33776496</v>
      </c>
      <c r="K14" s="22">
        <f t="shared" si="1"/>
        <v>-0.18532136990688741</v>
      </c>
      <c r="L14" s="22">
        <f t="shared" si="2"/>
        <v>3.503984771668911E-5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464609.13160000002</v>
      </c>
      <c r="F15" s="25">
        <f>RA!I19</f>
        <v>56312.706899999997</v>
      </c>
      <c r="G15" s="16">
        <f t="shared" si="0"/>
        <v>408296.42470000003</v>
      </c>
      <c r="H15" s="27">
        <f>RA!J19</f>
        <v>12.1204477204468</v>
      </c>
      <c r="I15" s="20">
        <f>VLOOKUP(B15,RMS!B:D,3,FALSE)</f>
        <v>464609.17891794897</v>
      </c>
      <c r="J15" s="21">
        <f>VLOOKUP(B15,RMS!B:E,4,FALSE)</f>
        <v>408296.42527265003</v>
      </c>
      <c r="K15" s="22">
        <f t="shared" si="1"/>
        <v>-4.7317948949057609E-2</v>
      </c>
      <c r="L15" s="22">
        <f t="shared" si="2"/>
        <v>-5.7264999486505985E-4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829697.83680000005</v>
      </c>
      <c r="F16" s="25">
        <f>RA!I20</f>
        <v>54253.658900000002</v>
      </c>
      <c r="G16" s="16">
        <f t="shared" si="0"/>
        <v>775444.17790000001</v>
      </c>
      <c r="H16" s="27">
        <f>RA!J20</f>
        <v>6.5389659335797399</v>
      </c>
      <c r="I16" s="20">
        <f>VLOOKUP(B16,RMS!B:D,3,FALSE)</f>
        <v>829697.94149999996</v>
      </c>
      <c r="J16" s="21">
        <f>VLOOKUP(B16,RMS!B:E,4,FALSE)</f>
        <v>775444.17790000001</v>
      </c>
      <c r="K16" s="22">
        <f t="shared" si="1"/>
        <v>-0.10469999990891665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307991.96889999998</v>
      </c>
      <c r="F17" s="25">
        <f>RA!I21</f>
        <v>35978.547400000003</v>
      </c>
      <c r="G17" s="16">
        <f t="shared" si="0"/>
        <v>272013.4215</v>
      </c>
      <c r="H17" s="27">
        <f>RA!J21</f>
        <v>11.6816511574955</v>
      </c>
      <c r="I17" s="20">
        <f>VLOOKUP(B17,RMS!B:D,3,FALSE)</f>
        <v>307991.82050260901</v>
      </c>
      <c r="J17" s="21">
        <f>VLOOKUP(B17,RMS!B:E,4,FALSE)</f>
        <v>272013.42142695701</v>
      </c>
      <c r="K17" s="22">
        <f t="shared" si="1"/>
        <v>0.14839739096350968</v>
      </c>
      <c r="L17" s="22">
        <f t="shared" si="2"/>
        <v>7.3042989242821932E-5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943374.85629999998</v>
      </c>
      <c r="F18" s="25">
        <f>RA!I22</f>
        <v>115519.6562</v>
      </c>
      <c r="G18" s="16">
        <f t="shared" si="0"/>
        <v>827855.20010000002</v>
      </c>
      <c r="H18" s="27">
        <f>RA!J22</f>
        <v>12.245360943059101</v>
      </c>
      <c r="I18" s="20">
        <f>VLOOKUP(B18,RMS!B:D,3,FALSE)</f>
        <v>943374.98636725696</v>
      </c>
      <c r="J18" s="21">
        <f>VLOOKUP(B18,RMS!B:E,4,FALSE)</f>
        <v>827855.20163716795</v>
      </c>
      <c r="K18" s="22">
        <f t="shared" si="1"/>
        <v>-0.13006725697778165</v>
      </c>
      <c r="L18" s="22">
        <f t="shared" si="2"/>
        <v>-1.5371679328382015E-3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2092487.8525</v>
      </c>
      <c r="F19" s="25">
        <f>RA!I23</f>
        <v>206638.92790000001</v>
      </c>
      <c r="G19" s="16">
        <f t="shared" si="0"/>
        <v>1885848.9246</v>
      </c>
      <c r="H19" s="27">
        <f>RA!J23</f>
        <v>9.8752749103474198</v>
      </c>
      <c r="I19" s="20">
        <f>VLOOKUP(B19,RMS!B:D,3,FALSE)</f>
        <v>2092488.8161982901</v>
      </c>
      <c r="J19" s="21">
        <f>VLOOKUP(B19,RMS!B:E,4,FALSE)</f>
        <v>1885848.95375128</v>
      </c>
      <c r="K19" s="22">
        <f t="shared" si="1"/>
        <v>-0.96369829005561769</v>
      </c>
      <c r="L19" s="22">
        <f t="shared" si="2"/>
        <v>-2.91512799449265E-2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239539.73970000001</v>
      </c>
      <c r="F20" s="25">
        <f>RA!I24</f>
        <v>38977.700900000003</v>
      </c>
      <c r="G20" s="16">
        <f t="shared" si="0"/>
        <v>200562.03880000001</v>
      </c>
      <c r="H20" s="27">
        <f>RA!J24</f>
        <v>16.271914192115201</v>
      </c>
      <c r="I20" s="20">
        <f>VLOOKUP(B20,RMS!B:D,3,FALSE)</f>
        <v>239539.71737649199</v>
      </c>
      <c r="J20" s="21">
        <f>VLOOKUP(B20,RMS!B:E,4,FALSE)</f>
        <v>200562.03975969099</v>
      </c>
      <c r="K20" s="22">
        <f t="shared" si="1"/>
        <v>2.2323508019326255E-2</v>
      </c>
      <c r="L20" s="22">
        <f t="shared" si="2"/>
        <v>-9.5969098038040102E-4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223528.2169</v>
      </c>
      <c r="F21" s="25">
        <f>RA!I25</f>
        <v>19073.613700000002</v>
      </c>
      <c r="G21" s="16">
        <f t="shared" si="0"/>
        <v>204454.60320000001</v>
      </c>
      <c r="H21" s="27">
        <f>RA!J25</f>
        <v>8.5329780573219391</v>
      </c>
      <c r="I21" s="20">
        <f>VLOOKUP(B21,RMS!B:D,3,FALSE)</f>
        <v>223528.21872146599</v>
      </c>
      <c r="J21" s="21">
        <f>VLOOKUP(B21,RMS!B:E,4,FALSE)</f>
        <v>204454.60736314501</v>
      </c>
      <c r="K21" s="22">
        <f t="shared" si="1"/>
        <v>-1.8214659939985722E-3</v>
      </c>
      <c r="L21" s="22">
        <f t="shared" si="2"/>
        <v>-4.1631450003478676E-3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384702.58850000001</v>
      </c>
      <c r="F22" s="25">
        <f>RA!I26</f>
        <v>88934.291299999997</v>
      </c>
      <c r="G22" s="16">
        <f t="shared" si="0"/>
        <v>295768.29720000003</v>
      </c>
      <c r="H22" s="27">
        <f>RA!J26</f>
        <v>23.117674265402002</v>
      </c>
      <c r="I22" s="20">
        <f>VLOOKUP(B22,RMS!B:D,3,FALSE)</f>
        <v>384702.62421617098</v>
      </c>
      <c r="J22" s="21">
        <f>VLOOKUP(B22,RMS!B:E,4,FALSE)</f>
        <v>295768.30229152099</v>
      </c>
      <c r="K22" s="22">
        <f t="shared" si="1"/>
        <v>-3.571617096895352E-2</v>
      </c>
      <c r="L22" s="22">
        <f t="shared" si="2"/>
        <v>-5.0915209576487541E-3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191012.2634</v>
      </c>
      <c r="F23" s="25">
        <f>RA!I27</f>
        <v>53535.796000000002</v>
      </c>
      <c r="G23" s="16">
        <f t="shared" si="0"/>
        <v>137476.46739999999</v>
      </c>
      <c r="H23" s="27">
        <f>RA!J27</f>
        <v>28.027413029440101</v>
      </c>
      <c r="I23" s="20">
        <f>VLOOKUP(B23,RMS!B:D,3,FALSE)</f>
        <v>191012.206452046</v>
      </c>
      <c r="J23" s="21">
        <f>VLOOKUP(B23,RMS!B:E,4,FALSE)</f>
        <v>137476.48530348099</v>
      </c>
      <c r="K23" s="22">
        <f t="shared" si="1"/>
        <v>5.6947953999042511E-2</v>
      </c>
      <c r="L23" s="22">
        <f t="shared" si="2"/>
        <v>-1.7903480998938903E-2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794536.67279999994</v>
      </c>
      <c r="F24" s="25">
        <f>RA!I28</f>
        <v>40256.518700000001</v>
      </c>
      <c r="G24" s="16">
        <f t="shared" si="0"/>
        <v>754280.15409999993</v>
      </c>
      <c r="H24" s="27">
        <f>RA!J28</f>
        <v>5.0666659045621296</v>
      </c>
      <c r="I24" s="20">
        <f>VLOOKUP(B24,RMS!B:D,3,FALSE)</f>
        <v>794536.67190531001</v>
      </c>
      <c r="J24" s="21">
        <f>VLOOKUP(B24,RMS!B:E,4,FALSE)</f>
        <v>754280.16145653103</v>
      </c>
      <c r="K24" s="22">
        <f t="shared" si="1"/>
        <v>8.9468993246555328E-4</v>
      </c>
      <c r="L24" s="22">
        <f t="shared" si="2"/>
        <v>-7.3565311031416059E-3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553862.94909999997</v>
      </c>
      <c r="F25" s="25">
        <f>RA!I29</f>
        <v>58035.805</v>
      </c>
      <c r="G25" s="16">
        <f t="shared" si="0"/>
        <v>495827.14409999998</v>
      </c>
      <c r="H25" s="27">
        <f>RA!J29</f>
        <v>10.4783692598151</v>
      </c>
      <c r="I25" s="20">
        <f>VLOOKUP(B25,RMS!B:D,3,FALSE)</f>
        <v>553862.95018495596</v>
      </c>
      <c r="J25" s="21">
        <f>VLOOKUP(B25,RMS!B:E,4,FALSE)</f>
        <v>495827.10914216802</v>
      </c>
      <c r="K25" s="22">
        <f t="shared" si="1"/>
        <v>-1.0849559912458062E-3</v>
      </c>
      <c r="L25" s="22">
        <f t="shared" si="2"/>
        <v>3.4957831958308816E-2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959621.67839999998</v>
      </c>
      <c r="F26" s="25">
        <f>RA!I30</f>
        <v>107758.35649999999</v>
      </c>
      <c r="G26" s="16">
        <f t="shared" si="0"/>
        <v>851863.32189999998</v>
      </c>
      <c r="H26" s="27">
        <f>RA!J30</f>
        <v>11.2292540826785</v>
      </c>
      <c r="I26" s="20">
        <f>VLOOKUP(B26,RMS!B:D,3,FALSE)</f>
        <v>959621.661775221</v>
      </c>
      <c r="J26" s="21">
        <f>VLOOKUP(B26,RMS!B:E,4,FALSE)</f>
        <v>851863.32368281099</v>
      </c>
      <c r="K26" s="22">
        <f t="shared" si="1"/>
        <v>1.6624778974801302E-2</v>
      </c>
      <c r="L26" s="22">
        <f t="shared" si="2"/>
        <v>-1.7828110139816999E-3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819086.23580000002</v>
      </c>
      <c r="F27" s="25">
        <f>RA!I31</f>
        <v>30074.8138</v>
      </c>
      <c r="G27" s="16">
        <f t="shared" si="0"/>
        <v>789011.42200000002</v>
      </c>
      <c r="H27" s="27">
        <f>RA!J31</f>
        <v>3.67175182361916</v>
      </c>
      <c r="I27" s="20">
        <f>VLOOKUP(B27,RMS!B:D,3,FALSE)</f>
        <v>819086.25627256604</v>
      </c>
      <c r="J27" s="21">
        <f>VLOOKUP(B27,RMS!B:E,4,FALSE)</f>
        <v>789011.53370530996</v>
      </c>
      <c r="K27" s="22">
        <f t="shared" si="1"/>
        <v>-2.0472566015087068E-2</v>
      </c>
      <c r="L27" s="22">
        <f t="shared" si="2"/>
        <v>-0.11170530994422734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116178.8328</v>
      </c>
      <c r="F28" s="25">
        <f>RA!I32</f>
        <v>26364.7641</v>
      </c>
      <c r="G28" s="16">
        <f t="shared" si="0"/>
        <v>89814.068700000003</v>
      </c>
      <c r="H28" s="27">
        <f>RA!J32</f>
        <v>22.6932595762832</v>
      </c>
      <c r="I28" s="20">
        <f>VLOOKUP(B28,RMS!B:D,3,FALSE)</f>
        <v>116178.65764688799</v>
      </c>
      <c r="J28" s="21">
        <f>VLOOKUP(B28,RMS!B:E,4,FALSE)</f>
        <v>89814.0743500643</v>
      </c>
      <c r="K28" s="22">
        <f t="shared" si="1"/>
        <v>0.17515311200986616</v>
      </c>
      <c r="L28" s="22">
        <f t="shared" si="2"/>
        <v>-5.6500642967876047E-3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-25.982900000000001</v>
      </c>
      <c r="F29" s="25">
        <f>RA!I33</f>
        <v>-6.2534999999999998</v>
      </c>
      <c r="G29" s="16">
        <f t="shared" si="0"/>
        <v>-19.729400000000002</v>
      </c>
      <c r="H29" s="27">
        <f>RA!J33</f>
        <v>24.067752252443</v>
      </c>
      <c r="I29" s="20">
        <f>VLOOKUP(B29,RMS!B:D,3,FALSE)</f>
        <v>-25.982900000000001</v>
      </c>
      <c r="J29" s="21">
        <f>VLOOKUP(B29,RMS!B:E,4,FALSE)</f>
        <v>-19.729399999999998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149592.10819999999</v>
      </c>
      <c r="F31" s="25">
        <f>RA!I35</f>
        <v>13967.727000000001</v>
      </c>
      <c r="G31" s="16">
        <f t="shared" si="0"/>
        <v>135624.38119999997</v>
      </c>
      <c r="H31" s="27">
        <f>RA!J35</f>
        <v>9.3372084718035993</v>
      </c>
      <c r="I31" s="20">
        <f>VLOOKUP(B31,RMS!B:D,3,FALSE)</f>
        <v>149592.10750000001</v>
      </c>
      <c r="J31" s="21">
        <f>VLOOKUP(B31,RMS!B:E,4,FALSE)</f>
        <v>135624.37220000001</v>
      </c>
      <c r="K31" s="22">
        <f t="shared" si="1"/>
        <v>6.99999975040555E-4</v>
      </c>
      <c r="L31" s="22">
        <f t="shared" si="2"/>
        <v>8.9999999618157744E-3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238011.96590000001</v>
      </c>
      <c r="F35" s="25">
        <f>RA!I39</f>
        <v>12798.616400000001</v>
      </c>
      <c r="G35" s="16">
        <f t="shared" si="0"/>
        <v>225213.34950000001</v>
      </c>
      <c r="H35" s="27">
        <f>RA!J39</f>
        <v>5.3772995620637403</v>
      </c>
      <c r="I35" s="20">
        <f>VLOOKUP(B35,RMS!B:D,3,FALSE)</f>
        <v>238011.96581196599</v>
      </c>
      <c r="J35" s="21">
        <f>VLOOKUP(B35,RMS!B:E,4,FALSE)</f>
        <v>225213.35128205101</v>
      </c>
      <c r="K35" s="22">
        <f t="shared" si="1"/>
        <v>8.8034023065119982E-5</v>
      </c>
      <c r="L35" s="22">
        <f t="shared" si="2"/>
        <v>-1.7820509965531528E-3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347789.2328</v>
      </c>
      <c r="F36" s="25">
        <f>RA!I40</f>
        <v>17724.405900000002</v>
      </c>
      <c r="G36" s="16">
        <f t="shared" si="0"/>
        <v>330064.82689999999</v>
      </c>
      <c r="H36" s="27">
        <f>RA!J40</f>
        <v>5.0963066789915903</v>
      </c>
      <c r="I36" s="20">
        <f>VLOOKUP(B36,RMS!B:D,3,FALSE)</f>
        <v>347789.22740512801</v>
      </c>
      <c r="J36" s="21">
        <f>VLOOKUP(B36,RMS!B:E,4,FALSE)</f>
        <v>330064.82769743598</v>
      </c>
      <c r="K36" s="22">
        <f t="shared" si="1"/>
        <v>5.3948719869367778E-3</v>
      </c>
      <c r="L36" s="22">
        <f t="shared" si="2"/>
        <v>-7.9743599053472281E-4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16572.304899999999</v>
      </c>
      <c r="F39" s="25">
        <f>RA!I43</f>
        <v>2860.9097000000002</v>
      </c>
      <c r="G39" s="16">
        <f t="shared" si="0"/>
        <v>13711.395199999999</v>
      </c>
      <c r="H39" s="27">
        <f>RA!J43</f>
        <v>17.2631973480044</v>
      </c>
      <c r="I39" s="20">
        <f>VLOOKUP(B39,RMS!B:D,3,FALSE)</f>
        <v>16572.305045004199</v>
      </c>
      <c r="J39" s="21">
        <f>VLOOKUP(B39,RMS!B:E,4,FALSE)</f>
        <v>13711.395401255601</v>
      </c>
      <c r="K39" s="22">
        <f t="shared" si="1"/>
        <v>-1.4500420002150349E-4</v>
      </c>
      <c r="L39" s="22">
        <f t="shared" si="2"/>
        <v>-2.0125560149608646E-4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54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55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67</v>
      </c>
      <c r="F5" s="40" t="s">
        <v>68</v>
      </c>
      <c r="G5" s="40" t="s">
        <v>56</v>
      </c>
      <c r="H5" s="40" t="s">
        <v>57</v>
      </c>
      <c r="I5" s="40" t="s">
        <v>1</v>
      </c>
      <c r="J5" s="40" t="s">
        <v>2</v>
      </c>
      <c r="K5" s="40" t="s">
        <v>58</v>
      </c>
      <c r="L5" s="40" t="s">
        <v>59</v>
      </c>
      <c r="M5" s="40" t="s">
        <v>60</v>
      </c>
      <c r="N5" s="40" t="s">
        <v>61</v>
      </c>
      <c r="O5" s="40" t="s">
        <v>62</v>
      </c>
      <c r="P5" s="40" t="s">
        <v>69</v>
      </c>
      <c r="Q5" s="40" t="s">
        <v>70</v>
      </c>
      <c r="R5" s="40" t="s">
        <v>63</v>
      </c>
      <c r="S5" s="40" t="s">
        <v>64</v>
      </c>
      <c r="T5" s="40" t="s">
        <v>65</v>
      </c>
      <c r="U5" s="41" t="s">
        <v>66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13186907.9838</v>
      </c>
      <c r="E7" s="44">
        <v>17039243</v>
      </c>
      <c r="F7" s="45">
        <v>77.391395755081405</v>
      </c>
      <c r="G7" s="44">
        <v>11634192.368100001</v>
      </c>
      <c r="H7" s="45">
        <v>13.346140123636101</v>
      </c>
      <c r="I7" s="44">
        <v>1504794.3998</v>
      </c>
      <c r="J7" s="45">
        <v>11.411275498764599</v>
      </c>
      <c r="K7" s="44">
        <v>1607678.4648</v>
      </c>
      <c r="L7" s="45">
        <v>13.8185652594857</v>
      </c>
      <c r="M7" s="45">
        <v>-6.3995423993441006E-2</v>
      </c>
      <c r="N7" s="44">
        <v>205273863.06369999</v>
      </c>
      <c r="O7" s="44">
        <v>4979799251.0839996</v>
      </c>
      <c r="P7" s="44">
        <v>834429</v>
      </c>
      <c r="Q7" s="44">
        <v>825321</v>
      </c>
      <c r="R7" s="45">
        <v>1.10357061070783</v>
      </c>
      <c r="S7" s="44">
        <v>15.803511124133999</v>
      </c>
      <c r="T7" s="44">
        <v>16.1760568353404</v>
      </c>
      <c r="U7" s="46">
        <v>-2.3573603883349299</v>
      </c>
    </row>
    <row r="8" spans="1:23" ht="12" thickBot="1">
      <c r="A8" s="68">
        <v>41558</v>
      </c>
      <c r="B8" s="71" t="s">
        <v>6</v>
      </c>
      <c r="C8" s="72"/>
      <c r="D8" s="47">
        <v>491637.29749999999</v>
      </c>
      <c r="E8" s="47">
        <v>536335</v>
      </c>
      <c r="F8" s="48">
        <v>91.666085096068699</v>
      </c>
      <c r="G8" s="47">
        <v>455417.85430000001</v>
      </c>
      <c r="H8" s="48">
        <v>7.95301344864294</v>
      </c>
      <c r="I8" s="47">
        <v>123886.4828</v>
      </c>
      <c r="J8" s="48">
        <v>25.198755958908901</v>
      </c>
      <c r="K8" s="47">
        <v>104370.1906</v>
      </c>
      <c r="L8" s="48">
        <v>22.9174569276433</v>
      </c>
      <c r="M8" s="48">
        <v>0.186991056429095</v>
      </c>
      <c r="N8" s="47">
        <v>7405739.1688999999</v>
      </c>
      <c r="O8" s="47">
        <v>173919619.5839</v>
      </c>
      <c r="P8" s="47">
        <v>21214</v>
      </c>
      <c r="Q8" s="47">
        <v>21093</v>
      </c>
      <c r="R8" s="48">
        <v>0.57365002607501203</v>
      </c>
      <c r="S8" s="47">
        <v>23.175134227396999</v>
      </c>
      <c r="T8" s="47">
        <v>23.382313132318799</v>
      </c>
      <c r="U8" s="49">
        <v>-0.89397067947444497</v>
      </c>
    </row>
    <row r="9" spans="1:23" ht="12" thickBot="1">
      <c r="A9" s="69"/>
      <c r="B9" s="71" t="s">
        <v>7</v>
      </c>
      <c r="C9" s="72"/>
      <c r="D9" s="47">
        <v>67940.544299999994</v>
      </c>
      <c r="E9" s="47">
        <v>96358</v>
      </c>
      <c r="F9" s="48">
        <v>70.508462504410602</v>
      </c>
      <c r="G9" s="47">
        <v>66245.210500000001</v>
      </c>
      <c r="H9" s="48">
        <v>2.5591794292811398</v>
      </c>
      <c r="I9" s="47">
        <v>15433.238499999999</v>
      </c>
      <c r="J9" s="48">
        <v>22.715800497347502</v>
      </c>
      <c r="K9" s="47">
        <v>14648.3927</v>
      </c>
      <c r="L9" s="48">
        <v>22.112380033874299</v>
      </c>
      <c r="M9" s="48">
        <v>5.3578970476399E-2</v>
      </c>
      <c r="N9" s="47">
        <v>1137472.2993999999</v>
      </c>
      <c r="O9" s="47">
        <v>33026750.0944</v>
      </c>
      <c r="P9" s="47">
        <v>4514</v>
      </c>
      <c r="Q9" s="47">
        <v>4265</v>
      </c>
      <c r="R9" s="48">
        <v>5.8382180539273199</v>
      </c>
      <c r="S9" s="47">
        <v>15.0510731723527</v>
      </c>
      <c r="T9" s="47">
        <v>14.9450178194607</v>
      </c>
      <c r="U9" s="49">
        <v>0.70463648457151096</v>
      </c>
    </row>
    <row r="10" spans="1:23" ht="12" thickBot="1">
      <c r="A10" s="69"/>
      <c r="B10" s="71" t="s">
        <v>8</v>
      </c>
      <c r="C10" s="72"/>
      <c r="D10" s="47">
        <v>85209.369000000006</v>
      </c>
      <c r="E10" s="47">
        <v>100944</v>
      </c>
      <c r="F10" s="48">
        <v>84.412514859724197</v>
      </c>
      <c r="G10" s="47">
        <v>71182.775399999999</v>
      </c>
      <c r="H10" s="48">
        <v>19.705038924346301</v>
      </c>
      <c r="I10" s="47">
        <v>23357.700799999999</v>
      </c>
      <c r="J10" s="48">
        <v>27.412127415237599</v>
      </c>
      <c r="K10" s="47">
        <v>23311.266800000001</v>
      </c>
      <c r="L10" s="48">
        <v>32.748465719419002</v>
      </c>
      <c r="M10" s="48">
        <v>1.9919123400019998E-3</v>
      </c>
      <c r="N10" s="47">
        <v>1702592.9668000001</v>
      </c>
      <c r="O10" s="47">
        <v>45283784.634400003</v>
      </c>
      <c r="P10" s="47">
        <v>77741</v>
      </c>
      <c r="Q10" s="47">
        <v>75348</v>
      </c>
      <c r="R10" s="48">
        <v>3.1759303498434002</v>
      </c>
      <c r="S10" s="47">
        <v>1.09606731325813</v>
      </c>
      <c r="T10" s="47">
        <v>1.2185689401178501</v>
      </c>
      <c r="U10" s="49">
        <v>-11.1764693078552</v>
      </c>
    </row>
    <row r="11" spans="1:23" ht="12" thickBot="1">
      <c r="A11" s="69"/>
      <c r="B11" s="71" t="s">
        <v>9</v>
      </c>
      <c r="C11" s="72"/>
      <c r="D11" s="47">
        <v>37169.477400000003</v>
      </c>
      <c r="E11" s="47">
        <v>45764</v>
      </c>
      <c r="F11" s="48">
        <v>81.219905165632397</v>
      </c>
      <c r="G11" s="47">
        <v>39002.8416</v>
      </c>
      <c r="H11" s="48">
        <v>-4.7005913538361099</v>
      </c>
      <c r="I11" s="47">
        <v>9349.9685000000009</v>
      </c>
      <c r="J11" s="48">
        <v>25.1549635723423</v>
      </c>
      <c r="K11" s="47">
        <v>10292.973400000001</v>
      </c>
      <c r="L11" s="48">
        <v>26.390316648108001</v>
      </c>
      <c r="M11" s="48">
        <v>-9.1616373943023993E-2</v>
      </c>
      <c r="N11" s="47">
        <v>524447.31110000005</v>
      </c>
      <c r="O11" s="47">
        <v>15917782.3387</v>
      </c>
      <c r="P11" s="47">
        <v>1817</v>
      </c>
      <c r="Q11" s="47">
        <v>1913</v>
      </c>
      <c r="R11" s="48">
        <v>-5.0182958703606904</v>
      </c>
      <c r="S11" s="47">
        <v>20.456509301045699</v>
      </c>
      <c r="T11" s="47">
        <v>18.997354051228399</v>
      </c>
      <c r="U11" s="49">
        <v>7.1329630502632</v>
      </c>
    </row>
    <row r="12" spans="1:23" ht="12" thickBot="1">
      <c r="A12" s="69"/>
      <c r="B12" s="71" t="s">
        <v>10</v>
      </c>
      <c r="C12" s="72"/>
      <c r="D12" s="47">
        <v>153919.5368</v>
      </c>
      <c r="E12" s="47">
        <v>157642</v>
      </c>
      <c r="F12" s="48">
        <v>97.638660255515703</v>
      </c>
      <c r="G12" s="47">
        <v>152979.87299999999</v>
      </c>
      <c r="H12" s="48">
        <v>0.61424014909463598</v>
      </c>
      <c r="I12" s="47">
        <v>4584.4922999999999</v>
      </c>
      <c r="J12" s="48">
        <v>2.9784992830097998</v>
      </c>
      <c r="K12" s="47">
        <v>19830.839800000002</v>
      </c>
      <c r="L12" s="48">
        <v>12.9630384776172</v>
      </c>
      <c r="M12" s="48">
        <v>-0.76882006277918702</v>
      </c>
      <c r="N12" s="47">
        <v>2748965.1617000001</v>
      </c>
      <c r="O12" s="47">
        <v>58595183.627499998</v>
      </c>
      <c r="P12" s="47">
        <v>1322</v>
      </c>
      <c r="Q12" s="47">
        <v>1382</v>
      </c>
      <c r="R12" s="48">
        <v>-4.3415340086830696</v>
      </c>
      <c r="S12" s="47">
        <v>116.429301664145</v>
      </c>
      <c r="T12" s="47">
        <v>114.113309551375</v>
      </c>
      <c r="U12" s="49">
        <v>1.9891832035986801</v>
      </c>
    </row>
    <row r="13" spans="1:23" ht="12" thickBot="1">
      <c r="A13" s="69"/>
      <c r="B13" s="71" t="s">
        <v>11</v>
      </c>
      <c r="C13" s="72"/>
      <c r="D13" s="47">
        <v>210051.9779</v>
      </c>
      <c r="E13" s="47">
        <v>285886</v>
      </c>
      <c r="F13" s="48">
        <v>73.474034370343404</v>
      </c>
      <c r="G13" s="47">
        <v>225528.845</v>
      </c>
      <c r="H13" s="48">
        <v>-6.8624778794925296</v>
      </c>
      <c r="I13" s="47">
        <v>56468.086300000003</v>
      </c>
      <c r="J13" s="48">
        <v>26.882911013046002</v>
      </c>
      <c r="K13" s="47">
        <v>58982.270400000001</v>
      </c>
      <c r="L13" s="48">
        <v>26.152872108221899</v>
      </c>
      <c r="M13" s="48">
        <v>-4.2626099045518999E-2</v>
      </c>
      <c r="N13" s="47">
        <v>3365558.17</v>
      </c>
      <c r="O13" s="47">
        <v>89805659.623600006</v>
      </c>
      <c r="P13" s="47">
        <v>8035</v>
      </c>
      <c r="Q13" s="47">
        <v>8184</v>
      </c>
      <c r="R13" s="48">
        <v>-1.82062561094819</v>
      </c>
      <c r="S13" s="47">
        <v>26.142125438705701</v>
      </c>
      <c r="T13" s="47">
        <v>27.1476735215054</v>
      </c>
      <c r="U13" s="49">
        <v>-3.8464664441970502</v>
      </c>
    </row>
    <row r="14" spans="1:23" ht="12" thickBot="1">
      <c r="A14" s="69"/>
      <c r="B14" s="71" t="s">
        <v>12</v>
      </c>
      <c r="C14" s="72"/>
      <c r="D14" s="47">
        <v>107831.565</v>
      </c>
      <c r="E14" s="47">
        <v>145386</v>
      </c>
      <c r="F14" s="48">
        <v>74.169153150922398</v>
      </c>
      <c r="G14" s="47">
        <v>114623.58930000001</v>
      </c>
      <c r="H14" s="48">
        <v>-5.9255030674562796</v>
      </c>
      <c r="I14" s="47">
        <v>19393.7297</v>
      </c>
      <c r="J14" s="48">
        <v>17.9852065580241</v>
      </c>
      <c r="K14" s="47">
        <v>14524.376099999999</v>
      </c>
      <c r="L14" s="48">
        <v>12.671367376209</v>
      </c>
      <c r="M14" s="48">
        <v>0.33525389087108498</v>
      </c>
      <c r="N14" s="47">
        <v>2039110.3193000001</v>
      </c>
      <c r="O14" s="47">
        <v>46875094.062700003</v>
      </c>
      <c r="P14" s="47">
        <v>1588</v>
      </c>
      <c r="Q14" s="47">
        <v>1657</v>
      </c>
      <c r="R14" s="48">
        <v>-4.1641520820760496</v>
      </c>
      <c r="S14" s="47">
        <v>67.904008186398002</v>
      </c>
      <c r="T14" s="47">
        <v>67.547462462281203</v>
      </c>
      <c r="U14" s="49">
        <v>0.52507316377853697</v>
      </c>
    </row>
    <row r="15" spans="1:23" ht="12" thickBot="1">
      <c r="A15" s="69"/>
      <c r="B15" s="71" t="s">
        <v>13</v>
      </c>
      <c r="C15" s="72"/>
      <c r="D15" s="47">
        <v>55694.414700000001</v>
      </c>
      <c r="E15" s="47">
        <v>85539</v>
      </c>
      <c r="F15" s="48">
        <v>65.109967032581594</v>
      </c>
      <c r="G15" s="47">
        <v>70411.141000000003</v>
      </c>
      <c r="H15" s="48">
        <v>-20.901133103353601</v>
      </c>
      <c r="I15" s="47">
        <v>12675.845600000001</v>
      </c>
      <c r="J15" s="48">
        <v>22.7596351775648</v>
      </c>
      <c r="K15" s="47">
        <v>15755.879800000001</v>
      </c>
      <c r="L15" s="48">
        <v>22.3769698604941</v>
      </c>
      <c r="M15" s="48">
        <v>-0.19548474849370201</v>
      </c>
      <c r="N15" s="47">
        <v>1552249.7653000001</v>
      </c>
      <c r="O15" s="47">
        <v>29372674.1994</v>
      </c>
      <c r="P15" s="47">
        <v>1578</v>
      </c>
      <c r="Q15" s="47">
        <v>1580</v>
      </c>
      <c r="R15" s="48">
        <v>-0.126582278481013</v>
      </c>
      <c r="S15" s="47">
        <v>35.294305893536098</v>
      </c>
      <c r="T15" s="47">
        <v>33.329557784810099</v>
      </c>
      <c r="U15" s="49">
        <v>5.56675661692449</v>
      </c>
    </row>
    <row r="16" spans="1:23" ht="12" thickBot="1">
      <c r="A16" s="69"/>
      <c r="B16" s="71" t="s">
        <v>14</v>
      </c>
      <c r="C16" s="72"/>
      <c r="D16" s="47">
        <v>649151.26309999998</v>
      </c>
      <c r="E16" s="47">
        <v>717563</v>
      </c>
      <c r="F16" s="48">
        <v>90.466100272728696</v>
      </c>
      <c r="G16" s="47">
        <v>477786.1544</v>
      </c>
      <c r="H16" s="48">
        <v>35.866486946487399</v>
      </c>
      <c r="I16" s="47">
        <v>23356.308099999998</v>
      </c>
      <c r="J16" s="48">
        <v>3.59797622336322</v>
      </c>
      <c r="K16" s="47">
        <v>49711.710500000001</v>
      </c>
      <c r="L16" s="48">
        <v>10.4045941980942</v>
      </c>
      <c r="M16" s="48">
        <v>-0.53016486729017298</v>
      </c>
      <c r="N16" s="47">
        <v>10792699.457900001</v>
      </c>
      <c r="O16" s="47">
        <v>248397856.1013</v>
      </c>
      <c r="P16" s="47">
        <v>44914</v>
      </c>
      <c r="Q16" s="47">
        <v>42187</v>
      </c>
      <c r="R16" s="48">
        <v>6.4640766112783501</v>
      </c>
      <c r="S16" s="47">
        <v>14.453205305695301</v>
      </c>
      <c r="T16" s="47">
        <v>15.2467379168938</v>
      </c>
      <c r="U16" s="49">
        <v>-5.4903572904053499</v>
      </c>
    </row>
    <row r="17" spans="1:21" ht="12" thickBot="1">
      <c r="A17" s="69"/>
      <c r="B17" s="71" t="s">
        <v>15</v>
      </c>
      <c r="C17" s="72"/>
      <c r="D17" s="47">
        <v>364759.57980000001</v>
      </c>
      <c r="E17" s="47">
        <v>488582</v>
      </c>
      <c r="F17" s="48">
        <v>74.656778145735998</v>
      </c>
      <c r="G17" s="47">
        <v>336037.11170000001</v>
      </c>
      <c r="H17" s="48">
        <v>8.5474095270888597</v>
      </c>
      <c r="I17" s="47">
        <v>28203.816299999999</v>
      </c>
      <c r="J17" s="48">
        <v>7.7321660243890902</v>
      </c>
      <c r="K17" s="47">
        <v>55674.635999999999</v>
      </c>
      <c r="L17" s="48">
        <v>16.568002182361301</v>
      </c>
      <c r="M17" s="48">
        <v>-0.49341714061677899</v>
      </c>
      <c r="N17" s="47">
        <v>5980363.4813000001</v>
      </c>
      <c r="O17" s="47">
        <v>235610318.7279</v>
      </c>
      <c r="P17" s="47">
        <v>8881</v>
      </c>
      <c r="Q17" s="47">
        <v>8914</v>
      </c>
      <c r="R17" s="48">
        <v>-0.370204173210675</v>
      </c>
      <c r="S17" s="47">
        <v>41.0719040423376</v>
      </c>
      <c r="T17" s="47">
        <v>42.1354834305587</v>
      </c>
      <c r="U17" s="49">
        <v>-2.5895546189549599</v>
      </c>
    </row>
    <row r="18" spans="1:21" ht="12" thickBot="1">
      <c r="A18" s="69"/>
      <c r="B18" s="71" t="s">
        <v>16</v>
      </c>
      <c r="C18" s="72"/>
      <c r="D18" s="47">
        <v>1291372.5059</v>
      </c>
      <c r="E18" s="47">
        <v>1590513</v>
      </c>
      <c r="F18" s="48">
        <v>81.1922006233209</v>
      </c>
      <c r="G18" s="47">
        <v>1055945.8618999999</v>
      </c>
      <c r="H18" s="48">
        <v>22.295332790678199</v>
      </c>
      <c r="I18" s="47">
        <v>209024.16810000001</v>
      </c>
      <c r="J18" s="48">
        <v>16.1862024431381</v>
      </c>
      <c r="K18" s="47">
        <v>172883.41769999999</v>
      </c>
      <c r="L18" s="48">
        <v>16.372375131896</v>
      </c>
      <c r="M18" s="48">
        <v>0.209046945512809</v>
      </c>
      <c r="N18" s="47">
        <v>21344194.8616</v>
      </c>
      <c r="O18" s="47">
        <v>581244307.13090003</v>
      </c>
      <c r="P18" s="47">
        <v>68565</v>
      </c>
      <c r="Q18" s="47">
        <v>64648</v>
      </c>
      <c r="R18" s="48">
        <v>6.0589654745699901</v>
      </c>
      <c r="S18" s="47">
        <v>18.834281424925301</v>
      </c>
      <c r="T18" s="47">
        <v>17.8676377227447</v>
      </c>
      <c r="U18" s="49">
        <v>5.1323630584668303</v>
      </c>
    </row>
    <row r="19" spans="1:21" ht="12" thickBot="1">
      <c r="A19" s="69"/>
      <c r="B19" s="71" t="s">
        <v>17</v>
      </c>
      <c r="C19" s="72"/>
      <c r="D19" s="47">
        <v>464609.13160000002</v>
      </c>
      <c r="E19" s="47">
        <v>636470</v>
      </c>
      <c r="F19" s="48">
        <v>72.997805332537297</v>
      </c>
      <c r="G19" s="47">
        <v>963392.1801</v>
      </c>
      <c r="H19" s="48">
        <v>-51.773624366374499</v>
      </c>
      <c r="I19" s="47">
        <v>56312.706899999997</v>
      </c>
      <c r="J19" s="48">
        <v>12.1204477204468</v>
      </c>
      <c r="K19" s="47">
        <v>51868.612200000003</v>
      </c>
      <c r="L19" s="48">
        <v>5.3839561158381102</v>
      </c>
      <c r="M19" s="48">
        <v>8.5679845893390005E-2</v>
      </c>
      <c r="N19" s="47">
        <v>8954984.0199999996</v>
      </c>
      <c r="O19" s="47">
        <v>195576072.23370001</v>
      </c>
      <c r="P19" s="47">
        <v>10741</v>
      </c>
      <c r="Q19" s="47">
        <v>10392</v>
      </c>
      <c r="R19" s="48">
        <v>3.3583525789068398</v>
      </c>
      <c r="S19" s="47">
        <v>43.255668150079103</v>
      </c>
      <c r="T19" s="47">
        <v>42.8712297247883</v>
      </c>
      <c r="U19" s="49">
        <v>0.888758495087835</v>
      </c>
    </row>
    <row r="20" spans="1:21" ht="12" thickBot="1">
      <c r="A20" s="69"/>
      <c r="B20" s="71" t="s">
        <v>18</v>
      </c>
      <c r="C20" s="72"/>
      <c r="D20" s="47">
        <v>829697.83680000005</v>
      </c>
      <c r="E20" s="47">
        <v>1033760</v>
      </c>
      <c r="F20" s="48">
        <v>80.260199349945793</v>
      </c>
      <c r="G20" s="47">
        <v>806842.31510000001</v>
      </c>
      <c r="H20" s="48">
        <v>2.8327123246092198</v>
      </c>
      <c r="I20" s="47">
        <v>54253.658900000002</v>
      </c>
      <c r="J20" s="48">
        <v>6.5389659335797399</v>
      </c>
      <c r="K20" s="47">
        <v>69477.109599999996</v>
      </c>
      <c r="L20" s="48">
        <v>8.6109898179285498</v>
      </c>
      <c r="M20" s="48">
        <v>-0.21911462332911999</v>
      </c>
      <c r="N20" s="47">
        <v>11663715.3627</v>
      </c>
      <c r="O20" s="47">
        <v>292853882.44819999</v>
      </c>
      <c r="P20" s="47">
        <v>33908</v>
      </c>
      <c r="Q20" s="47">
        <v>35136</v>
      </c>
      <c r="R20" s="48">
        <v>-3.49499089253188</v>
      </c>
      <c r="S20" s="47">
        <v>24.469088026424402</v>
      </c>
      <c r="T20" s="47">
        <v>25.4995444188297</v>
      </c>
      <c r="U20" s="49">
        <v>-4.2112578584557303</v>
      </c>
    </row>
    <row r="21" spans="1:21" ht="12" thickBot="1">
      <c r="A21" s="69"/>
      <c r="B21" s="71" t="s">
        <v>19</v>
      </c>
      <c r="C21" s="72"/>
      <c r="D21" s="47">
        <v>307991.96889999998</v>
      </c>
      <c r="E21" s="47">
        <v>372019</v>
      </c>
      <c r="F21" s="48">
        <v>82.7893115405396</v>
      </c>
      <c r="G21" s="47">
        <v>250083.9178</v>
      </c>
      <c r="H21" s="48">
        <v>23.155447823042699</v>
      </c>
      <c r="I21" s="47">
        <v>35978.547400000003</v>
      </c>
      <c r="J21" s="48">
        <v>11.6816511574955</v>
      </c>
      <c r="K21" s="47">
        <v>40589.474300000002</v>
      </c>
      <c r="L21" s="48">
        <v>16.230341661737999</v>
      </c>
      <c r="M21" s="48">
        <v>-0.113599079059765</v>
      </c>
      <c r="N21" s="47">
        <v>4253104.2273000004</v>
      </c>
      <c r="O21" s="47">
        <v>114190759.66689999</v>
      </c>
      <c r="P21" s="47">
        <v>30221</v>
      </c>
      <c r="Q21" s="47">
        <v>30427</v>
      </c>
      <c r="R21" s="48">
        <v>-0.67703026916883202</v>
      </c>
      <c r="S21" s="47">
        <v>10.191322884749001</v>
      </c>
      <c r="T21" s="47">
        <v>10.1130313931705</v>
      </c>
      <c r="U21" s="49">
        <v>0.76821716340315804</v>
      </c>
    </row>
    <row r="22" spans="1:21" ht="12" thickBot="1">
      <c r="A22" s="69"/>
      <c r="B22" s="71" t="s">
        <v>20</v>
      </c>
      <c r="C22" s="72"/>
      <c r="D22" s="47">
        <v>943374.85629999998</v>
      </c>
      <c r="E22" s="47">
        <v>946704</v>
      </c>
      <c r="F22" s="48">
        <v>99.648343758978498</v>
      </c>
      <c r="G22" s="47">
        <v>606805.8371</v>
      </c>
      <c r="H22" s="48">
        <v>55.465685829342902</v>
      </c>
      <c r="I22" s="47">
        <v>115519.6562</v>
      </c>
      <c r="J22" s="48">
        <v>12.245360943059101</v>
      </c>
      <c r="K22" s="47">
        <v>94171.631599999993</v>
      </c>
      <c r="L22" s="48">
        <v>15.519236276641299</v>
      </c>
      <c r="M22" s="48">
        <v>0.22669273365334799</v>
      </c>
      <c r="N22" s="47">
        <v>13559215.3979</v>
      </c>
      <c r="O22" s="47">
        <v>325885542.50749999</v>
      </c>
      <c r="P22" s="47">
        <v>62382</v>
      </c>
      <c r="Q22" s="47">
        <v>59555</v>
      </c>
      <c r="R22" s="48">
        <v>4.7468726387373001</v>
      </c>
      <c r="S22" s="47">
        <v>15.122549073450701</v>
      </c>
      <c r="T22" s="47">
        <v>15.254053550499499</v>
      </c>
      <c r="U22" s="49">
        <v>-0.86959200072780596</v>
      </c>
    </row>
    <row r="23" spans="1:21" ht="12" thickBot="1">
      <c r="A23" s="69"/>
      <c r="B23" s="71" t="s">
        <v>21</v>
      </c>
      <c r="C23" s="72"/>
      <c r="D23" s="47">
        <v>2092487.8525</v>
      </c>
      <c r="E23" s="47">
        <v>2295734</v>
      </c>
      <c r="F23" s="48">
        <v>91.146790198690297</v>
      </c>
      <c r="G23" s="47">
        <v>1892344.5723000001</v>
      </c>
      <c r="H23" s="48">
        <v>10.57647127958</v>
      </c>
      <c r="I23" s="47">
        <v>206638.92790000001</v>
      </c>
      <c r="J23" s="48">
        <v>9.8752749103474198</v>
      </c>
      <c r="K23" s="47">
        <v>275307.59999999998</v>
      </c>
      <c r="L23" s="48">
        <v>14.548492067984499</v>
      </c>
      <c r="M23" s="48">
        <v>-0.24942526868128601</v>
      </c>
      <c r="N23" s="47">
        <v>33584373.571900003</v>
      </c>
      <c r="O23" s="47">
        <v>714755086.12230003</v>
      </c>
      <c r="P23" s="47">
        <v>73104</v>
      </c>
      <c r="Q23" s="47">
        <v>72847</v>
      </c>
      <c r="R23" s="48">
        <v>0.35279421252762999</v>
      </c>
      <c r="S23" s="47">
        <v>28.623438560133501</v>
      </c>
      <c r="T23" s="47">
        <v>30.410876261205001</v>
      </c>
      <c r="U23" s="49">
        <v>-6.2446644812304797</v>
      </c>
    </row>
    <row r="24" spans="1:21" ht="12" thickBot="1">
      <c r="A24" s="69"/>
      <c r="B24" s="71" t="s">
        <v>22</v>
      </c>
      <c r="C24" s="72"/>
      <c r="D24" s="47">
        <v>239539.73970000001</v>
      </c>
      <c r="E24" s="47">
        <v>326826</v>
      </c>
      <c r="F24" s="48">
        <v>73.292742835637299</v>
      </c>
      <c r="G24" s="47">
        <v>212472.12460000001</v>
      </c>
      <c r="H24" s="48">
        <v>12.7393723534122</v>
      </c>
      <c r="I24" s="47">
        <v>38977.700900000003</v>
      </c>
      <c r="J24" s="48">
        <v>16.271914192115201</v>
      </c>
      <c r="K24" s="47">
        <v>31378.181499999999</v>
      </c>
      <c r="L24" s="48">
        <v>14.7681403191466</v>
      </c>
      <c r="M24" s="48">
        <v>0.24219119900240199</v>
      </c>
      <c r="N24" s="47">
        <v>3811155.1842</v>
      </c>
      <c r="O24" s="47">
        <v>88050211.568000004</v>
      </c>
      <c r="P24" s="47">
        <v>28142</v>
      </c>
      <c r="Q24" s="47">
        <v>27089</v>
      </c>
      <c r="R24" s="48">
        <v>3.8871866809406099</v>
      </c>
      <c r="S24" s="47">
        <v>8.5118235981806603</v>
      </c>
      <c r="T24" s="47">
        <v>8.6425693971722808</v>
      </c>
      <c r="U24" s="49">
        <v>-1.5360492082986199</v>
      </c>
    </row>
    <row r="25" spans="1:21" ht="12" thickBot="1">
      <c r="A25" s="69"/>
      <c r="B25" s="71" t="s">
        <v>23</v>
      </c>
      <c r="C25" s="72"/>
      <c r="D25" s="47">
        <v>223528.2169</v>
      </c>
      <c r="E25" s="47">
        <v>243941</v>
      </c>
      <c r="F25" s="48">
        <v>91.6320818968521</v>
      </c>
      <c r="G25" s="47">
        <v>190471.11290000001</v>
      </c>
      <c r="H25" s="48">
        <v>17.355442248796798</v>
      </c>
      <c r="I25" s="47">
        <v>19073.613700000002</v>
      </c>
      <c r="J25" s="48">
        <v>8.5329780573219391</v>
      </c>
      <c r="K25" s="47">
        <v>22183.8478</v>
      </c>
      <c r="L25" s="48">
        <v>11.646830567765299</v>
      </c>
      <c r="M25" s="48">
        <v>-0.14020264329436999</v>
      </c>
      <c r="N25" s="47">
        <v>2987655.1261</v>
      </c>
      <c r="O25" s="47">
        <v>73545291.6294</v>
      </c>
      <c r="P25" s="47">
        <v>15307</v>
      </c>
      <c r="Q25" s="47">
        <v>14849</v>
      </c>
      <c r="R25" s="48">
        <v>3.08438278671965</v>
      </c>
      <c r="S25" s="47">
        <v>14.603006265107499</v>
      </c>
      <c r="T25" s="47">
        <v>14.270194417132499</v>
      </c>
      <c r="U25" s="49">
        <v>2.2790639265164301</v>
      </c>
    </row>
    <row r="26" spans="1:21" ht="12" thickBot="1">
      <c r="A26" s="69"/>
      <c r="B26" s="71" t="s">
        <v>24</v>
      </c>
      <c r="C26" s="72"/>
      <c r="D26" s="47">
        <v>384702.58850000001</v>
      </c>
      <c r="E26" s="47">
        <v>427504</v>
      </c>
      <c r="F26" s="48">
        <v>89.988067597028305</v>
      </c>
      <c r="G26" s="47">
        <v>288968.4706</v>
      </c>
      <c r="H26" s="48">
        <v>33.129606735718397</v>
      </c>
      <c r="I26" s="47">
        <v>88934.291299999997</v>
      </c>
      <c r="J26" s="48">
        <v>23.117674265402002</v>
      </c>
      <c r="K26" s="47">
        <v>70404.985799999995</v>
      </c>
      <c r="L26" s="48">
        <v>24.364244878970499</v>
      </c>
      <c r="M26" s="48">
        <v>0.263181723417094</v>
      </c>
      <c r="N26" s="47">
        <v>5234670.7375999996</v>
      </c>
      <c r="O26" s="47">
        <v>158313223.6837</v>
      </c>
      <c r="P26" s="47">
        <v>33330</v>
      </c>
      <c r="Q26" s="47">
        <v>33165</v>
      </c>
      <c r="R26" s="48">
        <v>0.497512437810954</v>
      </c>
      <c r="S26" s="47">
        <v>11.542231878187801</v>
      </c>
      <c r="T26" s="47">
        <v>11.5611790592492</v>
      </c>
      <c r="U26" s="49">
        <v>-0.16415526270265501</v>
      </c>
    </row>
    <row r="27" spans="1:21" ht="12" thickBot="1">
      <c r="A27" s="69"/>
      <c r="B27" s="71" t="s">
        <v>25</v>
      </c>
      <c r="C27" s="72"/>
      <c r="D27" s="47">
        <v>191012.2634</v>
      </c>
      <c r="E27" s="47">
        <v>258447</v>
      </c>
      <c r="F27" s="48">
        <v>73.907711600444202</v>
      </c>
      <c r="G27" s="47">
        <v>176450.53330000001</v>
      </c>
      <c r="H27" s="48">
        <v>8.2525849186537901</v>
      </c>
      <c r="I27" s="47">
        <v>53535.796000000002</v>
      </c>
      <c r="J27" s="48">
        <v>28.027413029440101</v>
      </c>
      <c r="K27" s="47">
        <v>51216.542300000001</v>
      </c>
      <c r="L27" s="48">
        <v>29.026005953136998</v>
      </c>
      <c r="M27" s="48">
        <v>4.5283293167566997E-2</v>
      </c>
      <c r="N27" s="47">
        <v>2791636.4079999998</v>
      </c>
      <c r="O27" s="47">
        <v>73940077.846200004</v>
      </c>
      <c r="P27" s="47">
        <v>30775</v>
      </c>
      <c r="Q27" s="47">
        <v>29475</v>
      </c>
      <c r="R27" s="48">
        <v>4.4105173876166202</v>
      </c>
      <c r="S27" s="47">
        <v>6.2067347977254297</v>
      </c>
      <c r="T27" s="47">
        <v>6.2552525462256199</v>
      </c>
      <c r="U27" s="49">
        <v>-0.78169520821107996</v>
      </c>
    </row>
    <row r="28" spans="1:21" ht="12" thickBot="1">
      <c r="A28" s="69"/>
      <c r="B28" s="71" t="s">
        <v>26</v>
      </c>
      <c r="C28" s="72"/>
      <c r="D28" s="47">
        <v>794536.67279999994</v>
      </c>
      <c r="E28" s="47">
        <v>961376</v>
      </c>
      <c r="F28" s="48">
        <v>82.645777801817403</v>
      </c>
      <c r="G28" s="47">
        <v>624113.32810000004</v>
      </c>
      <c r="H28" s="48">
        <v>27.306474165328801</v>
      </c>
      <c r="I28" s="47">
        <v>40256.518700000001</v>
      </c>
      <c r="J28" s="48">
        <v>5.0666659045621296</v>
      </c>
      <c r="K28" s="47">
        <v>35508.321900000003</v>
      </c>
      <c r="L28" s="48">
        <v>5.6894029179121501</v>
      </c>
      <c r="M28" s="48">
        <v>0.13372067577206501</v>
      </c>
      <c r="N28" s="47">
        <v>10458358.990599999</v>
      </c>
      <c r="O28" s="47">
        <v>254396130.31110001</v>
      </c>
      <c r="P28" s="47">
        <v>43041</v>
      </c>
      <c r="Q28" s="47">
        <v>42611</v>
      </c>
      <c r="R28" s="48">
        <v>1.0091290981202099</v>
      </c>
      <c r="S28" s="47">
        <v>18.459995650658701</v>
      </c>
      <c r="T28" s="47">
        <v>18.2235905212269</v>
      </c>
      <c r="U28" s="49">
        <v>1.2806348056930901</v>
      </c>
    </row>
    <row r="29" spans="1:21" ht="12" thickBot="1">
      <c r="A29" s="69"/>
      <c r="B29" s="71" t="s">
        <v>27</v>
      </c>
      <c r="C29" s="72"/>
      <c r="D29" s="47">
        <v>553862.94909999997</v>
      </c>
      <c r="E29" s="47">
        <v>637517</v>
      </c>
      <c r="F29" s="48">
        <v>86.878145853365496</v>
      </c>
      <c r="G29" s="47">
        <v>428194.34840000002</v>
      </c>
      <c r="H29" s="48">
        <v>29.348495880334699</v>
      </c>
      <c r="I29" s="47">
        <v>58035.805</v>
      </c>
      <c r="J29" s="48">
        <v>10.4783692598151</v>
      </c>
      <c r="K29" s="47">
        <v>84606.377600000007</v>
      </c>
      <c r="L29" s="48">
        <v>19.758873024864101</v>
      </c>
      <c r="M29" s="48">
        <v>-0.31404928746175298</v>
      </c>
      <c r="N29" s="47">
        <v>6977213.2977</v>
      </c>
      <c r="O29" s="47">
        <v>180576309.45809999</v>
      </c>
      <c r="P29" s="47">
        <v>86074</v>
      </c>
      <c r="Q29" s="47">
        <v>84301</v>
      </c>
      <c r="R29" s="48">
        <v>2.10317789824557</v>
      </c>
      <c r="S29" s="47">
        <v>6.4347299893115197</v>
      </c>
      <c r="T29" s="47">
        <v>6.5215220376982499</v>
      </c>
      <c r="U29" s="49">
        <v>-1.34880637619438</v>
      </c>
    </row>
    <row r="30" spans="1:21" ht="12" thickBot="1">
      <c r="A30" s="69"/>
      <c r="B30" s="71" t="s">
        <v>28</v>
      </c>
      <c r="C30" s="72"/>
      <c r="D30" s="47">
        <v>959621.67839999998</v>
      </c>
      <c r="E30" s="47">
        <v>1046482</v>
      </c>
      <c r="F30" s="48">
        <v>91.699778725290997</v>
      </c>
      <c r="G30" s="47">
        <v>712329.54700000002</v>
      </c>
      <c r="H30" s="48">
        <v>34.7159727462492</v>
      </c>
      <c r="I30" s="47">
        <v>107758.35649999999</v>
      </c>
      <c r="J30" s="48">
        <v>11.2292540826785</v>
      </c>
      <c r="K30" s="47">
        <v>112854.25290000001</v>
      </c>
      <c r="L30" s="48">
        <v>15.842983542559701</v>
      </c>
      <c r="M30" s="48">
        <v>-4.5154668690380997E-2</v>
      </c>
      <c r="N30" s="47">
        <v>13688604.8248</v>
      </c>
      <c r="O30" s="47">
        <v>332917286.70410001</v>
      </c>
      <c r="P30" s="47">
        <v>72100</v>
      </c>
      <c r="Q30" s="47">
        <v>70945</v>
      </c>
      <c r="R30" s="48">
        <v>1.6280217069560801</v>
      </c>
      <c r="S30" s="47">
        <v>13.3095933203884</v>
      </c>
      <c r="T30" s="47">
        <v>13.1316436352104</v>
      </c>
      <c r="U30" s="49">
        <v>1.33700317428469</v>
      </c>
    </row>
    <row r="31" spans="1:21" ht="12" thickBot="1">
      <c r="A31" s="69"/>
      <c r="B31" s="71" t="s">
        <v>29</v>
      </c>
      <c r="C31" s="72"/>
      <c r="D31" s="47">
        <v>819086.23580000002</v>
      </c>
      <c r="E31" s="47">
        <v>888073</v>
      </c>
      <c r="F31" s="48">
        <v>92.231858844937307</v>
      </c>
      <c r="G31" s="47">
        <v>565781.83479999995</v>
      </c>
      <c r="H31" s="48">
        <v>44.770684638459898</v>
      </c>
      <c r="I31" s="47">
        <v>30074.8138</v>
      </c>
      <c r="J31" s="48">
        <v>3.67175182361916</v>
      </c>
      <c r="K31" s="47">
        <v>40388.495999999999</v>
      </c>
      <c r="L31" s="48">
        <v>7.13852823045778</v>
      </c>
      <c r="M31" s="48">
        <v>-0.25536187829326501</v>
      </c>
      <c r="N31" s="47">
        <v>10734173.7192</v>
      </c>
      <c r="O31" s="47">
        <v>268850146.66360003</v>
      </c>
      <c r="P31" s="47">
        <v>32505</v>
      </c>
      <c r="Q31" s="47">
        <v>40553</v>
      </c>
      <c r="R31" s="48">
        <v>-19.8456341084507</v>
      </c>
      <c r="S31" s="47">
        <v>25.198776674357799</v>
      </c>
      <c r="T31" s="47">
        <v>23.290063354129199</v>
      </c>
      <c r="U31" s="49">
        <v>7.57462691500786</v>
      </c>
    </row>
    <row r="32" spans="1:21" ht="12" thickBot="1">
      <c r="A32" s="69"/>
      <c r="B32" s="71" t="s">
        <v>30</v>
      </c>
      <c r="C32" s="72"/>
      <c r="D32" s="47">
        <v>116178.8328</v>
      </c>
      <c r="E32" s="47">
        <v>131990</v>
      </c>
      <c r="F32" s="48">
        <v>88.020935525418594</v>
      </c>
      <c r="G32" s="47">
        <v>90584.808399999994</v>
      </c>
      <c r="H32" s="48">
        <v>28.2542126566997</v>
      </c>
      <c r="I32" s="47">
        <v>26364.7641</v>
      </c>
      <c r="J32" s="48">
        <v>22.6932595762832</v>
      </c>
      <c r="K32" s="47">
        <v>27347.281200000001</v>
      </c>
      <c r="L32" s="48">
        <v>30.189699225549202</v>
      </c>
      <c r="M32" s="48">
        <v>-3.5927414239628003E-2</v>
      </c>
      <c r="N32" s="47">
        <v>1532614.0597999999</v>
      </c>
      <c r="O32" s="47">
        <v>40851886.263400003</v>
      </c>
      <c r="P32" s="47">
        <v>28017</v>
      </c>
      <c r="Q32" s="47">
        <v>28196</v>
      </c>
      <c r="R32" s="48">
        <v>-0.63484182153497104</v>
      </c>
      <c r="S32" s="47">
        <v>4.1467263732733697</v>
      </c>
      <c r="T32" s="47">
        <v>4.0462176549865196</v>
      </c>
      <c r="U32" s="49">
        <v>2.42380878889547</v>
      </c>
    </row>
    <row r="33" spans="1:21" ht="12" thickBot="1">
      <c r="A33" s="69"/>
      <c r="B33" s="71" t="s">
        <v>31</v>
      </c>
      <c r="C33" s="72"/>
      <c r="D33" s="47">
        <v>-25.982900000000001</v>
      </c>
      <c r="E33" s="50"/>
      <c r="F33" s="50"/>
      <c r="G33" s="47">
        <v>143.07400000000001</v>
      </c>
      <c r="H33" s="48">
        <v>-118.16046241804899</v>
      </c>
      <c r="I33" s="47">
        <v>-6.2534999999999998</v>
      </c>
      <c r="J33" s="48">
        <v>24.067752252443</v>
      </c>
      <c r="K33" s="47">
        <v>24.762799999999999</v>
      </c>
      <c r="L33" s="48">
        <v>17.307686931238401</v>
      </c>
      <c r="M33" s="48">
        <v>-1.2525360621577499</v>
      </c>
      <c r="N33" s="47">
        <v>455.30079999999998</v>
      </c>
      <c r="O33" s="47">
        <v>28646.857400000001</v>
      </c>
      <c r="P33" s="47">
        <v>6</v>
      </c>
      <c r="Q33" s="47">
        <v>9</v>
      </c>
      <c r="R33" s="48">
        <v>-33.3333333333333</v>
      </c>
      <c r="S33" s="47">
        <v>-4.3304833333333299</v>
      </c>
      <c r="T33" s="47">
        <v>6.1158555555555596</v>
      </c>
      <c r="U33" s="49">
        <v>241.228012782766</v>
      </c>
    </row>
    <row r="34" spans="1:21" ht="12" thickBot="1">
      <c r="A34" s="69"/>
      <c r="B34" s="71" t="s">
        <v>40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149592.10819999999</v>
      </c>
      <c r="E35" s="47">
        <v>157552</v>
      </c>
      <c r="F35" s="48">
        <v>94.9477684827866</v>
      </c>
      <c r="G35" s="47">
        <v>112201.9271</v>
      </c>
      <c r="H35" s="48">
        <v>33.3240097263891</v>
      </c>
      <c r="I35" s="47">
        <v>13967.727000000001</v>
      </c>
      <c r="J35" s="48">
        <v>9.3372084718035993</v>
      </c>
      <c r="K35" s="47">
        <v>10780.774799999999</v>
      </c>
      <c r="L35" s="48">
        <v>9.6083686605414798</v>
      </c>
      <c r="M35" s="48">
        <v>0.295614393132486</v>
      </c>
      <c r="N35" s="47">
        <v>1988504.2742000001</v>
      </c>
      <c r="O35" s="47">
        <v>42329441.555799998</v>
      </c>
      <c r="P35" s="47">
        <v>12381</v>
      </c>
      <c r="Q35" s="47">
        <v>12322</v>
      </c>
      <c r="R35" s="48">
        <v>0.47881837364063301</v>
      </c>
      <c r="S35" s="47">
        <v>12.0823930377191</v>
      </c>
      <c r="T35" s="47">
        <v>12.0367358139912</v>
      </c>
      <c r="U35" s="49">
        <v>0.37788229190455302</v>
      </c>
    </row>
    <row r="36" spans="1:21" ht="12" thickBot="1">
      <c r="A36" s="69"/>
      <c r="B36" s="71" t="s">
        <v>41</v>
      </c>
      <c r="C36" s="72"/>
      <c r="D36" s="50"/>
      <c r="E36" s="47">
        <v>571180</v>
      </c>
      <c r="F36" s="50"/>
      <c r="G36" s="47">
        <v>4150</v>
      </c>
      <c r="H36" s="50"/>
      <c r="I36" s="50"/>
      <c r="J36" s="50"/>
      <c r="K36" s="47">
        <v>170.9402</v>
      </c>
      <c r="L36" s="48">
        <v>4.1190409638554204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42</v>
      </c>
      <c r="C37" s="72"/>
      <c r="D37" s="50"/>
      <c r="E37" s="47">
        <v>257461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43</v>
      </c>
      <c r="C38" s="72"/>
      <c r="D38" s="50"/>
      <c r="E38" s="47">
        <v>305028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238011.96590000001</v>
      </c>
      <c r="E39" s="47">
        <v>441691</v>
      </c>
      <c r="F39" s="48">
        <v>53.886532870264503</v>
      </c>
      <c r="G39" s="47">
        <v>263285.13</v>
      </c>
      <c r="H39" s="48">
        <v>-9.5991612211445396</v>
      </c>
      <c r="I39" s="47">
        <v>12798.616400000001</v>
      </c>
      <c r="J39" s="48">
        <v>5.3772995620637403</v>
      </c>
      <c r="K39" s="47">
        <v>14313.3426</v>
      </c>
      <c r="L39" s="48">
        <v>5.4364417010561903</v>
      </c>
      <c r="M39" s="48">
        <v>-0.105826168095774</v>
      </c>
      <c r="N39" s="47">
        <v>5020845.4210000001</v>
      </c>
      <c r="O39" s="47">
        <v>106970438.3185</v>
      </c>
      <c r="P39" s="47">
        <v>390</v>
      </c>
      <c r="Q39" s="47">
        <v>400</v>
      </c>
      <c r="R39" s="48">
        <v>-2.5</v>
      </c>
      <c r="S39" s="47">
        <v>610.287092051282</v>
      </c>
      <c r="T39" s="47">
        <v>635.87397499999997</v>
      </c>
      <c r="U39" s="49">
        <v>-4.1925977596406199</v>
      </c>
    </row>
    <row r="40" spans="1:21" ht="12" thickBot="1">
      <c r="A40" s="69"/>
      <c r="B40" s="71" t="s">
        <v>34</v>
      </c>
      <c r="C40" s="72"/>
      <c r="D40" s="47">
        <v>347789.2328</v>
      </c>
      <c r="E40" s="47">
        <v>424116</v>
      </c>
      <c r="F40" s="48">
        <v>82.003327580190302</v>
      </c>
      <c r="G40" s="47">
        <v>341882.79340000002</v>
      </c>
      <c r="H40" s="48">
        <v>1.7276211362557701</v>
      </c>
      <c r="I40" s="47">
        <v>17724.405900000002</v>
      </c>
      <c r="J40" s="48">
        <v>5.0963066789915903</v>
      </c>
      <c r="K40" s="47">
        <v>32108.239099999999</v>
      </c>
      <c r="L40" s="48">
        <v>9.3915925925039598</v>
      </c>
      <c r="M40" s="48">
        <v>-0.44797950940884801</v>
      </c>
      <c r="N40" s="47">
        <v>8991648.6665000003</v>
      </c>
      <c r="O40" s="47">
        <v>143301385.5555</v>
      </c>
      <c r="P40" s="47">
        <v>1789</v>
      </c>
      <c r="Q40" s="47">
        <v>1836</v>
      </c>
      <c r="R40" s="48">
        <v>-2.5599128540304998</v>
      </c>
      <c r="S40" s="47">
        <v>194.40426651760799</v>
      </c>
      <c r="T40" s="47">
        <v>204.561991339869</v>
      </c>
      <c r="U40" s="49">
        <v>-5.2250524148561697</v>
      </c>
    </row>
    <row r="41" spans="1:21" ht="12" thickBot="1">
      <c r="A41" s="69"/>
      <c r="B41" s="71" t="s">
        <v>44</v>
      </c>
      <c r="C41" s="72"/>
      <c r="D41" s="50"/>
      <c r="E41" s="47">
        <v>297765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45</v>
      </c>
      <c r="C42" s="72"/>
      <c r="D42" s="50"/>
      <c r="E42" s="47">
        <v>127095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16572.304899999999</v>
      </c>
      <c r="E43" s="53"/>
      <c r="F43" s="53"/>
      <c r="G43" s="52">
        <v>38533.254999999997</v>
      </c>
      <c r="H43" s="54">
        <v>-56.992200892449901</v>
      </c>
      <c r="I43" s="52">
        <v>2860.9097000000002</v>
      </c>
      <c r="J43" s="54">
        <v>17.2631973480044</v>
      </c>
      <c r="K43" s="52">
        <v>2991.7368000000001</v>
      </c>
      <c r="L43" s="54">
        <v>7.7640386206667502</v>
      </c>
      <c r="M43" s="54">
        <v>-4.3729481818053001E-2</v>
      </c>
      <c r="N43" s="52">
        <v>447541.51010000001</v>
      </c>
      <c r="O43" s="52">
        <v>14418375.665899999</v>
      </c>
      <c r="P43" s="52">
        <v>47</v>
      </c>
      <c r="Q43" s="52">
        <v>42</v>
      </c>
      <c r="R43" s="54">
        <v>11.9047619047619</v>
      </c>
      <c r="S43" s="52">
        <v>352.60223191489399</v>
      </c>
      <c r="T43" s="52">
        <v>1556.5069166666699</v>
      </c>
      <c r="U43" s="55">
        <v>-341.43422127922202</v>
      </c>
    </row>
  </sheetData>
  <mergeCells count="41">
    <mergeCell ref="B20:C20"/>
    <mergeCell ref="B21:C21"/>
    <mergeCell ref="B43:C43"/>
    <mergeCell ref="B37:C37"/>
    <mergeCell ref="B38:C38"/>
    <mergeCell ref="B39:C39"/>
    <mergeCell ref="B40:C40"/>
    <mergeCell ref="B41:C41"/>
    <mergeCell ref="B42:C42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9:C19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53</v>
      </c>
      <c r="B1" s="31" t="s">
        <v>36</v>
      </c>
      <c r="C1" s="30" t="s">
        <v>37</v>
      </c>
      <c r="D1" s="30" t="s">
        <v>38</v>
      </c>
      <c r="E1" s="30" t="s">
        <v>39</v>
      </c>
      <c r="F1" s="30" t="s">
        <v>46</v>
      </c>
      <c r="G1" s="30" t="s">
        <v>39</v>
      </c>
      <c r="H1" s="30" t="s">
        <v>47</v>
      </c>
    </row>
    <row r="2" spans="1:8" ht="14.25">
      <c r="A2" s="32">
        <v>1</v>
      </c>
      <c r="B2" s="33">
        <v>12</v>
      </c>
      <c r="C2" s="32">
        <v>43988</v>
      </c>
      <c r="D2" s="32">
        <v>491637.70676752098</v>
      </c>
      <c r="E2" s="32">
        <v>367750.81386324798</v>
      </c>
      <c r="F2" s="32">
        <v>123886.89290427401</v>
      </c>
      <c r="G2" s="32">
        <v>367750.81386324798</v>
      </c>
      <c r="H2" s="32">
        <v>0.25198818397966199</v>
      </c>
    </row>
    <row r="3" spans="1:8" ht="14.25">
      <c r="A3" s="32">
        <v>2</v>
      </c>
      <c r="B3" s="33">
        <v>13</v>
      </c>
      <c r="C3" s="32">
        <v>8826.5239999999994</v>
      </c>
      <c r="D3" s="32">
        <v>67940.549832871897</v>
      </c>
      <c r="E3" s="32">
        <v>52507.303278685402</v>
      </c>
      <c r="F3" s="32">
        <v>15433.2465541865</v>
      </c>
      <c r="G3" s="32">
        <v>52507.303278685402</v>
      </c>
      <c r="H3" s="32">
        <v>0.227158105021979</v>
      </c>
    </row>
    <row r="4" spans="1:8" ht="14.25">
      <c r="A4" s="32">
        <v>3</v>
      </c>
      <c r="B4" s="33">
        <v>14</v>
      </c>
      <c r="C4" s="32">
        <v>91487</v>
      </c>
      <c r="D4" s="32">
        <v>85211.303074359006</v>
      </c>
      <c r="E4" s="32">
        <v>61851.668181196597</v>
      </c>
      <c r="F4" s="32">
        <v>23359.634893162402</v>
      </c>
      <c r="G4" s="32">
        <v>61851.668181196597</v>
      </c>
      <c r="H4" s="32">
        <v>0.27413774992711698</v>
      </c>
    </row>
    <row r="5" spans="1:8" ht="14.25">
      <c r="A5" s="32">
        <v>4</v>
      </c>
      <c r="B5" s="33">
        <v>15</v>
      </c>
      <c r="C5" s="32">
        <v>2485</v>
      </c>
      <c r="D5" s="32">
        <v>37169.493624786301</v>
      </c>
      <c r="E5" s="32">
        <v>27819.508867521399</v>
      </c>
      <c r="F5" s="32">
        <v>9349.9847572649596</v>
      </c>
      <c r="G5" s="32">
        <v>27819.508867521399</v>
      </c>
      <c r="H5" s="32">
        <v>0.251549963301893</v>
      </c>
    </row>
    <row r="6" spans="1:8" ht="14.25">
      <c r="A6" s="32">
        <v>5</v>
      </c>
      <c r="B6" s="33">
        <v>16</v>
      </c>
      <c r="C6" s="32">
        <v>2009</v>
      </c>
      <c r="D6" s="32">
        <v>153919.54125812001</v>
      </c>
      <c r="E6" s="32">
        <v>149335.04329316199</v>
      </c>
      <c r="F6" s="32">
        <v>4584.4979649572597</v>
      </c>
      <c r="G6" s="32">
        <v>149335.04329316199</v>
      </c>
      <c r="H6" s="32">
        <v>2.97850287720723E-2</v>
      </c>
    </row>
    <row r="7" spans="1:8" ht="14.25">
      <c r="A7" s="32">
        <v>6</v>
      </c>
      <c r="B7" s="33">
        <v>17</v>
      </c>
      <c r="C7" s="32">
        <v>12425</v>
      </c>
      <c r="D7" s="32">
        <v>210052.08315897401</v>
      </c>
      <c r="E7" s="32">
        <v>153583.89242222201</v>
      </c>
      <c r="F7" s="32">
        <v>56468.190736752098</v>
      </c>
      <c r="G7" s="32">
        <v>153583.89242222201</v>
      </c>
      <c r="H7" s="32">
        <v>0.26882947261234802</v>
      </c>
    </row>
    <row r="8" spans="1:8" ht="14.25">
      <c r="A8" s="32">
        <v>7</v>
      </c>
      <c r="B8" s="33">
        <v>18</v>
      </c>
      <c r="C8" s="32">
        <v>38282</v>
      </c>
      <c r="D8" s="32">
        <v>107831.556118803</v>
      </c>
      <c r="E8" s="32">
        <v>88437.833774358995</v>
      </c>
      <c r="F8" s="32">
        <v>19393.722344444399</v>
      </c>
      <c r="G8" s="32">
        <v>88437.833774358995</v>
      </c>
      <c r="H8" s="32">
        <v>0.179852012179787</v>
      </c>
    </row>
    <row r="9" spans="1:8" ht="14.25">
      <c r="A9" s="32">
        <v>8</v>
      </c>
      <c r="B9" s="33">
        <v>19</v>
      </c>
      <c r="C9" s="32">
        <v>10846</v>
      </c>
      <c r="D9" s="32">
        <v>55694.426026495697</v>
      </c>
      <c r="E9" s="32">
        <v>43018.567904273499</v>
      </c>
      <c r="F9" s="32">
        <v>12675.8581222222</v>
      </c>
      <c r="G9" s="32">
        <v>43018.567904273499</v>
      </c>
      <c r="H9" s="32">
        <v>0.22759653032768301</v>
      </c>
    </row>
    <row r="10" spans="1:8" ht="14.25">
      <c r="A10" s="32">
        <v>9</v>
      </c>
      <c r="B10" s="33">
        <v>21</v>
      </c>
      <c r="C10" s="32">
        <v>178633</v>
      </c>
      <c r="D10" s="32">
        <v>649151.09600000002</v>
      </c>
      <c r="E10" s="32">
        <v>625794.95499999996</v>
      </c>
      <c r="F10" s="32">
        <v>23356.141</v>
      </c>
      <c r="G10" s="32">
        <v>625794.95499999996</v>
      </c>
      <c r="H10" s="32">
        <v>3.5979514082188302E-2</v>
      </c>
    </row>
    <row r="11" spans="1:8" ht="14.25">
      <c r="A11" s="32">
        <v>10</v>
      </c>
      <c r="B11" s="33">
        <v>22</v>
      </c>
      <c r="C11" s="32">
        <v>24751.116999999998</v>
      </c>
      <c r="D11" s="32">
        <v>364759.61713846202</v>
      </c>
      <c r="E11" s="32">
        <v>336555.76440769201</v>
      </c>
      <c r="F11" s="32">
        <v>28203.852730769198</v>
      </c>
      <c r="G11" s="32">
        <v>336555.76440769201</v>
      </c>
      <c r="H11" s="32">
        <v>7.7321752204995695E-2</v>
      </c>
    </row>
    <row r="12" spans="1:8" ht="14.25">
      <c r="A12" s="32">
        <v>11</v>
      </c>
      <c r="B12" s="33">
        <v>23</v>
      </c>
      <c r="C12" s="32">
        <v>163521.81099999999</v>
      </c>
      <c r="D12" s="32">
        <v>1291372.6912213699</v>
      </c>
      <c r="E12" s="32">
        <v>1082348.33776496</v>
      </c>
      <c r="F12" s="32">
        <v>209024.35345641</v>
      </c>
      <c r="G12" s="32">
        <v>1082348.33776496</v>
      </c>
      <c r="H12" s="32">
        <v>0.16186214473740901</v>
      </c>
    </row>
    <row r="13" spans="1:8" ht="14.25">
      <c r="A13" s="32">
        <v>12</v>
      </c>
      <c r="B13" s="33">
        <v>24</v>
      </c>
      <c r="C13" s="32">
        <v>17377.734</v>
      </c>
      <c r="D13" s="32">
        <v>464609.17891794897</v>
      </c>
      <c r="E13" s="32">
        <v>408296.42527265003</v>
      </c>
      <c r="F13" s="32">
        <v>56312.753645299097</v>
      </c>
      <c r="G13" s="32">
        <v>408296.42527265003</v>
      </c>
      <c r="H13" s="32">
        <v>0.12120456547253</v>
      </c>
    </row>
    <row r="14" spans="1:8" ht="14.25">
      <c r="A14" s="32">
        <v>13</v>
      </c>
      <c r="B14" s="33">
        <v>25</v>
      </c>
      <c r="C14" s="32">
        <v>66988</v>
      </c>
      <c r="D14" s="32">
        <v>829697.94149999996</v>
      </c>
      <c r="E14" s="32">
        <v>775444.17790000001</v>
      </c>
      <c r="F14" s="32">
        <v>54253.763599999998</v>
      </c>
      <c r="G14" s="32">
        <v>775444.17790000001</v>
      </c>
      <c r="H14" s="32">
        <v>6.5389777274745695E-2</v>
      </c>
    </row>
    <row r="15" spans="1:8" ht="14.25">
      <c r="A15" s="32">
        <v>14</v>
      </c>
      <c r="B15" s="33">
        <v>26</v>
      </c>
      <c r="C15" s="32">
        <v>73687</v>
      </c>
      <c r="D15" s="32">
        <v>307991.82050260901</v>
      </c>
      <c r="E15" s="32">
        <v>272013.42142695701</v>
      </c>
      <c r="F15" s="32">
        <v>35978.3990756524</v>
      </c>
      <c r="G15" s="32">
        <v>272013.42142695701</v>
      </c>
      <c r="H15" s="32">
        <v>0.116816086274433</v>
      </c>
    </row>
    <row r="16" spans="1:8" ht="14.25">
      <c r="A16" s="32">
        <v>15</v>
      </c>
      <c r="B16" s="33">
        <v>27</v>
      </c>
      <c r="C16" s="32">
        <v>151305.45600000001</v>
      </c>
      <c r="D16" s="32">
        <v>943374.98636725696</v>
      </c>
      <c r="E16" s="32">
        <v>827855.20163716795</v>
      </c>
      <c r="F16" s="32">
        <v>115519.78473008799</v>
      </c>
      <c r="G16" s="32">
        <v>827855.20163716795</v>
      </c>
      <c r="H16" s="32">
        <v>0.122453728792335</v>
      </c>
    </row>
    <row r="17" spans="1:8" ht="14.25">
      <c r="A17" s="32">
        <v>16</v>
      </c>
      <c r="B17" s="33">
        <v>29</v>
      </c>
      <c r="C17" s="32">
        <v>170010</v>
      </c>
      <c r="D17" s="32">
        <v>2092488.8161982901</v>
      </c>
      <c r="E17" s="32">
        <v>1885848.95375128</v>
      </c>
      <c r="F17" s="32">
        <v>206639.86244700901</v>
      </c>
      <c r="G17" s="32">
        <v>1885848.95375128</v>
      </c>
      <c r="H17" s="32">
        <v>9.8753150242608903E-2</v>
      </c>
    </row>
    <row r="18" spans="1:8" ht="14.25">
      <c r="A18" s="32">
        <v>17</v>
      </c>
      <c r="B18" s="33">
        <v>31</v>
      </c>
      <c r="C18" s="32">
        <v>36116.966999999997</v>
      </c>
      <c r="D18" s="32">
        <v>239539.71737649199</v>
      </c>
      <c r="E18" s="32">
        <v>200562.03975969099</v>
      </c>
      <c r="F18" s="32">
        <v>38977.677616801098</v>
      </c>
      <c r="G18" s="32">
        <v>200562.03975969099</v>
      </c>
      <c r="H18" s="32">
        <v>0.16271905988575</v>
      </c>
    </row>
    <row r="19" spans="1:8" ht="14.25">
      <c r="A19" s="32">
        <v>18</v>
      </c>
      <c r="B19" s="33">
        <v>32</v>
      </c>
      <c r="C19" s="32">
        <v>14208.468000000001</v>
      </c>
      <c r="D19" s="32">
        <v>223528.21872146599</v>
      </c>
      <c r="E19" s="32">
        <v>204454.60736314501</v>
      </c>
      <c r="F19" s="32">
        <v>19073.611358321101</v>
      </c>
      <c r="G19" s="32">
        <v>204454.60736314501</v>
      </c>
      <c r="H19" s="32">
        <v>8.5329769401904204E-2</v>
      </c>
    </row>
    <row r="20" spans="1:8" ht="14.25">
      <c r="A20" s="32">
        <v>19</v>
      </c>
      <c r="B20" s="33">
        <v>33</v>
      </c>
      <c r="C20" s="32">
        <v>26726.971000000001</v>
      </c>
      <c r="D20" s="32">
        <v>384702.62421617098</v>
      </c>
      <c r="E20" s="32">
        <v>295768.30229152099</v>
      </c>
      <c r="F20" s="32">
        <v>88934.321924650198</v>
      </c>
      <c r="G20" s="32">
        <v>295768.30229152099</v>
      </c>
      <c r="H20" s="32">
        <v>0.23117680079737801</v>
      </c>
    </row>
    <row r="21" spans="1:8" ht="14.25">
      <c r="A21" s="32">
        <v>20</v>
      </c>
      <c r="B21" s="33">
        <v>34</v>
      </c>
      <c r="C21" s="32">
        <v>42502.275000000001</v>
      </c>
      <c r="D21" s="32">
        <v>191012.206452046</v>
      </c>
      <c r="E21" s="32">
        <v>137476.48530348099</v>
      </c>
      <c r="F21" s="32">
        <v>53535.721148565499</v>
      </c>
      <c r="G21" s="32">
        <v>137476.48530348099</v>
      </c>
      <c r="H21" s="32">
        <v>0.28027382198742201</v>
      </c>
    </row>
    <row r="22" spans="1:8" ht="14.25">
      <c r="A22" s="32">
        <v>21</v>
      </c>
      <c r="B22" s="33">
        <v>35</v>
      </c>
      <c r="C22" s="32">
        <v>32909.076999999997</v>
      </c>
      <c r="D22" s="32">
        <v>794536.67190531001</v>
      </c>
      <c r="E22" s="32">
        <v>754280.16145653103</v>
      </c>
      <c r="F22" s="32">
        <v>40256.510448778397</v>
      </c>
      <c r="G22" s="32">
        <v>754280.16145653103</v>
      </c>
      <c r="H22" s="32">
        <v>5.0666648717727102E-2</v>
      </c>
    </row>
    <row r="23" spans="1:8" ht="14.25">
      <c r="A23" s="32">
        <v>22</v>
      </c>
      <c r="B23" s="33">
        <v>36</v>
      </c>
      <c r="C23" s="32">
        <v>101377.38</v>
      </c>
      <c r="D23" s="32">
        <v>553862.95018495596</v>
      </c>
      <c r="E23" s="32">
        <v>495827.10914216802</v>
      </c>
      <c r="F23" s="32">
        <v>58035.841042787797</v>
      </c>
      <c r="G23" s="32">
        <v>495827.10914216802</v>
      </c>
      <c r="H23" s="32">
        <v>0.104783757468174</v>
      </c>
    </row>
    <row r="24" spans="1:8" ht="14.25">
      <c r="A24" s="32">
        <v>23</v>
      </c>
      <c r="B24" s="33">
        <v>37</v>
      </c>
      <c r="C24" s="32">
        <v>120574.15700000001</v>
      </c>
      <c r="D24" s="32">
        <v>959621.661775221</v>
      </c>
      <c r="E24" s="32">
        <v>851863.32368281099</v>
      </c>
      <c r="F24" s="32">
        <v>107758.338092411</v>
      </c>
      <c r="G24" s="32">
        <v>851863.32368281099</v>
      </c>
      <c r="H24" s="32">
        <v>0.11229252359004301</v>
      </c>
    </row>
    <row r="25" spans="1:8" ht="14.25">
      <c r="A25" s="32">
        <v>24</v>
      </c>
      <c r="B25" s="33">
        <v>38</v>
      </c>
      <c r="C25" s="32">
        <v>180825.883</v>
      </c>
      <c r="D25" s="32">
        <v>819086.25627256604</v>
      </c>
      <c r="E25" s="32">
        <v>789011.53370530996</v>
      </c>
      <c r="F25" s="32">
        <v>30074.722567256598</v>
      </c>
      <c r="G25" s="32">
        <v>789011.53370530996</v>
      </c>
      <c r="H25" s="32">
        <v>3.6717405934899097E-2</v>
      </c>
    </row>
    <row r="26" spans="1:8" ht="14.25">
      <c r="A26" s="32">
        <v>25</v>
      </c>
      <c r="B26" s="33">
        <v>39</v>
      </c>
      <c r="C26" s="32">
        <v>104443.027</v>
      </c>
      <c r="D26" s="32">
        <v>116178.65764688799</v>
      </c>
      <c r="E26" s="32">
        <v>89814.0743500643</v>
      </c>
      <c r="F26" s="32">
        <v>26364.583296823199</v>
      </c>
      <c r="G26" s="32">
        <v>89814.0743500643</v>
      </c>
      <c r="H26" s="32">
        <v>0.22693138163943599</v>
      </c>
    </row>
    <row r="27" spans="1:8" ht="14.25">
      <c r="A27" s="32">
        <v>26</v>
      </c>
      <c r="B27" s="33">
        <v>40</v>
      </c>
      <c r="C27" s="32">
        <v>-8</v>
      </c>
      <c r="D27" s="32">
        <v>-25.982900000000001</v>
      </c>
      <c r="E27" s="32">
        <v>-19.729399999999998</v>
      </c>
      <c r="F27" s="32">
        <v>-6.2534999999999998</v>
      </c>
      <c r="G27" s="32">
        <v>-19.729399999999998</v>
      </c>
      <c r="H27" s="32">
        <v>0.24067752252443</v>
      </c>
    </row>
    <row r="28" spans="1:8" ht="14.25">
      <c r="A28" s="32">
        <v>27</v>
      </c>
      <c r="B28" s="33">
        <v>42</v>
      </c>
      <c r="C28" s="32">
        <v>11373.154</v>
      </c>
      <c r="D28" s="32">
        <v>149592.10750000001</v>
      </c>
      <c r="E28" s="32">
        <v>135624.37220000001</v>
      </c>
      <c r="F28" s="32">
        <v>13967.7353</v>
      </c>
      <c r="G28" s="32">
        <v>135624.37220000001</v>
      </c>
      <c r="H28" s="32">
        <v>9.3372140639171097E-2</v>
      </c>
    </row>
    <row r="29" spans="1:8" ht="14.25">
      <c r="A29" s="32">
        <v>28</v>
      </c>
      <c r="B29" s="33">
        <v>75</v>
      </c>
      <c r="C29" s="32">
        <v>396</v>
      </c>
      <c r="D29" s="32">
        <v>238011.96581196599</v>
      </c>
      <c r="E29" s="32">
        <v>225213.35128205101</v>
      </c>
      <c r="F29" s="32">
        <v>12798.614529914499</v>
      </c>
      <c r="G29" s="32">
        <v>225213.35128205101</v>
      </c>
      <c r="H29" s="32">
        <v>5.3772987783419601E-2</v>
      </c>
    </row>
    <row r="30" spans="1:8" ht="14.25">
      <c r="A30" s="32">
        <v>29</v>
      </c>
      <c r="B30" s="33">
        <v>76</v>
      </c>
      <c r="C30" s="32">
        <v>1865</v>
      </c>
      <c r="D30" s="32">
        <v>347789.22740512801</v>
      </c>
      <c r="E30" s="32">
        <v>330064.82769743598</v>
      </c>
      <c r="F30" s="32">
        <v>17724.399707692301</v>
      </c>
      <c r="G30" s="32">
        <v>330064.82769743598</v>
      </c>
      <c r="H30" s="32">
        <v>5.0963049775678497E-2</v>
      </c>
    </row>
    <row r="31" spans="1:8" ht="14.25">
      <c r="A31" s="32">
        <v>30</v>
      </c>
      <c r="B31" s="33">
        <v>99</v>
      </c>
      <c r="C31" s="32">
        <v>48</v>
      </c>
      <c r="D31" s="32">
        <v>16572.305045004199</v>
      </c>
      <c r="E31" s="32">
        <v>13711.395401255601</v>
      </c>
      <c r="F31" s="32">
        <v>2860.90964374858</v>
      </c>
      <c r="G31" s="32">
        <v>13711.395401255601</v>
      </c>
      <c r="H31" s="32">
        <v>0.17263196857524801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2013-10-12T03:59:10Z</dcterms:modified>
</cp:coreProperties>
</file>