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 refMode="R1C1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I3" l="1"/>
  <c r="K30"/>
  <c r="K5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K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<sst xmlns="http://schemas.openxmlformats.org/spreadsheetml/2006/main" count="114" uniqueCount="71">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</sst>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/>
    <xf numFmtId="0" fontId="29" fillId="0" borderId="0"/>
    <xf numFmtId="0" fontId="2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1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33" fillId="0" borderId="0" xfId="0" applyNumberFormat="1" applyFont="1" applyAlignment="1"/>
    <xf numFmtId="1" fontId="33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27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16" Type="http://schemas.openxmlformats.org/officeDocument/2006/relationships/image" Target="cid:7dde59d613" TargetMode="External"/><Relationship Id="rId107" Type="http://schemas.openxmlformats.org/officeDocument/2006/relationships/hyperlink" Target="cid:847633e8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53" Type="http://schemas.openxmlformats.org/officeDocument/2006/relationships/hyperlink" Target="cid:e1e57af62" TargetMode="External"/><Relationship Id="rId58" Type="http://schemas.openxmlformats.org/officeDocument/2006/relationships/image" Target="cid:eca83a0c13" TargetMode="External"/><Relationship Id="rId74" Type="http://schemas.openxmlformats.org/officeDocument/2006/relationships/image" Target="cid:1338c59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28" Type="http://schemas.openxmlformats.org/officeDocument/2006/relationships/image" Target="cid:b8b36ae913" TargetMode="External"/><Relationship Id="rId144" Type="http://schemas.openxmlformats.org/officeDocument/2006/relationships/image" Target="cid:e2636a67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0" Type="http://schemas.openxmlformats.org/officeDocument/2006/relationships/image" Target="cid:3c6fa8b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65" Type="http://schemas.openxmlformats.org/officeDocument/2006/relationships/hyperlink" Target="cid:a9baa6a2" TargetMode="External"/><Relationship Id="rId181" Type="http://schemas.openxmlformats.org/officeDocument/2006/relationships/hyperlink" Target="cid:482d44f62" TargetMode="External"/><Relationship Id="rId186" Type="http://schemas.openxmlformats.org/officeDocument/2006/relationships/image" Target="cid:531d4e0813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18" Type="http://schemas.openxmlformats.org/officeDocument/2006/relationships/image" Target="cid:9ef219cb13" TargetMode="External"/><Relationship Id="rId134" Type="http://schemas.openxmlformats.org/officeDocument/2006/relationships/image" Target="cid:c8af4f1913" TargetMode="External"/><Relationship Id="rId139" Type="http://schemas.openxmlformats.org/officeDocument/2006/relationships/hyperlink" Target="cid:dc24c3602" TargetMode="External"/><Relationship Id="rId80" Type="http://schemas.openxmlformats.org/officeDocument/2006/relationships/image" Target="cid:27d58f7c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55" Type="http://schemas.openxmlformats.org/officeDocument/2006/relationships/hyperlink" Target="cid:f09b1ba62" TargetMode="External"/><Relationship Id="rId171" Type="http://schemas.openxmlformats.org/officeDocument/2006/relationships/hyperlink" Target="cid:16470b822" TargetMode="External"/><Relationship Id="rId176" Type="http://schemas.openxmlformats.org/officeDocument/2006/relationships/image" Target="cid:2a30ebbf13" TargetMode="External"/><Relationship Id="rId192" Type="http://schemas.openxmlformats.org/officeDocument/2006/relationships/image" Target="cid:671668c913" TargetMode="External"/><Relationship Id="rId197" Type="http://schemas.openxmlformats.org/officeDocument/2006/relationships/hyperlink" Target="cid:9a94d6742" TargetMode="External"/><Relationship Id="rId206" Type="http://schemas.openxmlformats.org/officeDocument/2006/relationships/image" Target="cid:b45939ec13" TargetMode="External"/><Relationship Id="rId201" Type="http://schemas.openxmlformats.org/officeDocument/2006/relationships/hyperlink" Target="cid:a60cac882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08" Type="http://schemas.openxmlformats.org/officeDocument/2006/relationships/image" Target="cid:8476340b13" TargetMode="External"/><Relationship Id="rId124" Type="http://schemas.openxmlformats.org/officeDocument/2006/relationships/image" Target="cid:b896ad6d13" TargetMode="External"/><Relationship Id="rId129" Type="http://schemas.openxmlformats.org/officeDocument/2006/relationships/hyperlink" Target="cid:bd29a17a2" TargetMode="External"/><Relationship Id="rId54" Type="http://schemas.openxmlformats.org/officeDocument/2006/relationships/image" Target="cid:e1e57b17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45" Type="http://schemas.openxmlformats.org/officeDocument/2006/relationships/hyperlink" Target="cid:e293c4ee2" TargetMode="External"/><Relationship Id="rId161" Type="http://schemas.openxmlformats.org/officeDocument/2006/relationships/hyperlink" Target="cid:55eaf9a2" TargetMode="External"/><Relationship Id="rId166" Type="http://schemas.openxmlformats.org/officeDocument/2006/relationships/image" Target="cid:a9baa8e13" TargetMode="External"/><Relationship Id="rId182" Type="http://schemas.openxmlformats.org/officeDocument/2006/relationships/image" Target="cid:482d451d13" TargetMode="External"/><Relationship Id="rId187" Type="http://schemas.openxmlformats.org/officeDocument/2006/relationships/hyperlink" Target="cid:579a7efa2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119" Type="http://schemas.openxmlformats.org/officeDocument/2006/relationships/hyperlink" Target="cid:a36860ed2" TargetMode="External"/><Relationship Id="rId44" Type="http://schemas.openxmlformats.org/officeDocument/2006/relationships/image" Target="cid:c5fc194a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35" Type="http://schemas.openxmlformats.org/officeDocument/2006/relationships/hyperlink" Target="cid:dc1f67392" TargetMode="External"/><Relationship Id="rId151" Type="http://schemas.openxmlformats.org/officeDocument/2006/relationships/hyperlink" Target="cid:ecaa3904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2" Type="http://schemas.openxmlformats.org/officeDocument/2006/relationships/image" Target="cid:a60cacae13" TargetMode="External"/><Relationship Id="rId207" Type="http://schemas.openxmlformats.org/officeDocument/2006/relationships/hyperlink" Target="cid:b97944ee2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93cbd592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120" Type="http://schemas.openxmlformats.org/officeDocument/2006/relationships/image" Target="cid:a368611313" TargetMode="External"/><Relationship Id="rId125" Type="http://schemas.openxmlformats.org/officeDocument/2006/relationships/hyperlink" Target="cid:b8993a7d2" TargetMode="External"/><Relationship Id="rId141" Type="http://schemas.openxmlformats.org/officeDocument/2006/relationships/hyperlink" Target="cid:e1297877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208" Type="http://schemas.openxmlformats.org/officeDocument/2006/relationships/image" Target="cid:b979451613" TargetMode="External"/><Relationship Id="rId19" Type="http://schemas.openxmlformats.org/officeDocument/2006/relationships/hyperlink" Target="cid:883d552c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189" Type="http://schemas.openxmlformats.org/officeDocument/2006/relationships/hyperlink" Target="cid:5dbe5bc82" TargetMode="External"/><Relationship Id="rId3" Type="http://schemas.openxmlformats.org/officeDocument/2006/relationships/image" Target="cid:650096f0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5" Type="http://schemas.openxmlformats.org/officeDocument/2006/relationships/hyperlink" Target="cid:95713615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6" Type="http://schemas.openxmlformats.org/officeDocument/2006/relationships/image" Target="cid:97aae13713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8" sqref="M8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50</v>
      </c>
      <c r="H1" s="23" t="s">
        <v>2</v>
      </c>
      <c r="I1" s="17" t="s">
        <v>48</v>
      </c>
      <c r="J1" s="18" t="s">
        <v>49</v>
      </c>
      <c r="K1" s="19" t="s">
        <v>51</v>
      </c>
      <c r="L1" s="19" t="s">
        <v>52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13548612.3828</v>
      </c>
      <c r="F3" s="25">
        <f>RA!I7</f>
        <v>1472943.7065000001</v>
      </c>
      <c r="G3" s="16">
        <f>E3-F3</f>
        <v>12075668.6763</v>
      </c>
      <c r="H3" s="27">
        <f>RA!J7</f>
        <v>10.871546582658899</v>
      </c>
      <c r="I3" s="20">
        <f>SUM(I4:I39)</f>
        <v>13548615.72760351</v>
      </c>
      <c r="J3" s="21">
        <f>SUM(J4:J39)</f>
        <v>12075668.77710693</v>
      </c>
      <c r="K3" s="22">
        <f>E3-I3</f>
        <v>-3.3448035102337599</v>
      </c>
      <c r="L3" s="22">
        <f>G3-J3</f>
        <v>-0.10080692917108536</v>
      </c>
    </row>
    <row r="4" spans="1:12">
      <c r="A4" s="59">
        <f>RA!A8</f>
        <v>41561</v>
      </c>
      <c r="B4" s="12">
        <v>12</v>
      </c>
      <c r="C4" s="56" t="s">
        <v>6</v>
      </c>
      <c r="D4" s="56"/>
      <c r="E4" s="15">
        <f>RA!D8</f>
        <v>547837.28090000001</v>
      </c>
      <c r="F4" s="25">
        <f>RA!I8</f>
        <v>120855.7884</v>
      </c>
      <c r="G4" s="16">
        <f t="shared" ref="G4:G39" si="0">E4-F4</f>
        <v>426981.49249999999</v>
      </c>
      <c r="H4" s="27">
        <f>RA!J8</f>
        <v>22.060526476302499</v>
      </c>
      <c r="I4" s="20">
        <f>VLOOKUP(B4,RMS!B:D,3,FALSE)</f>
        <v>547837.68613162404</v>
      </c>
      <c r="J4" s="21">
        <f>VLOOKUP(B4,RMS!B:E,4,FALSE)</f>
        <v>426981.49276581203</v>
      </c>
      <c r="K4" s="22">
        <f t="shared" ref="K4:K39" si="1">E4-I4</f>
        <v>-0.40523162402678281</v>
      </c>
      <c r="L4" s="22">
        <f t="shared" ref="L4:L39" si="2">G4-J4</f>
        <v>-2.6581203565001488E-4</v>
      </c>
    </row>
    <row r="5" spans="1:12">
      <c r="A5" s="59"/>
      <c r="B5" s="12">
        <v>13</v>
      </c>
      <c r="C5" s="56" t="s">
        <v>7</v>
      </c>
      <c r="D5" s="56"/>
      <c r="E5" s="15">
        <f>RA!D9</f>
        <v>67825.350399999996</v>
      </c>
      <c r="F5" s="25">
        <f>RA!I9</f>
        <v>15305.309800000001</v>
      </c>
      <c r="G5" s="16">
        <f t="shared" si="0"/>
        <v>52520.040599999993</v>
      </c>
      <c r="H5" s="27">
        <f>RA!J9</f>
        <v>22.565765911620002</v>
      </c>
      <c r="I5" s="20">
        <f>VLOOKUP(B5,RMS!B:D,3,FALSE)</f>
        <v>67825.355652840197</v>
      </c>
      <c r="J5" s="21">
        <f>VLOOKUP(B5,RMS!B:E,4,FALSE)</f>
        <v>52520.031415013997</v>
      </c>
      <c r="K5" s="22">
        <f t="shared" si="1"/>
        <v>-5.2528402011375874E-3</v>
      </c>
      <c r="L5" s="22">
        <f t="shared" si="2"/>
        <v>9.1849859963986091E-3</v>
      </c>
    </row>
    <row r="6" spans="1:12">
      <c r="A6" s="59"/>
      <c r="B6" s="12">
        <v>14</v>
      </c>
      <c r="C6" s="56" t="s">
        <v>8</v>
      </c>
      <c r="D6" s="56"/>
      <c r="E6" s="15">
        <f>RA!D10</f>
        <v>84898.594299999997</v>
      </c>
      <c r="F6" s="25">
        <f>RA!I10</f>
        <v>22405.106</v>
      </c>
      <c r="G6" s="16">
        <f t="shared" si="0"/>
        <v>62493.488299999997</v>
      </c>
      <c r="H6" s="27">
        <f>RA!J10</f>
        <v>26.390432238287399</v>
      </c>
      <c r="I6" s="20">
        <f>VLOOKUP(B6,RMS!B:D,3,FALSE)</f>
        <v>84900.408010256404</v>
      </c>
      <c r="J6" s="21">
        <f>VLOOKUP(B6,RMS!B:E,4,FALSE)</f>
        <v>62493.487821367497</v>
      </c>
      <c r="K6" s="22">
        <f t="shared" si="1"/>
        <v>-1.813710256406921</v>
      </c>
      <c r="L6" s="22">
        <f t="shared" si="2"/>
        <v>4.7863250074442476E-4</v>
      </c>
    </row>
    <row r="7" spans="1:12">
      <c r="A7" s="59"/>
      <c r="B7" s="12">
        <v>15</v>
      </c>
      <c r="C7" s="56" t="s">
        <v>9</v>
      </c>
      <c r="D7" s="56"/>
      <c r="E7" s="15">
        <f>RA!D11</f>
        <v>35662.6878</v>
      </c>
      <c r="F7" s="25">
        <f>RA!I11</f>
        <v>9015.6931999999997</v>
      </c>
      <c r="G7" s="16">
        <f t="shared" si="0"/>
        <v>26646.994599999998</v>
      </c>
      <c r="H7" s="27">
        <f>RA!J11</f>
        <v>25.280464699018001</v>
      </c>
      <c r="I7" s="20">
        <f>VLOOKUP(B7,RMS!B:D,3,FALSE)</f>
        <v>35662.704041880301</v>
      </c>
      <c r="J7" s="21">
        <f>VLOOKUP(B7,RMS!B:E,4,FALSE)</f>
        <v>26646.994762393198</v>
      </c>
      <c r="K7" s="22">
        <f t="shared" si="1"/>
        <v>-1.624188030109508E-2</v>
      </c>
      <c r="L7" s="22">
        <f t="shared" si="2"/>
        <v>-1.6239320029853843E-4</v>
      </c>
    </row>
    <row r="8" spans="1:12">
      <c r="A8" s="59"/>
      <c r="B8" s="12">
        <v>16</v>
      </c>
      <c r="C8" s="56" t="s">
        <v>10</v>
      </c>
      <c r="D8" s="56"/>
      <c r="E8" s="15">
        <f>RA!D12</f>
        <v>190274.43470000001</v>
      </c>
      <c r="F8" s="25">
        <f>RA!I12</f>
        <v>6307.3963999999996</v>
      </c>
      <c r="G8" s="16">
        <f t="shared" si="0"/>
        <v>183967.03830000001</v>
      </c>
      <c r="H8" s="27">
        <f>RA!J12</f>
        <v>3.31489430513599</v>
      </c>
      <c r="I8" s="20">
        <f>VLOOKUP(B8,RMS!B:D,3,FALSE)</f>
        <v>190274.43739829099</v>
      </c>
      <c r="J8" s="21">
        <f>VLOOKUP(B8,RMS!B:E,4,FALSE)</f>
        <v>183967.038862393</v>
      </c>
      <c r="K8" s="22">
        <f t="shared" si="1"/>
        <v>-2.6982909766957164E-3</v>
      </c>
      <c r="L8" s="22">
        <f t="shared" si="2"/>
        <v>-5.6239299010485411E-4</v>
      </c>
    </row>
    <row r="9" spans="1:12">
      <c r="A9" s="59"/>
      <c r="B9" s="12">
        <v>17</v>
      </c>
      <c r="C9" s="56" t="s">
        <v>11</v>
      </c>
      <c r="D9" s="56"/>
      <c r="E9" s="15">
        <f>RA!D13</f>
        <v>239113.06909999999</v>
      </c>
      <c r="F9" s="25">
        <f>RA!I13</f>
        <v>48506.355600000003</v>
      </c>
      <c r="G9" s="16">
        <f t="shared" si="0"/>
        <v>190606.71349999998</v>
      </c>
      <c r="H9" s="27">
        <f>RA!J13</f>
        <v>20.285949146390699</v>
      </c>
      <c r="I9" s="20">
        <f>VLOOKUP(B9,RMS!B:D,3,FALSE)</f>
        <v>239113.19219914501</v>
      </c>
      <c r="J9" s="21">
        <f>VLOOKUP(B9,RMS!B:E,4,FALSE)</f>
        <v>190606.71397094001</v>
      </c>
      <c r="K9" s="22">
        <f t="shared" si="1"/>
        <v>-0.12309914501383901</v>
      </c>
      <c r="L9" s="22">
        <f t="shared" si="2"/>
        <v>-4.7094002366065979E-4</v>
      </c>
    </row>
    <row r="10" spans="1:12">
      <c r="A10" s="59"/>
      <c r="B10" s="12">
        <v>18</v>
      </c>
      <c r="C10" s="56" t="s">
        <v>12</v>
      </c>
      <c r="D10" s="56"/>
      <c r="E10" s="15">
        <f>RA!D14</f>
        <v>109424.5579</v>
      </c>
      <c r="F10" s="25">
        <f>RA!I14</f>
        <v>21910.980500000001</v>
      </c>
      <c r="G10" s="16">
        <f t="shared" si="0"/>
        <v>87513.577399999995</v>
      </c>
      <c r="H10" s="27">
        <f>RA!J14</f>
        <v>20.023823646629499</v>
      </c>
      <c r="I10" s="20">
        <f>VLOOKUP(B10,RMS!B:D,3,FALSE)</f>
        <v>109424.547134188</v>
      </c>
      <c r="J10" s="21">
        <f>VLOOKUP(B10,RMS!B:E,4,FALSE)</f>
        <v>87513.579708546997</v>
      </c>
      <c r="K10" s="22">
        <f t="shared" si="1"/>
        <v>1.076581199595239E-2</v>
      </c>
      <c r="L10" s="22">
        <f t="shared" si="2"/>
        <v>-2.3085470020305365E-3</v>
      </c>
    </row>
    <row r="11" spans="1:12">
      <c r="A11" s="59"/>
      <c r="B11" s="12">
        <v>19</v>
      </c>
      <c r="C11" s="56" t="s">
        <v>13</v>
      </c>
      <c r="D11" s="56"/>
      <c r="E11" s="15">
        <f>RA!D15</f>
        <v>62018.539900000003</v>
      </c>
      <c r="F11" s="25">
        <f>RA!I15</f>
        <v>13944.6245</v>
      </c>
      <c r="G11" s="16">
        <f t="shared" si="0"/>
        <v>48073.915400000005</v>
      </c>
      <c r="H11" s="27">
        <f>RA!J15</f>
        <v>22.4846062523958</v>
      </c>
      <c r="I11" s="20">
        <f>VLOOKUP(B11,RMS!B:D,3,FALSE)</f>
        <v>62018.556363247902</v>
      </c>
      <c r="J11" s="21">
        <f>VLOOKUP(B11,RMS!B:E,4,FALSE)</f>
        <v>48073.915058974402</v>
      </c>
      <c r="K11" s="22">
        <f t="shared" si="1"/>
        <v>-1.6463247899082489E-2</v>
      </c>
      <c r="L11" s="22">
        <f t="shared" si="2"/>
        <v>3.4102560312021524E-4</v>
      </c>
    </row>
    <row r="12" spans="1:12">
      <c r="A12" s="59"/>
      <c r="B12" s="12">
        <v>21</v>
      </c>
      <c r="C12" s="56" t="s">
        <v>14</v>
      </c>
      <c r="D12" s="56"/>
      <c r="E12" s="15">
        <f>RA!D16</f>
        <v>633217.57220000005</v>
      </c>
      <c r="F12" s="25">
        <f>RA!I16</f>
        <v>18514.7582</v>
      </c>
      <c r="G12" s="16">
        <f t="shared" si="0"/>
        <v>614702.81400000001</v>
      </c>
      <c r="H12" s="27">
        <f>RA!J16</f>
        <v>2.9239173094445001</v>
      </c>
      <c r="I12" s="20">
        <f>VLOOKUP(B12,RMS!B:D,3,FALSE)</f>
        <v>633217.42000000004</v>
      </c>
      <c r="J12" s="21">
        <f>VLOOKUP(B12,RMS!B:E,4,FALSE)</f>
        <v>614702.81400000001</v>
      </c>
      <c r="K12" s="22">
        <f t="shared" si="1"/>
        <v>0.15220000001136214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RA!D17</f>
        <v>1125405.5475000001</v>
      </c>
      <c r="F13" s="25">
        <f>RA!I17</f>
        <v>54233.1247</v>
      </c>
      <c r="G13" s="16">
        <f t="shared" si="0"/>
        <v>1071172.4228000001</v>
      </c>
      <c r="H13" s="27">
        <f>RA!J17</f>
        <v>4.8189850157105303</v>
      </c>
      <c r="I13" s="20">
        <f>VLOOKUP(B13,RMS!B:D,3,FALSE)</f>
        <v>1125405.5840692299</v>
      </c>
      <c r="J13" s="21">
        <f>VLOOKUP(B13,RMS!B:E,4,FALSE)</f>
        <v>1071172.4233538499</v>
      </c>
      <c r="K13" s="22">
        <f t="shared" si="1"/>
        <v>-3.6569229792803526E-2</v>
      </c>
      <c r="L13" s="22">
        <f t="shared" si="2"/>
        <v>-5.538498517125845E-4</v>
      </c>
    </row>
    <row r="14" spans="1:12">
      <c r="A14" s="59"/>
      <c r="B14" s="12">
        <v>23</v>
      </c>
      <c r="C14" s="56" t="s">
        <v>16</v>
      </c>
      <c r="D14" s="56"/>
      <c r="E14" s="15">
        <f>RA!D18</f>
        <v>1147470.8947999999</v>
      </c>
      <c r="F14" s="25">
        <f>RA!I18</f>
        <v>186962.6551</v>
      </c>
      <c r="G14" s="16">
        <f t="shared" si="0"/>
        <v>960508.23969999992</v>
      </c>
      <c r="H14" s="27">
        <f>RA!J18</f>
        <v>16.2934551061173</v>
      </c>
      <c r="I14" s="20">
        <f>VLOOKUP(B14,RMS!B:D,3,FALSE)</f>
        <v>1147471.0685205101</v>
      </c>
      <c r="J14" s="21">
        <f>VLOOKUP(B14,RMS!B:E,4,FALSE)</f>
        <v>960508.23317435896</v>
      </c>
      <c r="K14" s="22">
        <f t="shared" si="1"/>
        <v>-0.17372051021084189</v>
      </c>
      <c r="L14" s="22">
        <f t="shared" si="2"/>
        <v>6.5256409579887986E-3</v>
      </c>
    </row>
    <row r="15" spans="1:12">
      <c r="A15" s="59"/>
      <c r="B15" s="12">
        <v>24</v>
      </c>
      <c r="C15" s="56" t="s">
        <v>17</v>
      </c>
      <c r="D15" s="56"/>
      <c r="E15" s="15">
        <f>RA!D19</f>
        <v>451754.58720000001</v>
      </c>
      <c r="F15" s="25">
        <f>RA!I19</f>
        <v>55888.755899999996</v>
      </c>
      <c r="G15" s="16">
        <f t="shared" si="0"/>
        <v>395865.83130000002</v>
      </c>
      <c r="H15" s="27">
        <f>RA!J19</f>
        <v>12.3714860863731</v>
      </c>
      <c r="I15" s="20">
        <f>VLOOKUP(B15,RMS!B:D,3,FALSE)</f>
        <v>451754.63473675202</v>
      </c>
      <c r="J15" s="21">
        <f>VLOOKUP(B15,RMS!B:E,4,FALSE)</f>
        <v>395865.83187606803</v>
      </c>
      <c r="K15" s="22">
        <f t="shared" si="1"/>
        <v>-4.753675201209262E-2</v>
      </c>
      <c r="L15" s="22">
        <f t="shared" si="2"/>
        <v>-5.7606800692155957E-4</v>
      </c>
    </row>
    <row r="16" spans="1:12">
      <c r="A16" s="59"/>
      <c r="B16" s="12">
        <v>25</v>
      </c>
      <c r="C16" s="56" t="s">
        <v>18</v>
      </c>
      <c r="D16" s="56"/>
      <c r="E16" s="15">
        <f>RA!D20</f>
        <v>787552.75349999999</v>
      </c>
      <c r="F16" s="25">
        <f>RA!I20</f>
        <v>53831.193599999999</v>
      </c>
      <c r="G16" s="16">
        <f t="shared" si="0"/>
        <v>733721.55989999999</v>
      </c>
      <c r="H16" s="27">
        <f>RA!J20</f>
        <v>6.8352492402275598</v>
      </c>
      <c r="I16" s="20">
        <f>VLOOKUP(B16,RMS!B:D,3,FALSE)</f>
        <v>787552.85789999994</v>
      </c>
      <c r="J16" s="21">
        <f>VLOOKUP(B16,RMS!B:E,4,FALSE)</f>
        <v>733721.55989999999</v>
      </c>
      <c r="K16" s="22">
        <f t="shared" si="1"/>
        <v>-0.10439999995287508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RA!D21</f>
        <v>289337.3346</v>
      </c>
      <c r="F17" s="25">
        <f>RA!I21</f>
        <v>33487.542800000003</v>
      </c>
      <c r="G17" s="16">
        <f t="shared" si="0"/>
        <v>255849.79180000001</v>
      </c>
      <c r="H17" s="27">
        <f>RA!J21</f>
        <v>11.573875471789901</v>
      </c>
      <c r="I17" s="20">
        <f>VLOOKUP(B17,RMS!B:D,3,FALSE)</f>
        <v>289337.19408957701</v>
      </c>
      <c r="J17" s="21">
        <f>VLOOKUP(B17,RMS!B:E,4,FALSE)</f>
        <v>255849.79174218301</v>
      </c>
      <c r="K17" s="22">
        <f t="shared" si="1"/>
        <v>0.14051042299252003</v>
      </c>
      <c r="L17" s="22">
        <f t="shared" si="2"/>
        <v>5.7817000197246671E-5</v>
      </c>
    </row>
    <row r="18" spans="1:12">
      <c r="A18" s="59"/>
      <c r="B18" s="12">
        <v>27</v>
      </c>
      <c r="C18" s="56" t="s">
        <v>20</v>
      </c>
      <c r="D18" s="56"/>
      <c r="E18" s="15">
        <f>RA!D22</f>
        <v>911737.19990000001</v>
      </c>
      <c r="F18" s="25">
        <f>RA!I22</f>
        <v>102992.1112</v>
      </c>
      <c r="G18" s="16">
        <f t="shared" si="0"/>
        <v>808745.08869999996</v>
      </c>
      <c r="H18" s="27">
        <f>RA!J22</f>
        <v>11.296249753908899</v>
      </c>
      <c r="I18" s="20">
        <f>VLOOKUP(B18,RMS!B:D,3,FALSE)</f>
        <v>911737.304874041</v>
      </c>
      <c r="J18" s="21">
        <f>VLOOKUP(B18,RMS!B:E,4,FALSE)</f>
        <v>808745.08946460194</v>
      </c>
      <c r="K18" s="22">
        <f t="shared" si="1"/>
        <v>-0.10497404099442065</v>
      </c>
      <c r="L18" s="22">
        <f t="shared" si="2"/>
        <v>-7.6460198033601046E-4</v>
      </c>
    </row>
    <row r="19" spans="1:12">
      <c r="A19" s="59"/>
      <c r="B19" s="12">
        <v>29</v>
      </c>
      <c r="C19" s="56" t="s">
        <v>21</v>
      </c>
      <c r="D19" s="56"/>
      <c r="E19" s="15">
        <f>RA!D23</f>
        <v>2148528.0548</v>
      </c>
      <c r="F19" s="25">
        <f>RA!I23</f>
        <v>207751.7059</v>
      </c>
      <c r="G19" s="16">
        <f t="shared" si="0"/>
        <v>1940776.3489000001</v>
      </c>
      <c r="H19" s="27">
        <f>RA!J23</f>
        <v>9.6694900229887395</v>
      </c>
      <c r="I19" s="20">
        <f>VLOOKUP(B19,RMS!B:D,3,FALSE)</f>
        <v>2148528.9670478599</v>
      </c>
      <c r="J19" s="21">
        <f>VLOOKUP(B19,RMS!B:E,4,FALSE)</f>
        <v>1940776.3762906</v>
      </c>
      <c r="K19" s="22">
        <f t="shared" si="1"/>
        <v>-0.9122478598728776</v>
      </c>
      <c r="L19" s="22">
        <f t="shared" si="2"/>
        <v>-2.7390599949285388E-2</v>
      </c>
    </row>
    <row r="20" spans="1:12">
      <c r="A20" s="59"/>
      <c r="B20" s="12">
        <v>31</v>
      </c>
      <c r="C20" s="56" t="s">
        <v>22</v>
      </c>
      <c r="D20" s="56"/>
      <c r="E20" s="15">
        <f>RA!D24</f>
        <v>213814.0698</v>
      </c>
      <c r="F20" s="25">
        <f>RA!I24</f>
        <v>34282.305999999997</v>
      </c>
      <c r="G20" s="16">
        <f t="shared" si="0"/>
        <v>179531.76380000002</v>
      </c>
      <c r="H20" s="27">
        <f>RA!J24</f>
        <v>16.033699761698301</v>
      </c>
      <c r="I20" s="20">
        <f>VLOOKUP(B20,RMS!B:D,3,FALSE)</f>
        <v>213814.05276361099</v>
      </c>
      <c r="J20" s="21">
        <f>VLOOKUP(B20,RMS!B:E,4,FALSE)</f>
        <v>179531.76963049301</v>
      </c>
      <c r="K20" s="22">
        <f t="shared" si="1"/>
        <v>1.7036389006534591E-2</v>
      </c>
      <c r="L20" s="22">
        <f t="shared" si="2"/>
        <v>-5.8304929989390075E-3</v>
      </c>
    </row>
    <row r="21" spans="1:12">
      <c r="A21" s="59"/>
      <c r="B21" s="12">
        <v>32</v>
      </c>
      <c r="C21" s="56" t="s">
        <v>23</v>
      </c>
      <c r="D21" s="56"/>
      <c r="E21" s="15">
        <f>RA!D25</f>
        <v>182266.70430000001</v>
      </c>
      <c r="F21" s="25">
        <f>RA!I25</f>
        <v>14423.296700000001</v>
      </c>
      <c r="G21" s="16">
        <f t="shared" si="0"/>
        <v>167843.40760000001</v>
      </c>
      <c r="H21" s="27">
        <f>RA!J25</f>
        <v>7.9132920932504103</v>
      </c>
      <c r="I21" s="20">
        <f>VLOOKUP(B21,RMS!B:D,3,FALSE)</f>
        <v>182266.70359685301</v>
      </c>
      <c r="J21" s="21">
        <f>VLOOKUP(B21,RMS!B:E,4,FALSE)</f>
        <v>167843.40904928101</v>
      </c>
      <c r="K21" s="22">
        <f t="shared" si="1"/>
        <v>7.0314700133167207E-4</v>
      </c>
      <c r="L21" s="22">
        <f t="shared" si="2"/>
        <v>-1.4492810005322099E-3</v>
      </c>
    </row>
    <row r="22" spans="1:12">
      <c r="A22" s="59"/>
      <c r="B22" s="12">
        <v>33</v>
      </c>
      <c r="C22" s="56" t="s">
        <v>24</v>
      </c>
      <c r="D22" s="56"/>
      <c r="E22" s="15">
        <f>RA!D26</f>
        <v>419166.62790000002</v>
      </c>
      <c r="F22" s="25">
        <f>RA!I26</f>
        <v>84074.015700000004</v>
      </c>
      <c r="G22" s="16">
        <f t="shared" si="0"/>
        <v>335092.61220000003</v>
      </c>
      <c r="H22" s="27">
        <f>RA!J26</f>
        <v>20.0574211074975</v>
      </c>
      <c r="I22" s="20">
        <f>VLOOKUP(B22,RMS!B:D,3,FALSE)</f>
        <v>419166.66062318999</v>
      </c>
      <c r="J22" s="21">
        <f>VLOOKUP(B22,RMS!B:E,4,FALSE)</f>
        <v>335092.718730697</v>
      </c>
      <c r="K22" s="22">
        <f t="shared" si="1"/>
        <v>-3.2723189971875399E-2</v>
      </c>
      <c r="L22" s="22">
        <f t="shared" si="2"/>
        <v>-0.106530696968548</v>
      </c>
    </row>
    <row r="23" spans="1:12">
      <c r="A23" s="59"/>
      <c r="B23" s="12">
        <v>34</v>
      </c>
      <c r="C23" s="56" t="s">
        <v>25</v>
      </c>
      <c r="D23" s="56"/>
      <c r="E23" s="15">
        <f>RA!D27</f>
        <v>175940.3175</v>
      </c>
      <c r="F23" s="25">
        <f>RA!I27</f>
        <v>49461.145299999996</v>
      </c>
      <c r="G23" s="16">
        <f t="shared" si="0"/>
        <v>126479.1722</v>
      </c>
      <c r="H23" s="27">
        <f>RA!J27</f>
        <v>28.112456543679901</v>
      </c>
      <c r="I23" s="20">
        <f>VLOOKUP(B23,RMS!B:D,3,FALSE)</f>
        <v>175940.28400853201</v>
      </c>
      <c r="J23" s="21">
        <f>VLOOKUP(B23,RMS!B:E,4,FALSE)</f>
        <v>126479.168288965</v>
      </c>
      <c r="K23" s="22">
        <f t="shared" si="1"/>
        <v>3.3491467998828739E-2</v>
      </c>
      <c r="L23" s="22">
        <f t="shared" si="2"/>
        <v>3.9110350044211373E-3</v>
      </c>
    </row>
    <row r="24" spans="1:12">
      <c r="A24" s="59"/>
      <c r="B24" s="12">
        <v>35</v>
      </c>
      <c r="C24" s="56" t="s">
        <v>26</v>
      </c>
      <c r="D24" s="56"/>
      <c r="E24" s="15">
        <f>RA!D28</f>
        <v>734275.50690000004</v>
      </c>
      <c r="F24" s="25">
        <f>RA!I28</f>
        <v>39898.53</v>
      </c>
      <c r="G24" s="16">
        <f t="shared" si="0"/>
        <v>694376.97690000001</v>
      </c>
      <c r="H24" s="27">
        <f>RA!J28</f>
        <v>5.4337274803630002</v>
      </c>
      <c r="I24" s="20">
        <f>VLOOKUP(B24,RMS!B:D,3,FALSE)</f>
        <v>734275.50571946905</v>
      </c>
      <c r="J24" s="21">
        <f>VLOOKUP(B24,RMS!B:E,4,FALSE)</f>
        <v>694376.98512801202</v>
      </c>
      <c r="K24" s="22">
        <f t="shared" si="1"/>
        <v>1.1805309914052486E-3</v>
      </c>
      <c r="L24" s="22">
        <f t="shared" si="2"/>
        <v>-8.2280120113864541E-3</v>
      </c>
    </row>
    <row r="25" spans="1:12">
      <c r="A25" s="59"/>
      <c r="B25" s="12">
        <v>36</v>
      </c>
      <c r="C25" s="56" t="s">
        <v>27</v>
      </c>
      <c r="D25" s="56"/>
      <c r="E25" s="15">
        <f>RA!D29</f>
        <v>537087.63760000002</v>
      </c>
      <c r="F25" s="25">
        <f>RA!I29</f>
        <v>57274.222900000001</v>
      </c>
      <c r="G25" s="16">
        <f t="shared" si="0"/>
        <v>479813.41470000002</v>
      </c>
      <c r="H25" s="27">
        <f>RA!J29</f>
        <v>10.6638505320905</v>
      </c>
      <c r="I25" s="20">
        <f>VLOOKUP(B25,RMS!B:D,3,FALSE)</f>
        <v>537087.63733805297</v>
      </c>
      <c r="J25" s="21">
        <f>VLOOKUP(B25,RMS!B:E,4,FALSE)</f>
        <v>479813.41230678902</v>
      </c>
      <c r="K25" s="22">
        <f t="shared" si="1"/>
        <v>2.6194704696536064E-4</v>
      </c>
      <c r="L25" s="22">
        <f t="shared" si="2"/>
        <v>2.3932110052555799E-3</v>
      </c>
    </row>
    <row r="26" spans="1:12">
      <c r="A26" s="59"/>
      <c r="B26" s="12">
        <v>37</v>
      </c>
      <c r="C26" s="56" t="s">
        <v>28</v>
      </c>
      <c r="D26" s="56"/>
      <c r="E26" s="15">
        <f>RA!D30</f>
        <v>872184.97140000004</v>
      </c>
      <c r="F26" s="25">
        <f>RA!I30</f>
        <v>111253.5735</v>
      </c>
      <c r="G26" s="16">
        <f t="shared" si="0"/>
        <v>760931.39789999998</v>
      </c>
      <c r="H26" s="27">
        <f>RA!J30</f>
        <v>12.7557315418334</v>
      </c>
      <c r="I26" s="20">
        <f>VLOOKUP(B26,RMS!B:D,3,FALSE)</f>
        <v>872184.96175575198</v>
      </c>
      <c r="J26" s="21">
        <f>VLOOKUP(B26,RMS!B:E,4,FALSE)</f>
        <v>760931.38232529303</v>
      </c>
      <c r="K26" s="22">
        <f t="shared" si="1"/>
        <v>9.6442480571568012E-3</v>
      </c>
      <c r="L26" s="22">
        <f t="shared" si="2"/>
        <v>1.5574706951156259E-2</v>
      </c>
    </row>
    <row r="27" spans="1:12">
      <c r="A27" s="59"/>
      <c r="B27" s="12">
        <v>38</v>
      </c>
      <c r="C27" s="56" t="s">
        <v>29</v>
      </c>
      <c r="D27" s="56"/>
      <c r="E27" s="15">
        <f>RA!D31</f>
        <v>754298.13040000002</v>
      </c>
      <c r="F27" s="25">
        <f>RA!I31</f>
        <v>31564.232499999998</v>
      </c>
      <c r="G27" s="16">
        <f t="shared" si="0"/>
        <v>722733.89789999998</v>
      </c>
      <c r="H27" s="27">
        <f>RA!J31</f>
        <v>4.1845831545759902</v>
      </c>
      <c r="I27" s="20">
        <f>VLOOKUP(B27,RMS!B:D,3,FALSE)</f>
        <v>754298.141687611</v>
      </c>
      <c r="J27" s="21">
        <f>VLOOKUP(B27,RMS!B:E,4,FALSE)</f>
        <v>722733.87570884998</v>
      </c>
      <c r="K27" s="22">
        <f t="shared" si="1"/>
        <v>-1.1287610977888107E-2</v>
      </c>
      <c r="L27" s="22">
        <f t="shared" si="2"/>
        <v>2.2191149997524917E-2</v>
      </c>
    </row>
    <row r="28" spans="1:12">
      <c r="A28" s="59"/>
      <c r="B28" s="12">
        <v>39</v>
      </c>
      <c r="C28" s="56" t="s">
        <v>30</v>
      </c>
      <c r="D28" s="56"/>
      <c r="E28" s="15">
        <f>RA!D32</f>
        <v>101169.12820000001</v>
      </c>
      <c r="F28" s="25">
        <f>RA!I32</f>
        <v>25510.815200000001</v>
      </c>
      <c r="G28" s="16">
        <f t="shared" si="0"/>
        <v>75658.313000000009</v>
      </c>
      <c r="H28" s="27">
        <f>RA!J32</f>
        <v>25.216007742567498</v>
      </c>
      <c r="I28" s="20">
        <f>VLOOKUP(B28,RMS!B:D,3,FALSE)</f>
        <v>101169.03656932899</v>
      </c>
      <c r="J28" s="21">
        <f>VLOOKUP(B28,RMS!B:E,4,FALSE)</f>
        <v>75658.320368439105</v>
      </c>
      <c r="K28" s="22">
        <f t="shared" si="1"/>
        <v>9.1630671013263054E-2</v>
      </c>
      <c r="L28" s="22">
        <f t="shared" si="2"/>
        <v>-7.368439095444046E-3</v>
      </c>
    </row>
    <row r="29" spans="1:12">
      <c r="A29" s="59"/>
      <c r="B29" s="12">
        <v>40</v>
      </c>
      <c r="C29" s="56" t="s">
        <v>31</v>
      </c>
      <c r="D29" s="56"/>
      <c r="E29" s="15">
        <f>RA!D33</f>
        <v>46.376300000000001</v>
      </c>
      <c r="F29" s="25">
        <f>RA!I33</f>
        <v>7.6463000000000001</v>
      </c>
      <c r="G29" s="16">
        <f t="shared" si="0"/>
        <v>38.730000000000004</v>
      </c>
      <c r="H29" s="27">
        <f>RA!J33</f>
        <v>16.4875162529137</v>
      </c>
      <c r="I29" s="20">
        <f>VLOOKUP(B29,RMS!B:D,3,FALSE)</f>
        <v>46.376300000000001</v>
      </c>
      <c r="J29" s="21">
        <f>VLOOKUP(B29,RMS!B:E,4,FALSE)</f>
        <v>38.729999999999997</v>
      </c>
      <c r="K29" s="22">
        <f t="shared" si="1"/>
        <v>0</v>
      </c>
      <c r="L29" s="22">
        <f t="shared" si="2"/>
        <v>0</v>
      </c>
    </row>
    <row r="30" spans="1:12">
      <c r="A30" s="59"/>
      <c r="B30" s="12">
        <v>41</v>
      </c>
      <c r="C30" s="56" t="s">
        <v>40</v>
      </c>
      <c r="D30" s="56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RA!D35</f>
        <v>127132.41899999999</v>
      </c>
      <c r="F31" s="25">
        <f>RA!I35</f>
        <v>12364.7564</v>
      </c>
      <c r="G31" s="16">
        <f t="shared" si="0"/>
        <v>114767.6626</v>
      </c>
      <c r="H31" s="27">
        <f>RA!J35</f>
        <v>9.7258877769013399</v>
      </c>
      <c r="I31" s="20">
        <f>VLOOKUP(B31,RMS!B:D,3,FALSE)</f>
        <v>127132.4185</v>
      </c>
      <c r="J31" s="21">
        <f>VLOOKUP(B31,RMS!B:E,4,FALSE)</f>
        <v>114767.6624</v>
      </c>
      <c r="K31" s="22">
        <f t="shared" si="1"/>
        <v>4.999999946448952E-4</v>
      </c>
      <c r="L31" s="22">
        <f t="shared" si="2"/>
        <v>1.9999999494757503E-4</v>
      </c>
    </row>
    <row r="32" spans="1:12">
      <c r="A32" s="59"/>
      <c r="B32" s="12">
        <v>71</v>
      </c>
      <c r="C32" s="56" t="s">
        <v>41</v>
      </c>
      <c r="D32" s="56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42</v>
      </c>
      <c r="D33" s="56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43</v>
      </c>
      <c r="D34" s="56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RA!D39</f>
        <v>251519.65650000001</v>
      </c>
      <c r="F35" s="25">
        <f>RA!I39</f>
        <v>13925.4187</v>
      </c>
      <c r="G35" s="16">
        <f t="shared" si="0"/>
        <v>237594.2378</v>
      </c>
      <c r="H35" s="27">
        <f>RA!J39</f>
        <v>5.5365130875963997</v>
      </c>
      <c r="I35" s="20">
        <f>VLOOKUP(B35,RMS!B:D,3,FALSE)</f>
        <v>251519.65811965801</v>
      </c>
      <c r="J35" s="21">
        <f>VLOOKUP(B35,RMS!B:E,4,FALSE)</f>
        <v>237594.23846153801</v>
      </c>
      <c r="K35" s="22">
        <f t="shared" si="1"/>
        <v>-1.6196579963434488E-3</v>
      </c>
      <c r="L35" s="22">
        <f t="shared" si="2"/>
        <v>-6.6153801162727177E-4</v>
      </c>
    </row>
    <row r="36" spans="1:12">
      <c r="A36" s="59"/>
      <c r="B36" s="12">
        <v>76</v>
      </c>
      <c r="C36" s="56" t="s">
        <v>34</v>
      </c>
      <c r="D36" s="56"/>
      <c r="E36" s="15">
        <f>RA!D40</f>
        <v>324781.74229999998</v>
      </c>
      <c r="F36" s="25">
        <f>RA!I40</f>
        <v>23096.018800000002</v>
      </c>
      <c r="G36" s="16">
        <f t="shared" si="0"/>
        <v>301685.72349999996</v>
      </c>
      <c r="H36" s="27">
        <f>RA!J40</f>
        <v>7.11124296471883</v>
      </c>
      <c r="I36" s="20">
        <f>VLOOKUP(B36,RMS!B:D,3,FALSE)</f>
        <v>324781.73740170902</v>
      </c>
      <c r="J36" s="21">
        <f>VLOOKUP(B36,RMS!B:E,4,FALSE)</f>
        <v>301685.72237264999</v>
      </c>
      <c r="K36" s="22">
        <f t="shared" si="1"/>
        <v>4.8982909647747874E-3</v>
      </c>
      <c r="L36" s="22">
        <f t="shared" si="2"/>
        <v>1.1273499694652855E-3</v>
      </c>
    </row>
    <row r="37" spans="1:12">
      <c r="A37" s="59"/>
      <c r="B37" s="12">
        <v>77</v>
      </c>
      <c r="C37" s="56" t="s">
        <v>44</v>
      </c>
      <c r="D37" s="56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45</v>
      </c>
      <c r="D38" s="56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RA!D43</f>
        <v>22870.635200000001</v>
      </c>
      <c r="F39" s="25">
        <f>RA!I43</f>
        <v>3894.6266999999998</v>
      </c>
      <c r="G39" s="16">
        <f t="shared" si="0"/>
        <v>18976.0085</v>
      </c>
      <c r="H39" s="27">
        <f>RA!J43</f>
        <v>17.0289397996257</v>
      </c>
      <c r="I39" s="20">
        <f>VLOOKUP(B39,RMS!B:D,3,FALSE)</f>
        <v>22870.635050298799</v>
      </c>
      <c r="J39" s="21">
        <f>VLOOKUP(B39,RMS!B:E,4,FALSE)</f>
        <v>18976.0081688223</v>
      </c>
      <c r="K39" s="22">
        <f t="shared" si="1"/>
        <v>1.4970120173529722E-4</v>
      </c>
      <c r="L39" s="22">
        <f t="shared" si="2"/>
        <v>3.3117769999080338E-4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8.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6" width="9.25" style="34" bestFit="1" customWidth="1"/>
    <col min="17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35" t="s">
        <v>54</v>
      </c>
      <c r="W1" s="64"/>
    </row>
    <row r="2" spans="1:23" ht="12.7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35"/>
      <c r="W2" s="64"/>
    </row>
    <row r="3" spans="1:23" ht="23.25" thickBot="1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36" t="s">
        <v>55</v>
      </c>
      <c r="W3" s="64"/>
    </row>
    <row r="4" spans="1:23" ht="12.75" thickTop="1" thickBot="1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W4" s="64"/>
    </row>
    <row r="5" spans="1:23" ht="12.75" thickTop="1" thickBot="1">
      <c r="A5" s="37"/>
      <c r="B5" s="38"/>
      <c r="C5" s="39"/>
      <c r="D5" s="40" t="s">
        <v>0</v>
      </c>
      <c r="E5" s="40" t="s">
        <v>67</v>
      </c>
      <c r="F5" s="40" t="s">
        <v>68</v>
      </c>
      <c r="G5" s="40" t="s">
        <v>56</v>
      </c>
      <c r="H5" s="40" t="s">
        <v>57</v>
      </c>
      <c r="I5" s="40" t="s">
        <v>1</v>
      </c>
      <c r="J5" s="40" t="s">
        <v>2</v>
      </c>
      <c r="K5" s="40" t="s">
        <v>58</v>
      </c>
      <c r="L5" s="40" t="s">
        <v>59</v>
      </c>
      <c r="M5" s="40" t="s">
        <v>60</v>
      </c>
      <c r="N5" s="40" t="s">
        <v>61</v>
      </c>
      <c r="O5" s="40" t="s">
        <v>62</v>
      </c>
      <c r="P5" s="40" t="s">
        <v>69</v>
      </c>
      <c r="Q5" s="40" t="s">
        <v>70</v>
      </c>
      <c r="R5" s="40" t="s">
        <v>63</v>
      </c>
      <c r="S5" s="40" t="s">
        <v>64</v>
      </c>
      <c r="T5" s="40" t="s">
        <v>65</v>
      </c>
      <c r="U5" s="41" t="s">
        <v>66</v>
      </c>
    </row>
    <row r="6" spans="1:23" ht="12" thickBot="1">
      <c r="A6" s="42" t="s">
        <v>3</v>
      </c>
      <c r="B6" s="65" t="s">
        <v>4</v>
      </c>
      <c r="C6" s="66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1:23" ht="12" thickBot="1">
      <c r="A7" s="67" t="s">
        <v>5</v>
      </c>
      <c r="B7" s="68"/>
      <c r="C7" s="69"/>
      <c r="D7" s="44">
        <v>13548612.3828</v>
      </c>
      <c r="E7" s="44">
        <v>17020516</v>
      </c>
      <c r="F7" s="45">
        <v>79.6016547488925</v>
      </c>
      <c r="G7" s="44">
        <v>31170682.317699999</v>
      </c>
      <c r="H7" s="45">
        <v>-56.534116755260897</v>
      </c>
      <c r="I7" s="44">
        <v>1472943.7065000001</v>
      </c>
      <c r="J7" s="45">
        <v>10.871546582658899</v>
      </c>
      <c r="K7" s="44">
        <v>1512350.4154999999</v>
      </c>
      <c r="L7" s="45">
        <v>4.8518360942045398</v>
      </c>
      <c r="M7" s="45">
        <v>-2.6056599446876001E-2</v>
      </c>
      <c r="N7" s="44">
        <v>252656967.4269</v>
      </c>
      <c r="O7" s="44">
        <v>5027182355.4471998</v>
      </c>
      <c r="P7" s="44">
        <v>788999</v>
      </c>
      <c r="Q7" s="44">
        <v>1149487</v>
      </c>
      <c r="R7" s="45">
        <v>-31.360772240138399</v>
      </c>
      <c r="S7" s="44">
        <v>17.171900576299802</v>
      </c>
      <c r="T7" s="44">
        <v>16.497349498776401</v>
      </c>
      <c r="U7" s="46">
        <v>3.9282260838058898</v>
      </c>
    </row>
    <row r="8" spans="1:23" ht="12" thickBot="1">
      <c r="A8" s="70">
        <v>41561</v>
      </c>
      <c r="B8" s="60" t="s">
        <v>6</v>
      </c>
      <c r="C8" s="61"/>
      <c r="D8" s="47">
        <v>547837.28090000001</v>
      </c>
      <c r="E8" s="47">
        <v>556559</v>
      </c>
      <c r="F8" s="48">
        <v>98.432921020053598</v>
      </c>
      <c r="G8" s="47">
        <v>896270.86860000005</v>
      </c>
      <c r="H8" s="48">
        <v>-38.875924668204703</v>
      </c>
      <c r="I8" s="47">
        <v>120855.7884</v>
      </c>
      <c r="J8" s="48">
        <v>22.060526476302499</v>
      </c>
      <c r="K8" s="47">
        <v>133426.38589999999</v>
      </c>
      <c r="L8" s="48">
        <v>14.886837291545101</v>
      </c>
      <c r="M8" s="48">
        <v>-9.4213730029541004E-2</v>
      </c>
      <c r="N8" s="47">
        <v>9172091.8803000003</v>
      </c>
      <c r="O8" s="47">
        <v>175685972.29530001</v>
      </c>
      <c r="P8" s="47">
        <v>22007</v>
      </c>
      <c r="Q8" s="47">
        <v>30852</v>
      </c>
      <c r="R8" s="48">
        <v>-28.669130040191899</v>
      </c>
      <c r="S8" s="47">
        <v>24.893773840141801</v>
      </c>
      <c r="T8" s="47">
        <v>22.507287190457699</v>
      </c>
      <c r="U8" s="49">
        <v>9.5866808504375403</v>
      </c>
    </row>
    <row r="9" spans="1:23" ht="12" thickBot="1">
      <c r="A9" s="71"/>
      <c r="B9" s="60" t="s">
        <v>7</v>
      </c>
      <c r="C9" s="61"/>
      <c r="D9" s="47">
        <v>67825.350399999996</v>
      </c>
      <c r="E9" s="47">
        <v>90954</v>
      </c>
      <c r="F9" s="48">
        <v>74.5710473426128</v>
      </c>
      <c r="G9" s="47">
        <v>152912.73329999999</v>
      </c>
      <c r="H9" s="48">
        <v>-55.644406494956002</v>
      </c>
      <c r="I9" s="47">
        <v>15305.309800000001</v>
      </c>
      <c r="J9" s="48">
        <v>22.565765911620002</v>
      </c>
      <c r="K9" s="47">
        <v>29585.113799999999</v>
      </c>
      <c r="L9" s="48">
        <v>19.347711051608002</v>
      </c>
      <c r="M9" s="48">
        <v>-0.482668550695249</v>
      </c>
      <c r="N9" s="47">
        <v>1425829.5192</v>
      </c>
      <c r="O9" s="47">
        <v>33315107.314199999</v>
      </c>
      <c r="P9" s="47">
        <v>4523</v>
      </c>
      <c r="Q9" s="47">
        <v>8625</v>
      </c>
      <c r="R9" s="48">
        <v>-47.559420289855098</v>
      </c>
      <c r="S9" s="47">
        <v>14.995655626796401</v>
      </c>
      <c r="T9" s="47">
        <v>15.118110504347801</v>
      </c>
      <c r="U9" s="49">
        <v>-0.81660235870335296</v>
      </c>
    </row>
    <row r="10" spans="1:23" ht="12" thickBot="1">
      <c r="A10" s="71"/>
      <c r="B10" s="60" t="s">
        <v>8</v>
      </c>
      <c r="C10" s="61"/>
      <c r="D10" s="47">
        <v>84898.594299999997</v>
      </c>
      <c r="E10" s="47">
        <v>96726</v>
      </c>
      <c r="F10" s="48">
        <v>87.772258027831199</v>
      </c>
      <c r="G10" s="47">
        <v>191669.67559999999</v>
      </c>
      <c r="H10" s="48">
        <v>-55.705776600166601</v>
      </c>
      <c r="I10" s="47">
        <v>22405.106</v>
      </c>
      <c r="J10" s="48">
        <v>26.390432238287399</v>
      </c>
      <c r="K10" s="47">
        <v>44847.924400000004</v>
      </c>
      <c r="L10" s="48">
        <v>23.398549749514999</v>
      </c>
      <c r="M10" s="48">
        <v>-0.50042044755141502</v>
      </c>
      <c r="N10" s="47">
        <v>2088582.5077</v>
      </c>
      <c r="O10" s="47">
        <v>45669774.175300002</v>
      </c>
      <c r="P10" s="47">
        <v>73759</v>
      </c>
      <c r="Q10" s="47">
        <v>111672</v>
      </c>
      <c r="R10" s="48">
        <v>-33.950318790744298</v>
      </c>
      <c r="S10" s="47">
        <v>1.1510269160373701</v>
      </c>
      <c r="T10" s="47">
        <v>1.5532555797335099</v>
      </c>
      <c r="U10" s="49">
        <v>-34.945200506769297</v>
      </c>
    </row>
    <row r="11" spans="1:23" ht="12" thickBot="1">
      <c r="A11" s="71"/>
      <c r="B11" s="60" t="s">
        <v>9</v>
      </c>
      <c r="C11" s="61"/>
      <c r="D11" s="47">
        <v>35662.6878</v>
      </c>
      <c r="E11" s="47">
        <v>47302</v>
      </c>
      <c r="F11" s="48">
        <v>75.393615069130306</v>
      </c>
      <c r="G11" s="47">
        <v>70227.265199999994</v>
      </c>
      <c r="H11" s="48">
        <v>-49.218173741443103</v>
      </c>
      <c r="I11" s="47">
        <v>9015.6931999999997</v>
      </c>
      <c r="J11" s="48">
        <v>25.280464699018001</v>
      </c>
      <c r="K11" s="47">
        <v>10921.456099999999</v>
      </c>
      <c r="L11" s="48">
        <v>15.5515896409989</v>
      </c>
      <c r="M11" s="48">
        <v>-0.17449714420405901</v>
      </c>
      <c r="N11" s="47">
        <v>646875.62540000002</v>
      </c>
      <c r="O11" s="47">
        <v>16040210.653000001</v>
      </c>
      <c r="P11" s="47">
        <v>1799</v>
      </c>
      <c r="Q11" s="47">
        <v>2681</v>
      </c>
      <c r="R11" s="48">
        <v>-32.898172323759802</v>
      </c>
      <c r="S11" s="47">
        <v>19.8236174541412</v>
      </c>
      <c r="T11" s="47">
        <v>18.916240096978701</v>
      </c>
      <c r="U11" s="49">
        <v>4.57725417301622</v>
      </c>
    </row>
    <row r="12" spans="1:23" ht="12" thickBot="1">
      <c r="A12" s="71"/>
      <c r="B12" s="60" t="s">
        <v>10</v>
      </c>
      <c r="C12" s="61"/>
      <c r="D12" s="47">
        <v>190274.43470000001</v>
      </c>
      <c r="E12" s="47">
        <v>166044</v>
      </c>
      <c r="F12" s="48">
        <v>114.592779444003</v>
      </c>
      <c r="G12" s="47">
        <v>354602.5932</v>
      </c>
      <c r="H12" s="48">
        <v>-46.341499371753599</v>
      </c>
      <c r="I12" s="47">
        <v>6307.3963999999996</v>
      </c>
      <c r="J12" s="48">
        <v>3.31489430513599</v>
      </c>
      <c r="K12" s="47">
        <v>41143.956700000002</v>
      </c>
      <c r="L12" s="48">
        <v>11.6028358193067</v>
      </c>
      <c r="M12" s="48">
        <v>-0.84669932340270004</v>
      </c>
      <c r="N12" s="47">
        <v>3282635.8720999998</v>
      </c>
      <c r="O12" s="47">
        <v>59128854.337899998</v>
      </c>
      <c r="P12" s="47">
        <v>1466</v>
      </c>
      <c r="Q12" s="47">
        <v>1784</v>
      </c>
      <c r="R12" s="48">
        <v>-17.825112107623301</v>
      </c>
      <c r="S12" s="47">
        <v>129.79156527967299</v>
      </c>
      <c r="T12" s="47">
        <v>97.520799775784795</v>
      </c>
      <c r="U12" s="49">
        <v>24.863530564834001</v>
      </c>
    </row>
    <row r="13" spans="1:23" ht="12" thickBot="1">
      <c r="A13" s="71"/>
      <c r="B13" s="60" t="s">
        <v>11</v>
      </c>
      <c r="C13" s="61"/>
      <c r="D13" s="47">
        <v>239113.06909999999</v>
      </c>
      <c r="E13" s="47">
        <v>299844</v>
      </c>
      <c r="F13" s="48">
        <v>79.745824195248204</v>
      </c>
      <c r="G13" s="47">
        <v>445419.69919999997</v>
      </c>
      <c r="H13" s="48">
        <v>-46.317356522520001</v>
      </c>
      <c r="I13" s="47">
        <v>48506.355600000003</v>
      </c>
      <c r="J13" s="48">
        <v>20.285949146390699</v>
      </c>
      <c r="K13" s="47">
        <v>90690.3128</v>
      </c>
      <c r="L13" s="48">
        <v>20.3606425496863</v>
      </c>
      <c r="M13" s="48">
        <v>-0.46514292318109601</v>
      </c>
      <c r="N13" s="47">
        <v>4134186.2269000001</v>
      </c>
      <c r="O13" s="47">
        <v>90574287.680500001</v>
      </c>
      <c r="P13" s="47">
        <v>8364</v>
      </c>
      <c r="Q13" s="47">
        <v>11007</v>
      </c>
      <c r="R13" s="48">
        <v>-24.011992368492798</v>
      </c>
      <c r="S13" s="47">
        <v>28.588363115734101</v>
      </c>
      <c r="T13" s="47">
        <v>26.939325320250799</v>
      </c>
      <c r="U13" s="49">
        <v>5.7682134118961601</v>
      </c>
    </row>
    <row r="14" spans="1:23" ht="12" thickBot="1">
      <c r="A14" s="71"/>
      <c r="B14" s="60" t="s">
        <v>12</v>
      </c>
      <c r="C14" s="61"/>
      <c r="D14" s="47">
        <v>109424.5579</v>
      </c>
      <c r="E14" s="47">
        <v>154199</v>
      </c>
      <c r="F14" s="48">
        <v>70.963208516267898</v>
      </c>
      <c r="G14" s="47">
        <v>222783.0722</v>
      </c>
      <c r="H14" s="48">
        <v>-50.8829118750253</v>
      </c>
      <c r="I14" s="47">
        <v>21910.980500000001</v>
      </c>
      <c r="J14" s="48">
        <v>20.023823646629499</v>
      </c>
      <c r="K14" s="47">
        <v>32420.075499999999</v>
      </c>
      <c r="L14" s="48">
        <v>14.5523065014991</v>
      </c>
      <c r="M14" s="48">
        <v>-0.32415393357119099</v>
      </c>
      <c r="N14" s="47">
        <v>2453176.9105000002</v>
      </c>
      <c r="O14" s="47">
        <v>47289160.653899997</v>
      </c>
      <c r="P14" s="47">
        <v>1586</v>
      </c>
      <c r="Q14" s="47">
        <v>2500</v>
      </c>
      <c r="R14" s="48">
        <v>-36.56</v>
      </c>
      <c r="S14" s="47">
        <v>68.994046595208104</v>
      </c>
      <c r="T14" s="47">
        <v>73.972631399999997</v>
      </c>
      <c r="U14" s="49">
        <v>-7.2159628989462803</v>
      </c>
    </row>
    <row r="15" spans="1:23" ht="12" thickBot="1">
      <c r="A15" s="71"/>
      <c r="B15" s="60" t="s">
        <v>13</v>
      </c>
      <c r="C15" s="61"/>
      <c r="D15" s="47">
        <v>62018.539900000003</v>
      </c>
      <c r="E15" s="47">
        <v>101157</v>
      </c>
      <c r="F15" s="48">
        <v>61.3091925422858</v>
      </c>
      <c r="G15" s="47">
        <v>142550.57440000001</v>
      </c>
      <c r="H15" s="48">
        <v>-56.493658365784903</v>
      </c>
      <c r="I15" s="47">
        <v>13944.6245</v>
      </c>
      <c r="J15" s="48">
        <v>22.4846062523958</v>
      </c>
      <c r="K15" s="47">
        <v>27061.499199999998</v>
      </c>
      <c r="L15" s="48">
        <v>18.983788254731898</v>
      </c>
      <c r="M15" s="48">
        <v>-0.48470613557137998</v>
      </c>
      <c r="N15" s="47">
        <v>1763553.9558000001</v>
      </c>
      <c r="O15" s="47">
        <v>29583978.389899999</v>
      </c>
      <c r="P15" s="47">
        <v>1750</v>
      </c>
      <c r="Q15" s="47">
        <v>2325</v>
      </c>
      <c r="R15" s="48">
        <v>-24.731182795698899</v>
      </c>
      <c r="S15" s="47">
        <v>35.439165657142901</v>
      </c>
      <c r="T15" s="47">
        <v>36.6244825376344</v>
      </c>
      <c r="U15" s="49">
        <v>-3.3446523317138102</v>
      </c>
    </row>
    <row r="16" spans="1:23" ht="12" thickBot="1">
      <c r="A16" s="71"/>
      <c r="B16" s="60" t="s">
        <v>14</v>
      </c>
      <c r="C16" s="61"/>
      <c r="D16" s="47">
        <v>633217.57220000005</v>
      </c>
      <c r="E16" s="47">
        <v>618256</v>
      </c>
      <c r="F16" s="48">
        <v>102.419963930799</v>
      </c>
      <c r="G16" s="47">
        <v>1735736.1507000001</v>
      </c>
      <c r="H16" s="48">
        <v>-63.5187887315344</v>
      </c>
      <c r="I16" s="47">
        <v>18514.7582</v>
      </c>
      <c r="J16" s="48">
        <v>2.9239173094445001</v>
      </c>
      <c r="K16" s="47">
        <v>-88787.869399999996</v>
      </c>
      <c r="L16" s="48">
        <v>-5.1152860625846301</v>
      </c>
      <c r="M16" s="48">
        <v>-1.2085280154272999</v>
      </c>
      <c r="N16" s="47">
        <v>13361098.030999999</v>
      </c>
      <c r="O16" s="47">
        <v>250966254.6744</v>
      </c>
      <c r="P16" s="47">
        <v>42667</v>
      </c>
      <c r="Q16" s="47">
        <v>73584</v>
      </c>
      <c r="R16" s="48">
        <v>-42.015927375516398</v>
      </c>
      <c r="S16" s="47">
        <v>14.8409209037429</v>
      </c>
      <c r="T16" s="47">
        <v>15.0073657303218</v>
      </c>
      <c r="U16" s="49">
        <v>-1.1215262695517301</v>
      </c>
    </row>
    <row r="17" spans="1:21" ht="12" thickBot="1">
      <c r="A17" s="71"/>
      <c r="B17" s="60" t="s">
        <v>15</v>
      </c>
      <c r="C17" s="61"/>
      <c r="D17" s="47">
        <v>1125405.5475000001</v>
      </c>
      <c r="E17" s="47">
        <v>678388</v>
      </c>
      <c r="F17" s="48">
        <v>165.894082368792</v>
      </c>
      <c r="G17" s="47">
        <v>1730703.2594999999</v>
      </c>
      <c r="H17" s="48">
        <v>-34.974089791387499</v>
      </c>
      <c r="I17" s="47">
        <v>54233.1247</v>
      </c>
      <c r="J17" s="48">
        <v>4.8189850157105303</v>
      </c>
      <c r="K17" s="47">
        <v>38102.246899999998</v>
      </c>
      <c r="L17" s="48">
        <v>2.2015470700048101</v>
      </c>
      <c r="M17" s="48">
        <v>0.42335765243282802</v>
      </c>
      <c r="N17" s="47">
        <v>7994050.5606000004</v>
      </c>
      <c r="O17" s="47">
        <v>237624005.80720001</v>
      </c>
      <c r="P17" s="47">
        <v>8751</v>
      </c>
      <c r="Q17" s="47">
        <v>11333</v>
      </c>
      <c r="R17" s="48">
        <v>-22.783023030089101</v>
      </c>
      <c r="S17" s="47">
        <v>128.60307936235901</v>
      </c>
      <c r="T17" s="47">
        <v>46.249892843907197</v>
      </c>
      <c r="U17" s="49">
        <v>64.036714304802103</v>
      </c>
    </row>
    <row r="18" spans="1:21" ht="12" thickBot="1">
      <c r="A18" s="71"/>
      <c r="B18" s="60" t="s">
        <v>16</v>
      </c>
      <c r="C18" s="61"/>
      <c r="D18" s="47">
        <v>1147470.8947999999</v>
      </c>
      <c r="E18" s="47">
        <v>1394236</v>
      </c>
      <c r="F18" s="48">
        <v>82.301051959639594</v>
      </c>
      <c r="G18" s="47">
        <v>2249357.7514</v>
      </c>
      <c r="H18" s="48">
        <v>-48.986732142283103</v>
      </c>
      <c r="I18" s="47">
        <v>186962.6551</v>
      </c>
      <c r="J18" s="48">
        <v>16.2934551061173</v>
      </c>
      <c r="K18" s="47">
        <v>200137.76329999999</v>
      </c>
      <c r="L18" s="48">
        <v>8.8975514533174795</v>
      </c>
      <c r="M18" s="48">
        <v>-6.5830196074744995E-2</v>
      </c>
      <c r="N18" s="47">
        <v>26101758.9364</v>
      </c>
      <c r="O18" s="47">
        <v>586001871.20570004</v>
      </c>
      <c r="P18" s="47">
        <v>63671</v>
      </c>
      <c r="Q18" s="47">
        <v>112422</v>
      </c>
      <c r="R18" s="48">
        <v>-43.364288128658103</v>
      </c>
      <c r="S18" s="47">
        <v>18.021876439823501</v>
      </c>
      <c r="T18" s="47">
        <v>18.307953362331201</v>
      </c>
      <c r="U18" s="49">
        <v>-1.5873869930414</v>
      </c>
    </row>
    <row r="19" spans="1:21" ht="12" thickBot="1">
      <c r="A19" s="71"/>
      <c r="B19" s="60" t="s">
        <v>17</v>
      </c>
      <c r="C19" s="61"/>
      <c r="D19" s="47">
        <v>451754.58720000001</v>
      </c>
      <c r="E19" s="47">
        <v>635749</v>
      </c>
      <c r="F19" s="48">
        <v>71.058639054092097</v>
      </c>
      <c r="G19" s="47">
        <v>1368959.0723999999</v>
      </c>
      <c r="H19" s="48">
        <v>-67.000139280423994</v>
      </c>
      <c r="I19" s="47">
        <v>55888.755899999996</v>
      </c>
      <c r="J19" s="48">
        <v>12.3714860863731</v>
      </c>
      <c r="K19" s="47">
        <v>59812.895700000001</v>
      </c>
      <c r="L19" s="48">
        <v>4.3692245375268</v>
      </c>
      <c r="M19" s="48">
        <v>-6.5606918944070003E-2</v>
      </c>
      <c r="N19" s="47">
        <v>10648573.249399999</v>
      </c>
      <c r="O19" s="47">
        <v>197269661.46309999</v>
      </c>
      <c r="P19" s="47">
        <v>10599</v>
      </c>
      <c r="Q19" s="47">
        <v>17656</v>
      </c>
      <c r="R19" s="48">
        <v>-39.969415496148599</v>
      </c>
      <c r="S19" s="47">
        <v>42.622378262100199</v>
      </c>
      <c r="T19" s="47">
        <v>37.681725673991899</v>
      </c>
      <c r="U19" s="49">
        <v>11.5916867841736</v>
      </c>
    </row>
    <row r="20" spans="1:21" ht="12" thickBot="1">
      <c r="A20" s="71"/>
      <c r="B20" s="60" t="s">
        <v>18</v>
      </c>
      <c r="C20" s="61"/>
      <c r="D20" s="47">
        <v>787552.75349999999</v>
      </c>
      <c r="E20" s="47">
        <v>1080205</v>
      </c>
      <c r="F20" s="48">
        <v>72.907712286093798</v>
      </c>
      <c r="G20" s="47">
        <v>2961413.3853000002</v>
      </c>
      <c r="H20" s="48">
        <v>-73.406186471321803</v>
      </c>
      <c r="I20" s="47">
        <v>53831.193599999999</v>
      </c>
      <c r="J20" s="48">
        <v>6.8352492402275598</v>
      </c>
      <c r="K20" s="47">
        <v>93770.863200000007</v>
      </c>
      <c r="L20" s="48">
        <v>3.16642261649333</v>
      </c>
      <c r="M20" s="48">
        <v>-0.425928355962921</v>
      </c>
      <c r="N20" s="47">
        <v>14313802.202099999</v>
      </c>
      <c r="O20" s="47">
        <v>295503969.28759998</v>
      </c>
      <c r="P20" s="47">
        <v>33242</v>
      </c>
      <c r="Q20" s="47">
        <v>43856</v>
      </c>
      <c r="R20" s="48">
        <v>-24.201933600875599</v>
      </c>
      <c r="S20" s="47">
        <v>23.6914973076229</v>
      </c>
      <c r="T20" s="47">
        <v>23.315439896479401</v>
      </c>
      <c r="U20" s="49">
        <v>1.58730959998251</v>
      </c>
    </row>
    <row r="21" spans="1:21" ht="12" thickBot="1">
      <c r="A21" s="71"/>
      <c r="B21" s="60" t="s">
        <v>19</v>
      </c>
      <c r="C21" s="61"/>
      <c r="D21" s="47">
        <v>289337.3346</v>
      </c>
      <c r="E21" s="47">
        <v>363027</v>
      </c>
      <c r="F21" s="48">
        <v>79.701326512904004</v>
      </c>
      <c r="G21" s="47">
        <v>587055.86069999996</v>
      </c>
      <c r="H21" s="48">
        <v>-50.713832538014898</v>
      </c>
      <c r="I21" s="47">
        <v>33487.542800000003</v>
      </c>
      <c r="J21" s="48">
        <v>11.573875471789901</v>
      </c>
      <c r="K21" s="47">
        <v>40408.509299999998</v>
      </c>
      <c r="L21" s="48">
        <v>6.8832477461032902</v>
      </c>
      <c r="M21" s="48">
        <v>-0.17127497697619801</v>
      </c>
      <c r="N21" s="47">
        <v>5308044.0708999997</v>
      </c>
      <c r="O21" s="47">
        <v>115245699.5105</v>
      </c>
      <c r="P21" s="47">
        <v>28580</v>
      </c>
      <c r="Q21" s="47">
        <v>40887</v>
      </c>
      <c r="R21" s="48">
        <v>-30.100031794947</v>
      </c>
      <c r="S21" s="47">
        <v>10.123769580126</v>
      </c>
      <c r="T21" s="47">
        <v>10.3105571673148</v>
      </c>
      <c r="U21" s="49">
        <v>-1.84503989063042</v>
      </c>
    </row>
    <row r="22" spans="1:21" ht="12" thickBot="1">
      <c r="A22" s="71"/>
      <c r="B22" s="60" t="s">
        <v>20</v>
      </c>
      <c r="C22" s="61"/>
      <c r="D22" s="47">
        <v>911737.19990000001</v>
      </c>
      <c r="E22" s="47">
        <v>891894</v>
      </c>
      <c r="F22" s="48">
        <v>102.224838366443</v>
      </c>
      <c r="G22" s="47">
        <v>1318058.9702000001</v>
      </c>
      <c r="H22" s="48">
        <v>-30.8272831099769</v>
      </c>
      <c r="I22" s="47">
        <v>102992.1112</v>
      </c>
      <c r="J22" s="48">
        <v>11.296249753908899</v>
      </c>
      <c r="K22" s="47">
        <v>94595.551600000006</v>
      </c>
      <c r="L22" s="48">
        <v>7.1768831090801797</v>
      </c>
      <c r="M22" s="48">
        <v>8.8762732052190998E-2</v>
      </c>
      <c r="N22" s="47">
        <v>16958964.2984</v>
      </c>
      <c r="O22" s="47">
        <v>329285291.40799999</v>
      </c>
      <c r="P22" s="47">
        <v>59713</v>
      </c>
      <c r="Q22" s="47">
        <v>93338</v>
      </c>
      <c r="R22" s="48">
        <v>-36.024984465062502</v>
      </c>
      <c r="S22" s="47">
        <v>15.2686550650612</v>
      </c>
      <c r="T22" s="47">
        <v>14.9806543240695</v>
      </c>
      <c r="U22" s="49">
        <v>1.8862220658237301</v>
      </c>
    </row>
    <row r="23" spans="1:21" ht="12" thickBot="1">
      <c r="A23" s="71"/>
      <c r="B23" s="60" t="s">
        <v>21</v>
      </c>
      <c r="C23" s="61"/>
      <c r="D23" s="47">
        <v>2148528.0548</v>
      </c>
      <c r="E23" s="47">
        <v>2329658</v>
      </c>
      <c r="F23" s="48">
        <v>92.225041392341694</v>
      </c>
      <c r="G23" s="47">
        <v>5619157.2355000004</v>
      </c>
      <c r="H23" s="48">
        <v>-61.764229674402003</v>
      </c>
      <c r="I23" s="47">
        <v>207751.7059</v>
      </c>
      <c r="J23" s="48">
        <v>9.6694900229887395</v>
      </c>
      <c r="K23" s="47">
        <v>140305.29689999999</v>
      </c>
      <c r="L23" s="48">
        <v>2.4969099638927501</v>
      </c>
      <c r="M23" s="48">
        <v>0.48071177988434199</v>
      </c>
      <c r="N23" s="47">
        <v>41193416.330600001</v>
      </c>
      <c r="O23" s="47">
        <v>722364128.88100004</v>
      </c>
      <c r="P23" s="47">
        <v>72501</v>
      </c>
      <c r="Q23" s="47">
        <v>107103</v>
      </c>
      <c r="R23" s="48">
        <v>-32.307218285202097</v>
      </c>
      <c r="S23" s="47">
        <v>29.634460970193501</v>
      </c>
      <c r="T23" s="47">
        <v>29.117638869126001</v>
      </c>
      <c r="U23" s="49">
        <v>1.7439902199920401</v>
      </c>
    </row>
    <row r="24" spans="1:21" ht="12" thickBot="1">
      <c r="A24" s="71"/>
      <c r="B24" s="60" t="s">
        <v>22</v>
      </c>
      <c r="C24" s="61"/>
      <c r="D24" s="47">
        <v>213814.0698</v>
      </c>
      <c r="E24" s="47">
        <v>298665</v>
      </c>
      <c r="F24" s="48">
        <v>71.589931796494398</v>
      </c>
      <c r="G24" s="47">
        <v>412527.72859999997</v>
      </c>
      <c r="H24" s="48">
        <v>-48.169770181116498</v>
      </c>
      <c r="I24" s="47">
        <v>34282.305999999997</v>
      </c>
      <c r="J24" s="48">
        <v>16.033699761698301</v>
      </c>
      <c r="K24" s="47">
        <v>34265.438399999999</v>
      </c>
      <c r="L24" s="48">
        <v>8.3062145946617907</v>
      </c>
      <c r="M24" s="48">
        <v>4.9226278103000004E-4</v>
      </c>
      <c r="N24" s="47">
        <v>4632393.0947000002</v>
      </c>
      <c r="O24" s="47">
        <v>88871449.478499994</v>
      </c>
      <c r="P24" s="47">
        <v>26312</v>
      </c>
      <c r="Q24" s="47">
        <v>38892</v>
      </c>
      <c r="R24" s="48">
        <v>-32.345983749871401</v>
      </c>
      <c r="S24" s="47">
        <v>8.1261048114928602</v>
      </c>
      <c r="T24" s="47">
        <v>8.66839261801913</v>
      </c>
      <c r="U24" s="49">
        <v>-6.6734040368186101</v>
      </c>
    </row>
    <row r="25" spans="1:21" ht="12" thickBot="1">
      <c r="A25" s="71"/>
      <c r="B25" s="60" t="s">
        <v>23</v>
      </c>
      <c r="C25" s="61"/>
      <c r="D25" s="47">
        <v>182266.70430000001</v>
      </c>
      <c r="E25" s="47">
        <v>215111</v>
      </c>
      <c r="F25" s="48">
        <v>84.731466219765593</v>
      </c>
      <c r="G25" s="47">
        <v>407120.70939999999</v>
      </c>
      <c r="H25" s="48">
        <v>-55.230303914380002</v>
      </c>
      <c r="I25" s="47">
        <v>14423.296700000001</v>
      </c>
      <c r="J25" s="48">
        <v>7.9132920932504103</v>
      </c>
      <c r="K25" s="47">
        <v>35169.161099999998</v>
      </c>
      <c r="L25" s="48">
        <v>8.6385094857569502</v>
      </c>
      <c r="M25" s="48">
        <v>-0.58988795157812302</v>
      </c>
      <c r="N25" s="47">
        <v>3691338.2292999998</v>
      </c>
      <c r="O25" s="47">
        <v>74248974.732600003</v>
      </c>
      <c r="P25" s="47">
        <v>13940</v>
      </c>
      <c r="Q25" s="47">
        <v>19993</v>
      </c>
      <c r="R25" s="48">
        <v>-30.275596458760599</v>
      </c>
      <c r="S25" s="47">
        <v>13.0750863916786</v>
      </c>
      <c r="T25" s="47">
        <v>14.224546486270199</v>
      </c>
      <c r="U25" s="49">
        <v>-8.7912237071192205</v>
      </c>
    </row>
    <row r="26" spans="1:21" ht="12" thickBot="1">
      <c r="A26" s="71"/>
      <c r="B26" s="60" t="s">
        <v>24</v>
      </c>
      <c r="C26" s="61"/>
      <c r="D26" s="47">
        <v>419166.62790000002</v>
      </c>
      <c r="E26" s="47">
        <v>500931</v>
      </c>
      <c r="F26" s="48">
        <v>83.677518041406898</v>
      </c>
      <c r="G26" s="47">
        <v>637291.13899999997</v>
      </c>
      <c r="H26" s="48">
        <v>-34.226823150603998</v>
      </c>
      <c r="I26" s="47">
        <v>84074.015700000004</v>
      </c>
      <c r="J26" s="48">
        <v>20.0574211074975</v>
      </c>
      <c r="K26" s="47">
        <v>121019.78350000001</v>
      </c>
      <c r="L26" s="48">
        <v>18.9897169588608</v>
      </c>
      <c r="M26" s="48">
        <v>-0.305287009540882</v>
      </c>
      <c r="N26" s="47">
        <v>6716895.8964999998</v>
      </c>
      <c r="O26" s="47">
        <v>159795448.84259999</v>
      </c>
      <c r="P26" s="47">
        <v>30811</v>
      </c>
      <c r="Q26" s="47">
        <v>41540</v>
      </c>
      <c r="R26" s="48">
        <v>-25.828117477130501</v>
      </c>
      <c r="S26" s="47">
        <v>13.604447369446</v>
      </c>
      <c r="T26" s="47">
        <v>15.5700426360135</v>
      </c>
      <c r="U26" s="49">
        <v>-14.4481816364111</v>
      </c>
    </row>
    <row r="27" spans="1:21" ht="12" thickBot="1">
      <c r="A27" s="71"/>
      <c r="B27" s="60" t="s">
        <v>25</v>
      </c>
      <c r="C27" s="61"/>
      <c r="D27" s="47">
        <v>175940.3175</v>
      </c>
      <c r="E27" s="47">
        <v>254721</v>
      </c>
      <c r="F27" s="48">
        <v>69.071775589762893</v>
      </c>
      <c r="G27" s="47">
        <v>299147.58880000003</v>
      </c>
      <c r="H27" s="48">
        <v>-41.186115453657301</v>
      </c>
      <c r="I27" s="47">
        <v>49461.145299999996</v>
      </c>
      <c r="J27" s="48">
        <v>28.112456543679901</v>
      </c>
      <c r="K27" s="47">
        <v>72927.333899999998</v>
      </c>
      <c r="L27" s="48">
        <v>24.378379311877602</v>
      </c>
      <c r="M27" s="48">
        <v>-0.32177494150790598</v>
      </c>
      <c r="N27" s="47">
        <v>3455522.9580999999</v>
      </c>
      <c r="O27" s="47">
        <v>74603964.396300003</v>
      </c>
      <c r="P27" s="47">
        <v>28774</v>
      </c>
      <c r="Q27" s="47">
        <v>43433</v>
      </c>
      <c r="R27" s="48">
        <v>-33.750834618838198</v>
      </c>
      <c r="S27" s="47">
        <v>6.1145588899701098</v>
      </c>
      <c r="T27" s="47">
        <v>6.2837912531945799</v>
      </c>
      <c r="U27" s="49">
        <v>-2.7676953688688801</v>
      </c>
    </row>
    <row r="28" spans="1:21" ht="12" thickBot="1">
      <c r="A28" s="71"/>
      <c r="B28" s="60" t="s">
        <v>26</v>
      </c>
      <c r="C28" s="61"/>
      <c r="D28" s="47">
        <v>734275.50690000004</v>
      </c>
      <c r="E28" s="47">
        <v>969964</v>
      </c>
      <c r="F28" s="48">
        <v>75.701315399334405</v>
      </c>
      <c r="G28" s="47">
        <v>1348509.3012999999</v>
      </c>
      <c r="H28" s="48">
        <v>-45.549095865179602</v>
      </c>
      <c r="I28" s="47">
        <v>39898.53</v>
      </c>
      <c r="J28" s="48">
        <v>5.4337274803630002</v>
      </c>
      <c r="K28" s="47">
        <v>-46594.998099999997</v>
      </c>
      <c r="L28" s="48">
        <v>-3.45529675287231</v>
      </c>
      <c r="M28" s="48">
        <v>-1.85628354173063</v>
      </c>
      <c r="N28" s="47">
        <v>13078109.3454</v>
      </c>
      <c r="O28" s="47">
        <v>257015880.66589999</v>
      </c>
      <c r="P28" s="47">
        <v>40320</v>
      </c>
      <c r="Q28" s="47">
        <v>52091</v>
      </c>
      <c r="R28" s="48">
        <v>-22.596993722524001</v>
      </c>
      <c r="S28" s="47">
        <v>18.211198087797602</v>
      </c>
      <c r="T28" s="47">
        <v>19.495590718166302</v>
      </c>
      <c r="U28" s="49">
        <v>-7.0527629438574602</v>
      </c>
    </row>
    <row r="29" spans="1:21" ht="12" thickBot="1">
      <c r="A29" s="71"/>
      <c r="B29" s="60" t="s">
        <v>27</v>
      </c>
      <c r="C29" s="61"/>
      <c r="D29" s="47">
        <v>537087.63760000002</v>
      </c>
      <c r="E29" s="47">
        <v>752488</v>
      </c>
      <c r="F29" s="48">
        <v>71.374910643093301</v>
      </c>
      <c r="G29" s="47">
        <v>653529.92890000006</v>
      </c>
      <c r="H29" s="48">
        <v>-17.8174382152615</v>
      </c>
      <c r="I29" s="47">
        <v>57274.222900000001</v>
      </c>
      <c r="J29" s="48">
        <v>10.6638505320905</v>
      </c>
      <c r="K29" s="47">
        <v>95401.5622</v>
      </c>
      <c r="L29" s="48">
        <v>14.597887255229001</v>
      </c>
      <c r="M29" s="48">
        <v>-0.39965110026259099</v>
      </c>
      <c r="N29" s="47">
        <v>8761421.8082999997</v>
      </c>
      <c r="O29" s="47">
        <v>182360517.96869999</v>
      </c>
      <c r="P29" s="47">
        <v>82235</v>
      </c>
      <c r="Q29" s="47">
        <v>98714</v>
      </c>
      <c r="R29" s="48">
        <v>-16.693680734242399</v>
      </c>
      <c r="S29" s="47">
        <v>6.5311319705721402</v>
      </c>
      <c r="T29" s="47">
        <v>6.6690980387786896</v>
      </c>
      <c r="U29" s="49">
        <v>-2.1124373053277399</v>
      </c>
    </row>
    <row r="30" spans="1:21" ht="12" thickBot="1">
      <c r="A30" s="71"/>
      <c r="B30" s="60" t="s">
        <v>28</v>
      </c>
      <c r="C30" s="61"/>
      <c r="D30" s="47">
        <v>872184.97140000004</v>
      </c>
      <c r="E30" s="47">
        <v>888600</v>
      </c>
      <c r="F30" s="48">
        <v>98.152708912896699</v>
      </c>
      <c r="G30" s="47">
        <v>1531258.5674999999</v>
      </c>
      <c r="H30" s="48">
        <v>-43.041300149329601</v>
      </c>
      <c r="I30" s="47">
        <v>111253.5735</v>
      </c>
      <c r="J30" s="48">
        <v>12.7557315418334</v>
      </c>
      <c r="K30" s="47">
        <v>147641.33919999999</v>
      </c>
      <c r="L30" s="48">
        <v>9.6418294293070108</v>
      </c>
      <c r="M30" s="48">
        <v>-0.246460550257593</v>
      </c>
      <c r="N30" s="47">
        <v>16944161.466800001</v>
      </c>
      <c r="O30" s="47">
        <v>336172843.34609997</v>
      </c>
      <c r="P30" s="47">
        <v>66956</v>
      </c>
      <c r="Q30" s="47">
        <v>92995</v>
      </c>
      <c r="R30" s="48">
        <v>-28.000430130652202</v>
      </c>
      <c r="S30" s="47">
        <v>13.0262406864209</v>
      </c>
      <c r="T30" s="47">
        <v>13.9232251809237</v>
      </c>
      <c r="U30" s="49">
        <v>-6.8859812749953502</v>
      </c>
    </row>
    <row r="31" spans="1:21" ht="12" thickBot="1">
      <c r="A31" s="71"/>
      <c r="B31" s="60" t="s">
        <v>29</v>
      </c>
      <c r="C31" s="61"/>
      <c r="D31" s="47">
        <v>754298.13040000002</v>
      </c>
      <c r="E31" s="47">
        <v>878364</v>
      </c>
      <c r="F31" s="48">
        <v>85.875346712752403</v>
      </c>
      <c r="G31" s="47">
        <v>4192433.0888999999</v>
      </c>
      <c r="H31" s="48">
        <v>-82.008105689340596</v>
      </c>
      <c r="I31" s="47">
        <v>31564.232499999998</v>
      </c>
      <c r="J31" s="48">
        <v>4.1845831545759902</v>
      </c>
      <c r="K31" s="47">
        <v>-37576.687299999998</v>
      </c>
      <c r="L31" s="48">
        <v>-0.89629784192594697</v>
      </c>
      <c r="M31" s="48">
        <v>-1.8399950812055801</v>
      </c>
      <c r="N31" s="47">
        <v>13413539.701300001</v>
      </c>
      <c r="O31" s="47">
        <v>271529512.64569998</v>
      </c>
      <c r="P31" s="47">
        <v>29624</v>
      </c>
      <c r="Q31" s="47">
        <v>39300</v>
      </c>
      <c r="R31" s="48">
        <v>-24.6208651399491</v>
      </c>
      <c r="S31" s="47">
        <v>25.462399756953801</v>
      </c>
      <c r="T31" s="47">
        <v>26.964406893129802</v>
      </c>
      <c r="U31" s="49">
        <v>-5.8989221381843704</v>
      </c>
    </row>
    <row r="32" spans="1:21" ht="12" thickBot="1">
      <c r="A32" s="71"/>
      <c r="B32" s="60" t="s">
        <v>30</v>
      </c>
      <c r="C32" s="61"/>
      <c r="D32" s="47">
        <v>101169.12820000001</v>
      </c>
      <c r="E32" s="47">
        <v>131266</v>
      </c>
      <c r="F32" s="48">
        <v>77.071845108405796</v>
      </c>
      <c r="G32" s="47">
        <v>141400.5503</v>
      </c>
      <c r="H32" s="48">
        <v>-28.452097261745902</v>
      </c>
      <c r="I32" s="47">
        <v>25510.815200000001</v>
      </c>
      <c r="J32" s="48">
        <v>25.216007742567498</v>
      </c>
      <c r="K32" s="47">
        <v>34200.409200000002</v>
      </c>
      <c r="L32" s="48">
        <v>24.1868996460334</v>
      </c>
      <c r="M32" s="48">
        <v>-0.25407865587760298</v>
      </c>
      <c r="N32" s="47">
        <v>1908553.7032000001</v>
      </c>
      <c r="O32" s="47">
        <v>41227825.906800002</v>
      </c>
      <c r="P32" s="47">
        <v>22628</v>
      </c>
      <c r="Q32" s="47">
        <v>32847</v>
      </c>
      <c r="R32" s="48">
        <v>-31.1109081499071</v>
      </c>
      <c r="S32" s="47">
        <v>4.4709708414353901</v>
      </c>
      <c r="T32" s="47">
        <v>4.6270799829512601</v>
      </c>
      <c r="U32" s="49">
        <v>-3.4916161847691698</v>
      </c>
    </row>
    <row r="33" spans="1:21" ht="12" thickBot="1">
      <c r="A33" s="71"/>
      <c r="B33" s="60" t="s">
        <v>31</v>
      </c>
      <c r="C33" s="61"/>
      <c r="D33" s="47">
        <v>46.376300000000001</v>
      </c>
      <c r="E33" s="50"/>
      <c r="F33" s="50"/>
      <c r="G33" s="47">
        <v>271.0899</v>
      </c>
      <c r="H33" s="48">
        <v>-82.892649265059305</v>
      </c>
      <c r="I33" s="47">
        <v>7.6463000000000001</v>
      </c>
      <c r="J33" s="48">
        <v>16.4875162529137</v>
      </c>
      <c r="K33" s="47">
        <v>-4332.1482999999998</v>
      </c>
      <c r="L33" s="48">
        <v>-1598.0485809320101</v>
      </c>
      <c r="M33" s="48">
        <v>-1.0017650134461</v>
      </c>
      <c r="N33" s="47">
        <v>627.9171</v>
      </c>
      <c r="O33" s="47">
        <v>28819.473699999999</v>
      </c>
      <c r="P33" s="47">
        <v>8</v>
      </c>
      <c r="Q33" s="47">
        <v>11</v>
      </c>
      <c r="R33" s="48">
        <v>-27.272727272727298</v>
      </c>
      <c r="S33" s="47">
        <v>5.7970375000000001</v>
      </c>
      <c r="T33" s="47">
        <v>1.72496363636364</v>
      </c>
      <c r="U33" s="49">
        <v>70.244049027393103</v>
      </c>
    </row>
    <row r="34" spans="1:21" ht="12" thickBot="1">
      <c r="A34" s="71"/>
      <c r="B34" s="60" t="s">
        <v>40</v>
      </c>
      <c r="C34" s="61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47">
        <v>25.9</v>
      </c>
      <c r="P34" s="50"/>
      <c r="Q34" s="50"/>
      <c r="R34" s="50"/>
      <c r="S34" s="50"/>
      <c r="T34" s="50"/>
      <c r="U34" s="51"/>
    </row>
    <row r="35" spans="1:21" ht="12" thickBot="1">
      <c r="A35" s="71"/>
      <c r="B35" s="60" t="s">
        <v>32</v>
      </c>
      <c r="C35" s="61"/>
      <c r="D35" s="47">
        <v>127132.41899999999</v>
      </c>
      <c r="E35" s="47">
        <v>152523</v>
      </c>
      <c r="F35" s="48">
        <v>83.352949391239406</v>
      </c>
      <c r="G35" s="47">
        <v>214740.3204</v>
      </c>
      <c r="H35" s="48">
        <v>-40.797136390972803</v>
      </c>
      <c r="I35" s="47">
        <v>12364.7564</v>
      </c>
      <c r="J35" s="48">
        <v>9.7258877769013399</v>
      </c>
      <c r="K35" s="47">
        <v>13061.437400000001</v>
      </c>
      <c r="L35" s="48">
        <v>6.0824335996473602</v>
      </c>
      <c r="M35" s="48">
        <v>-5.3338769590550998E-2</v>
      </c>
      <c r="N35" s="47">
        <v>2457664.6357</v>
      </c>
      <c r="O35" s="47">
        <v>42798601.917300001</v>
      </c>
      <c r="P35" s="47">
        <v>10339</v>
      </c>
      <c r="Q35" s="47">
        <v>15092</v>
      </c>
      <c r="R35" s="48">
        <v>-31.493506493506501</v>
      </c>
      <c r="S35" s="47">
        <v>12.296394138698099</v>
      </c>
      <c r="T35" s="47">
        <v>12.3036010800424</v>
      </c>
      <c r="U35" s="49">
        <v>-5.8610201193786002E-2</v>
      </c>
    </row>
    <row r="36" spans="1:21" ht="12" thickBot="1">
      <c r="A36" s="71"/>
      <c r="B36" s="60" t="s">
        <v>41</v>
      </c>
      <c r="C36" s="61"/>
      <c r="D36" s="50"/>
      <c r="E36" s="47">
        <v>581654</v>
      </c>
      <c r="F36" s="50"/>
      <c r="G36" s="47">
        <v>7889.15</v>
      </c>
      <c r="H36" s="50"/>
      <c r="I36" s="50"/>
      <c r="J36" s="50"/>
      <c r="K36" s="47">
        <v>324.95729999999998</v>
      </c>
      <c r="L36" s="48">
        <v>4.1190407078075602</v>
      </c>
      <c r="M36" s="50"/>
      <c r="N36" s="50"/>
      <c r="O36" s="50"/>
      <c r="P36" s="50"/>
      <c r="Q36" s="50"/>
      <c r="R36" s="50"/>
      <c r="S36" s="50"/>
      <c r="T36" s="50"/>
      <c r="U36" s="51"/>
    </row>
    <row r="37" spans="1:21" ht="12" thickBot="1">
      <c r="A37" s="71"/>
      <c r="B37" s="60" t="s">
        <v>42</v>
      </c>
      <c r="C37" s="61"/>
      <c r="D37" s="50"/>
      <c r="E37" s="47">
        <v>262179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</row>
    <row r="38" spans="1:21" ht="12" thickBot="1">
      <c r="A38" s="71"/>
      <c r="B38" s="60" t="s">
        <v>43</v>
      </c>
      <c r="C38" s="61"/>
      <c r="D38" s="50"/>
      <c r="E38" s="47">
        <v>310624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</row>
    <row r="39" spans="1:21" ht="12" customHeight="1" thickBot="1">
      <c r="A39" s="71"/>
      <c r="B39" s="60" t="s">
        <v>33</v>
      </c>
      <c r="C39" s="61"/>
      <c r="D39" s="47">
        <v>251519.65650000001</v>
      </c>
      <c r="E39" s="47">
        <v>422635</v>
      </c>
      <c r="F39" s="48">
        <v>59.5122638920108</v>
      </c>
      <c r="G39" s="47">
        <v>519126.73700000002</v>
      </c>
      <c r="H39" s="48">
        <v>-51.549469797391701</v>
      </c>
      <c r="I39" s="47">
        <v>13925.4187</v>
      </c>
      <c r="J39" s="48">
        <v>5.5365130875963997</v>
      </c>
      <c r="K39" s="47">
        <v>29110.863300000001</v>
      </c>
      <c r="L39" s="48">
        <v>5.6076601772102501</v>
      </c>
      <c r="M39" s="48">
        <v>-0.52164185044969102</v>
      </c>
      <c r="N39" s="47">
        <v>6059156.1897999998</v>
      </c>
      <c r="O39" s="47">
        <v>108008749.0873</v>
      </c>
      <c r="P39" s="47">
        <v>390</v>
      </c>
      <c r="Q39" s="47">
        <v>663</v>
      </c>
      <c r="R39" s="48">
        <v>-41.176470588235297</v>
      </c>
      <c r="S39" s="47">
        <v>644.92219615384602</v>
      </c>
      <c r="T39" s="47">
        <v>676.908381749623</v>
      </c>
      <c r="U39" s="49">
        <v>-4.9596968109539903</v>
      </c>
    </row>
    <row r="40" spans="1:21" ht="12" thickBot="1">
      <c r="A40" s="71"/>
      <c r="B40" s="60" t="s">
        <v>34</v>
      </c>
      <c r="C40" s="61"/>
      <c r="D40" s="47">
        <v>324781.74229999998</v>
      </c>
      <c r="E40" s="47">
        <v>463938</v>
      </c>
      <c r="F40" s="48">
        <v>70.005419323271596</v>
      </c>
      <c r="G40" s="47">
        <v>719797.09030000004</v>
      </c>
      <c r="H40" s="48">
        <v>-54.878708642093002</v>
      </c>
      <c r="I40" s="47">
        <v>23096.018800000002</v>
      </c>
      <c r="J40" s="48">
        <v>7.11124296471883</v>
      </c>
      <c r="K40" s="47">
        <v>26085.8505</v>
      </c>
      <c r="L40" s="48">
        <v>3.62405611963892</v>
      </c>
      <c r="M40" s="48">
        <v>-0.11461507455929</v>
      </c>
      <c r="N40" s="47">
        <v>10152516.022500001</v>
      </c>
      <c r="O40" s="47">
        <v>144462252.91150001</v>
      </c>
      <c r="P40" s="47">
        <v>1647</v>
      </c>
      <c r="Q40" s="47">
        <v>2242</v>
      </c>
      <c r="R40" s="48">
        <v>-26.538804638715401</v>
      </c>
      <c r="S40" s="47">
        <v>197.19595768063101</v>
      </c>
      <c r="T40" s="47">
        <v>204.043613916146</v>
      </c>
      <c r="U40" s="49">
        <v>-3.4725134916837201</v>
      </c>
    </row>
    <row r="41" spans="1:21" ht="12" thickBot="1">
      <c r="A41" s="71"/>
      <c r="B41" s="60" t="s">
        <v>44</v>
      </c>
      <c r="C41" s="61"/>
      <c r="D41" s="50"/>
      <c r="E41" s="47">
        <v>303226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</row>
    <row r="42" spans="1:21" ht="12" thickBot="1">
      <c r="A42" s="71"/>
      <c r="B42" s="60" t="s">
        <v>45</v>
      </c>
      <c r="C42" s="61"/>
      <c r="D42" s="50"/>
      <c r="E42" s="47">
        <v>129429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1"/>
    </row>
    <row r="43" spans="1:21" ht="12" thickBot="1">
      <c r="A43" s="72"/>
      <c r="B43" s="60" t="s">
        <v>35</v>
      </c>
      <c r="C43" s="61"/>
      <c r="D43" s="52">
        <v>22870.635200000001</v>
      </c>
      <c r="E43" s="53"/>
      <c r="F43" s="53"/>
      <c r="G43" s="52">
        <v>38761.160000000003</v>
      </c>
      <c r="H43" s="54">
        <v>-40.995999087746597</v>
      </c>
      <c r="I43" s="52">
        <v>3894.6266999999998</v>
      </c>
      <c r="J43" s="54">
        <v>17.0289397996257</v>
      </c>
      <c r="K43" s="52">
        <v>3204.1313</v>
      </c>
      <c r="L43" s="54">
        <v>8.2663452280581904</v>
      </c>
      <c r="M43" s="54">
        <v>0.21550159320874299</v>
      </c>
      <c r="N43" s="52">
        <v>538426.28090000001</v>
      </c>
      <c r="O43" s="52">
        <v>14509260.436699999</v>
      </c>
      <c r="P43" s="52">
        <v>37</v>
      </c>
      <c r="Q43" s="52">
        <v>49</v>
      </c>
      <c r="R43" s="54">
        <v>-24.489795918367399</v>
      </c>
      <c r="S43" s="52">
        <v>618.12527567567599</v>
      </c>
      <c r="T43" s="52">
        <v>969.159479591837</v>
      </c>
      <c r="U43" s="55">
        <v>-56.790139107714701</v>
      </c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3:C43"/>
    <mergeCell ref="B37:C37"/>
    <mergeCell ref="B38:C38"/>
    <mergeCell ref="B39:C39"/>
    <mergeCell ref="B40:C40"/>
    <mergeCell ref="B41:C41"/>
    <mergeCell ref="B42:C42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53</v>
      </c>
      <c r="B1" s="31" t="s">
        <v>36</v>
      </c>
      <c r="C1" s="30" t="s">
        <v>37</v>
      </c>
      <c r="D1" s="30" t="s">
        <v>38</v>
      </c>
      <c r="E1" s="30" t="s">
        <v>39</v>
      </c>
      <c r="F1" s="30" t="s">
        <v>46</v>
      </c>
      <c r="G1" s="30" t="s">
        <v>39</v>
      </c>
      <c r="H1" s="30" t="s">
        <v>47</v>
      </c>
    </row>
    <row r="2" spans="1:8" ht="14.25">
      <c r="A2" s="32">
        <v>1</v>
      </c>
      <c r="B2" s="33">
        <v>12</v>
      </c>
      <c r="C2" s="32">
        <v>47960</v>
      </c>
      <c r="D2" s="32">
        <v>547837.68613162404</v>
      </c>
      <c r="E2" s="32">
        <v>426981.49276581203</v>
      </c>
      <c r="F2" s="32">
        <v>120856.193365812</v>
      </c>
      <c r="G2" s="32">
        <v>426981.49276581203</v>
      </c>
      <c r="H2" s="32">
        <v>0.22060584079054199</v>
      </c>
    </row>
    <row r="3" spans="1:8" ht="14.25">
      <c r="A3" s="32">
        <v>2</v>
      </c>
      <c r="B3" s="33">
        <v>13</v>
      </c>
      <c r="C3" s="32">
        <v>9746.2099999999991</v>
      </c>
      <c r="D3" s="32">
        <v>67825.355652840197</v>
      </c>
      <c r="E3" s="32">
        <v>52520.031415013997</v>
      </c>
      <c r="F3" s="32">
        <v>15305.3242378262</v>
      </c>
      <c r="G3" s="32">
        <v>52520.031415013997</v>
      </c>
      <c r="H3" s="32">
        <v>0.225657854507472</v>
      </c>
    </row>
    <row r="4" spans="1:8" ht="14.25">
      <c r="A4" s="32">
        <v>3</v>
      </c>
      <c r="B4" s="33">
        <v>14</v>
      </c>
      <c r="C4" s="32">
        <v>95156</v>
      </c>
      <c r="D4" s="32">
        <v>84900.408010256404</v>
      </c>
      <c r="E4" s="32">
        <v>62493.487821367497</v>
      </c>
      <c r="F4" s="32">
        <v>22406.9201888889</v>
      </c>
      <c r="G4" s="32">
        <v>62493.487821367497</v>
      </c>
      <c r="H4" s="32">
        <v>0.26392005308363198</v>
      </c>
    </row>
    <row r="5" spans="1:8" ht="14.25">
      <c r="A5" s="32">
        <v>4</v>
      </c>
      <c r="B5" s="33">
        <v>15</v>
      </c>
      <c r="C5" s="32">
        <v>2397</v>
      </c>
      <c r="D5" s="32">
        <v>35662.704041880301</v>
      </c>
      <c r="E5" s="32">
        <v>26646.994762393198</v>
      </c>
      <c r="F5" s="32">
        <v>9015.7092794871805</v>
      </c>
      <c r="G5" s="32">
        <v>26646.994762393198</v>
      </c>
      <c r="H5" s="32">
        <v>0.25280498273209001</v>
      </c>
    </row>
    <row r="6" spans="1:8" ht="14.25">
      <c r="A6" s="32">
        <v>5</v>
      </c>
      <c r="B6" s="33">
        <v>16</v>
      </c>
      <c r="C6" s="32">
        <v>2347</v>
      </c>
      <c r="D6" s="32">
        <v>190274.43739829099</v>
      </c>
      <c r="E6" s="32">
        <v>183967.038862393</v>
      </c>
      <c r="F6" s="32">
        <v>6307.3985358974396</v>
      </c>
      <c r="G6" s="32">
        <v>183967.038862393</v>
      </c>
      <c r="H6" s="32">
        <v>3.3148953806624699E-2</v>
      </c>
    </row>
    <row r="7" spans="1:8" ht="14.25">
      <c r="A7" s="32">
        <v>6</v>
      </c>
      <c r="B7" s="33">
        <v>17</v>
      </c>
      <c r="C7" s="32">
        <v>14493</v>
      </c>
      <c r="D7" s="32">
        <v>239113.19219914501</v>
      </c>
      <c r="E7" s="32">
        <v>190606.71397094001</v>
      </c>
      <c r="F7" s="32">
        <v>48506.478228205102</v>
      </c>
      <c r="G7" s="32">
        <v>190606.71397094001</v>
      </c>
      <c r="H7" s="32">
        <v>0.20285989987455999</v>
      </c>
    </row>
    <row r="8" spans="1:8" ht="14.25">
      <c r="A8" s="32">
        <v>7</v>
      </c>
      <c r="B8" s="33">
        <v>18</v>
      </c>
      <c r="C8" s="32">
        <v>40036</v>
      </c>
      <c r="D8" s="32">
        <v>109424.547134188</v>
      </c>
      <c r="E8" s="32">
        <v>87513.579708546997</v>
      </c>
      <c r="F8" s="32">
        <v>21910.967425641</v>
      </c>
      <c r="G8" s="32">
        <v>87513.579708546997</v>
      </c>
      <c r="H8" s="32">
        <v>0.200238136684006</v>
      </c>
    </row>
    <row r="9" spans="1:8" ht="14.25">
      <c r="A9" s="32">
        <v>8</v>
      </c>
      <c r="B9" s="33">
        <v>19</v>
      </c>
      <c r="C9" s="32">
        <v>12411</v>
      </c>
      <c r="D9" s="32">
        <v>62018.556363247902</v>
      </c>
      <c r="E9" s="32">
        <v>48073.915058974402</v>
      </c>
      <c r="F9" s="32">
        <v>13944.6413042735</v>
      </c>
      <c r="G9" s="32">
        <v>48073.915058974402</v>
      </c>
      <c r="H9" s="32">
        <v>0.22484627379261399</v>
      </c>
    </row>
    <row r="10" spans="1:8" ht="14.25">
      <c r="A10" s="32">
        <v>9</v>
      </c>
      <c r="B10" s="33">
        <v>21</v>
      </c>
      <c r="C10" s="32">
        <v>176448</v>
      </c>
      <c r="D10" s="32">
        <v>633217.42000000004</v>
      </c>
      <c r="E10" s="32">
        <v>614702.81400000001</v>
      </c>
      <c r="F10" s="32">
        <v>18514.606</v>
      </c>
      <c r="G10" s="32">
        <v>614702.81400000001</v>
      </c>
      <c r="H10" s="32">
        <v>2.9238939762585799E-2</v>
      </c>
    </row>
    <row r="11" spans="1:8" ht="14.25">
      <c r="A11" s="32">
        <v>10</v>
      </c>
      <c r="B11" s="33">
        <v>22</v>
      </c>
      <c r="C11" s="32">
        <v>84412.062000000005</v>
      </c>
      <c r="D11" s="32">
        <v>1125405.5840692299</v>
      </c>
      <c r="E11" s="32">
        <v>1071172.4233538499</v>
      </c>
      <c r="F11" s="32">
        <v>54233.160715384598</v>
      </c>
      <c r="G11" s="32">
        <v>1071172.4233538499</v>
      </c>
      <c r="H11" s="32">
        <v>4.8189880593349201E-2</v>
      </c>
    </row>
    <row r="12" spans="1:8" ht="14.25">
      <c r="A12" s="32">
        <v>11</v>
      </c>
      <c r="B12" s="33">
        <v>23</v>
      </c>
      <c r="C12" s="32">
        <v>142975.848</v>
      </c>
      <c r="D12" s="32">
        <v>1147471.0685205101</v>
      </c>
      <c r="E12" s="32">
        <v>960508.23317435896</v>
      </c>
      <c r="F12" s="32">
        <v>186962.835346154</v>
      </c>
      <c r="G12" s="32">
        <v>960508.23317435896</v>
      </c>
      <c r="H12" s="32">
        <v>0.16293468347503801</v>
      </c>
    </row>
    <row r="13" spans="1:8" ht="14.25">
      <c r="A13" s="32">
        <v>12</v>
      </c>
      <c r="B13" s="33">
        <v>24</v>
      </c>
      <c r="C13" s="32">
        <v>17408.79</v>
      </c>
      <c r="D13" s="32">
        <v>451754.63473675202</v>
      </c>
      <c r="E13" s="32">
        <v>395865.83187606803</v>
      </c>
      <c r="F13" s="32">
        <v>55888.802860683798</v>
      </c>
      <c r="G13" s="32">
        <v>395865.83187606803</v>
      </c>
      <c r="H13" s="32">
        <v>0.123714951797343</v>
      </c>
    </row>
    <row r="14" spans="1:8" ht="14.25">
      <c r="A14" s="32">
        <v>13</v>
      </c>
      <c r="B14" s="33">
        <v>25</v>
      </c>
      <c r="C14" s="32">
        <v>66189</v>
      </c>
      <c r="D14" s="32">
        <v>787552.85789999994</v>
      </c>
      <c r="E14" s="32">
        <v>733721.55989999999</v>
      </c>
      <c r="F14" s="32">
        <v>53831.298000000003</v>
      </c>
      <c r="G14" s="32">
        <v>733721.55989999999</v>
      </c>
      <c r="H14" s="32">
        <v>6.8352615903827102E-2</v>
      </c>
    </row>
    <row r="15" spans="1:8" ht="14.25">
      <c r="A15" s="32">
        <v>14</v>
      </c>
      <c r="B15" s="33">
        <v>26</v>
      </c>
      <c r="C15" s="32">
        <v>67776</v>
      </c>
      <c r="D15" s="32">
        <v>289337.19408957701</v>
      </c>
      <c r="E15" s="32">
        <v>255849.79174218301</v>
      </c>
      <c r="F15" s="32">
        <v>33487.402347394302</v>
      </c>
      <c r="G15" s="32">
        <v>255849.79174218301</v>
      </c>
      <c r="H15" s="32">
        <v>0.115738325495155</v>
      </c>
    </row>
    <row r="16" spans="1:8" ht="14.25">
      <c r="A16" s="32">
        <v>15</v>
      </c>
      <c r="B16" s="33">
        <v>27</v>
      </c>
      <c r="C16" s="32">
        <v>142751.95199999999</v>
      </c>
      <c r="D16" s="32">
        <v>911737.304874041</v>
      </c>
      <c r="E16" s="32">
        <v>808745.08946460194</v>
      </c>
      <c r="F16" s="32">
        <v>102992.21540944</v>
      </c>
      <c r="G16" s="32">
        <v>808745.08946460194</v>
      </c>
      <c r="H16" s="32">
        <v>0.112962598830667</v>
      </c>
    </row>
    <row r="17" spans="1:8" ht="14.25">
      <c r="A17" s="32">
        <v>16</v>
      </c>
      <c r="B17" s="33">
        <v>29</v>
      </c>
      <c r="C17" s="32">
        <v>179646</v>
      </c>
      <c r="D17" s="32">
        <v>2148528.9670478599</v>
      </c>
      <c r="E17" s="32">
        <v>1940776.3762906</v>
      </c>
      <c r="F17" s="32">
        <v>207752.59075726499</v>
      </c>
      <c r="G17" s="32">
        <v>1940776.3762906</v>
      </c>
      <c r="H17" s="32">
        <v>9.6695271017324294E-2</v>
      </c>
    </row>
    <row r="18" spans="1:8" ht="14.25">
      <c r="A18" s="32">
        <v>17</v>
      </c>
      <c r="B18" s="33">
        <v>31</v>
      </c>
      <c r="C18" s="32">
        <v>33331.216</v>
      </c>
      <c r="D18" s="32">
        <v>213814.05276361099</v>
      </c>
      <c r="E18" s="32">
        <v>179531.76963049301</v>
      </c>
      <c r="F18" s="32">
        <v>34282.283133117497</v>
      </c>
      <c r="G18" s="32">
        <v>179531.76963049301</v>
      </c>
      <c r="H18" s="32">
        <v>0.16033690344488</v>
      </c>
    </row>
    <row r="19" spans="1:8" ht="14.25">
      <c r="A19" s="32">
        <v>18</v>
      </c>
      <c r="B19" s="33">
        <v>32</v>
      </c>
      <c r="C19" s="32">
        <v>11940.102999999999</v>
      </c>
      <c r="D19" s="32">
        <v>182266.70359685301</v>
      </c>
      <c r="E19" s="32">
        <v>167843.40904928101</v>
      </c>
      <c r="F19" s="32">
        <v>14423.294547572399</v>
      </c>
      <c r="G19" s="32">
        <v>167843.40904928101</v>
      </c>
      <c r="H19" s="32">
        <v>7.9132909428562395E-2</v>
      </c>
    </row>
    <row r="20" spans="1:8" ht="14.25">
      <c r="A20" s="32">
        <v>19</v>
      </c>
      <c r="B20" s="33">
        <v>33</v>
      </c>
      <c r="C20" s="32">
        <v>34842.370999999999</v>
      </c>
      <c r="D20" s="32">
        <v>419166.66062318999</v>
      </c>
      <c r="E20" s="32">
        <v>335092.718730697</v>
      </c>
      <c r="F20" s="32">
        <v>84073.941892492905</v>
      </c>
      <c r="G20" s="32">
        <v>335092.718730697</v>
      </c>
      <c r="H20" s="32">
        <v>0.200574019335166</v>
      </c>
    </row>
    <row r="21" spans="1:8" ht="14.25">
      <c r="A21" s="32">
        <v>20</v>
      </c>
      <c r="B21" s="33">
        <v>34</v>
      </c>
      <c r="C21" s="32">
        <v>37804.722999999998</v>
      </c>
      <c r="D21" s="32">
        <v>175940.28400853201</v>
      </c>
      <c r="E21" s="32">
        <v>126479.168288965</v>
      </c>
      <c r="F21" s="32">
        <v>49461.1157195665</v>
      </c>
      <c r="G21" s="32">
        <v>126479.168288965</v>
      </c>
      <c r="H21" s="32">
        <v>0.28112445082314402</v>
      </c>
    </row>
    <row r="22" spans="1:8" ht="14.25">
      <c r="A22" s="32">
        <v>21</v>
      </c>
      <c r="B22" s="33">
        <v>35</v>
      </c>
      <c r="C22" s="32">
        <v>29829.743999999999</v>
      </c>
      <c r="D22" s="32">
        <v>734275.50571946905</v>
      </c>
      <c r="E22" s="32">
        <v>694376.98512801202</v>
      </c>
      <c r="F22" s="32">
        <v>39898.520591456698</v>
      </c>
      <c r="G22" s="32">
        <v>694376.98512801202</v>
      </c>
      <c r="H22" s="32">
        <v>5.4337262077621303E-2</v>
      </c>
    </row>
    <row r="23" spans="1:8" ht="14.25">
      <c r="A23" s="32">
        <v>22</v>
      </c>
      <c r="B23" s="33">
        <v>36</v>
      </c>
      <c r="C23" s="32">
        <v>113805.925</v>
      </c>
      <c r="D23" s="32">
        <v>537087.63733805297</v>
      </c>
      <c r="E23" s="32">
        <v>479813.41230678902</v>
      </c>
      <c r="F23" s="32">
        <v>57274.225031264301</v>
      </c>
      <c r="G23" s="32">
        <v>479813.41230678902</v>
      </c>
      <c r="H23" s="32">
        <v>0.106638509341102</v>
      </c>
    </row>
    <row r="24" spans="1:8" ht="14.25">
      <c r="A24" s="32">
        <v>23</v>
      </c>
      <c r="B24" s="33">
        <v>37</v>
      </c>
      <c r="C24" s="32">
        <v>111905.683</v>
      </c>
      <c r="D24" s="32">
        <v>872184.96175575198</v>
      </c>
      <c r="E24" s="32">
        <v>760931.38232529303</v>
      </c>
      <c r="F24" s="32">
        <v>111253.57943045899</v>
      </c>
      <c r="G24" s="32">
        <v>760931.38232529303</v>
      </c>
      <c r="H24" s="32">
        <v>0.12755732362835001</v>
      </c>
    </row>
    <row r="25" spans="1:8" ht="14.25">
      <c r="A25" s="32">
        <v>24</v>
      </c>
      <c r="B25" s="33">
        <v>38</v>
      </c>
      <c r="C25" s="32">
        <v>165482.51</v>
      </c>
      <c r="D25" s="32">
        <v>754298.141687611</v>
      </c>
      <c r="E25" s="32">
        <v>722733.87570884998</v>
      </c>
      <c r="F25" s="32">
        <v>31564.265978761101</v>
      </c>
      <c r="G25" s="32">
        <v>722733.87570884998</v>
      </c>
      <c r="H25" s="32">
        <v>4.1845875303552403E-2</v>
      </c>
    </row>
    <row r="26" spans="1:8" ht="14.25">
      <c r="A26" s="32">
        <v>25</v>
      </c>
      <c r="B26" s="33">
        <v>39</v>
      </c>
      <c r="C26" s="32">
        <v>68744.259000000005</v>
      </c>
      <c r="D26" s="32">
        <v>101169.03656932899</v>
      </c>
      <c r="E26" s="32">
        <v>75658.320368439105</v>
      </c>
      <c r="F26" s="32">
        <v>25510.716200890001</v>
      </c>
      <c r="G26" s="32">
        <v>75658.320368439105</v>
      </c>
      <c r="H26" s="32">
        <v>0.25215932726025297</v>
      </c>
    </row>
    <row r="27" spans="1:8" ht="14.25">
      <c r="A27" s="32">
        <v>26</v>
      </c>
      <c r="B27" s="33">
        <v>40</v>
      </c>
      <c r="C27" s="32">
        <v>11</v>
      </c>
      <c r="D27" s="32">
        <v>46.376300000000001</v>
      </c>
      <c r="E27" s="32">
        <v>38.729999999999997</v>
      </c>
      <c r="F27" s="32">
        <v>7.6463000000000001</v>
      </c>
      <c r="G27" s="32">
        <v>38.729999999999997</v>
      </c>
      <c r="H27" s="32">
        <v>0.164875162529137</v>
      </c>
    </row>
    <row r="28" spans="1:8" ht="14.25">
      <c r="A28" s="32">
        <v>27</v>
      </c>
      <c r="B28" s="33">
        <v>42</v>
      </c>
      <c r="C28" s="32">
        <v>9130.3639999999996</v>
      </c>
      <c r="D28" s="32">
        <v>127132.4185</v>
      </c>
      <c r="E28" s="32">
        <v>114767.6624</v>
      </c>
      <c r="F28" s="32">
        <v>12364.756100000001</v>
      </c>
      <c r="G28" s="32">
        <v>114767.6624</v>
      </c>
      <c r="H28" s="32">
        <v>9.7258875791779303E-2</v>
      </c>
    </row>
    <row r="29" spans="1:8" ht="14.25">
      <c r="A29" s="32">
        <v>28</v>
      </c>
      <c r="B29" s="33">
        <v>75</v>
      </c>
      <c r="C29" s="32">
        <v>407</v>
      </c>
      <c r="D29" s="32">
        <v>251519.65811965801</v>
      </c>
      <c r="E29" s="32">
        <v>237594.23846153801</v>
      </c>
      <c r="F29" s="32">
        <v>13925.419658119699</v>
      </c>
      <c r="G29" s="32">
        <v>237594.23846153801</v>
      </c>
      <c r="H29" s="32">
        <v>5.5365134328763999E-2</v>
      </c>
    </row>
    <row r="30" spans="1:8" ht="14.25">
      <c r="A30" s="32">
        <v>29</v>
      </c>
      <c r="B30" s="33">
        <v>76</v>
      </c>
      <c r="C30" s="32">
        <v>1850</v>
      </c>
      <c r="D30" s="32">
        <v>324781.73740170902</v>
      </c>
      <c r="E30" s="32">
        <v>301685.72237264999</v>
      </c>
      <c r="F30" s="32">
        <v>23096.015029059799</v>
      </c>
      <c r="G30" s="32">
        <v>301685.72237264999</v>
      </c>
      <c r="H30" s="32">
        <v>7.1112419109000902E-2</v>
      </c>
    </row>
    <row r="31" spans="1:8" ht="14.25">
      <c r="A31" s="32">
        <v>30</v>
      </c>
      <c r="B31" s="33">
        <v>99</v>
      </c>
      <c r="C31" s="32">
        <v>39</v>
      </c>
      <c r="D31" s="32">
        <v>22870.635050298799</v>
      </c>
      <c r="E31" s="32">
        <v>18976.0081688223</v>
      </c>
      <c r="F31" s="32">
        <v>3894.6268814764398</v>
      </c>
      <c r="G31" s="32">
        <v>18976.0081688223</v>
      </c>
      <c r="H31" s="32">
        <v>0.170289407045808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2013-10-15T00:18:18Z</dcterms:modified>
</cp:coreProperties>
</file>