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<sst xmlns="http://schemas.openxmlformats.org/spreadsheetml/2006/main" count="114" uniqueCount="71">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</sst>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14048866.597899999</v>
      </c>
      <c r="F3" s="25">
        <f>RA!I7</f>
        <v>1568414.7297</v>
      </c>
      <c r="G3" s="16">
        <f>E3-F3</f>
        <v>12480451.8682</v>
      </c>
      <c r="H3" s="27">
        <f>RA!J7</f>
        <v>11.163994751964101</v>
      </c>
      <c r="I3" s="20">
        <f>SUM(I4:I39)</f>
        <v>14048870.269175598</v>
      </c>
      <c r="J3" s="21">
        <f>SUM(J4:J39)</f>
        <v>12480451.778272616</v>
      </c>
      <c r="K3" s="22">
        <f>E3-I3</f>
        <v>-3.6712755989283323</v>
      </c>
      <c r="L3" s="22">
        <f>G3-J3</f>
        <v>8.9927384629845619E-2</v>
      </c>
    </row>
    <row r="4" spans="1:12">
      <c r="A4" s="59">
        <f>RA!A8</f>
        <v>41563</v>
      </c>
      <c r="B4" s="12">
        <v>12</v>
      </c>
      <c r="C4" s="56" t="s">
        <v>6</v>
      </c>
      <c r="D4" s="56"/>
      <c r="E4" s="15">
        <f>RA!D8</f>
        <v>547429.32350000006</v>
      </c>
      <c r="F4" s="25">
        <f>RA!I8</f>
        <v>125220.9748</v>
      </c>
      <c r="G4" s="16">
        <f t="shared" ref="G4:G39" si="0">E4-F4</f>
        <v>422208.34870000009</v>
      </c>
      <c r="H4" s="27">
        <f>RA!J8</f>
        <v>22.874363762503101</v>
      </c>
      <c r="I4" s="20">
        <f>VLOOKUP(B4,RMS!B:D,3,FALSE)</f>
        <v>547429.74464700895</v>
      </c>
      <c r="J4" s="21">
        <f>VLOOKUP(B4,RMS!B:E,4,FALSE)</f>
        <v>422208.34777863201</v>
      </c>
      <c r="K4" s="22">
        <f t="shared" ref="K4:K39" si="1">E4-I4</f>
        <v>-0.42114700889214873</v>
      </c>
      <c r="L4" s="22">
        <f t="shared" ref="L4:L39" si="2">G4-J4</f>
        <v>9.2136807506904006E-4</v>
      </c>
    </row>
    <row r="5" spans="1:12">
      <c r="A5" s="59"/>
      <c r="B5" s="12">
        <v>13</v>
      </c>
      <c r="C5" s="56" t="s">
        <v>7</v>
      </c>
      <c r="D5" s="56"/>
      <c r="E5" s="15">
        <f>RA!D9</f>
        <v>75375.1299</v>
      </c>
      <c r="F5" s="25">
        <f>RA!I9</f>
        <v>14875.063099999999</v>
      </c>
      <c r="G5" s="16">
        <f t="shared" si="0"/>
        <v>60500.066800000001</v>
      </c>
      <c r="H5" s="27">
        <f>RA!J9</f>
        <v>19.734709737462101</v>
      </c>
      <c r="I5" s="20">
        <f>VLOOKUP(B5,RMS!B:D,3,FALSE)</f>
        <v>75375.135151841794</v>
      </c>
      <c r="J5" s="21">
        <f>VLOOKUP(B5,RMS!B:E,4,FALSE)</f>
        <v>60500.067195696203</v>
      </c>
      <c r="K5" s="22">
        <f t="shared" si="1"/>
        <v>-5.2518417942337692E-3</v>
      </c>
      <c r="L5" s="22">
        <f t="shared" si="2"/>
        <v>-3.9569620275869966E-4</v>
      </c>
    </row>
    <row r="6" spans="1:12">
      <c r="A6" s="59"/>
      <c r="B6" s="12">
        <v>14</v>
      </c>
      <c r="C6" s="56" t="s">
        <v>8</v>
      </c>
      <c r="D6" s="56"/>
      <c r="E6" s="15">
        <f>RA!D10</f>
        <v>98260.262600000002</v>
      </c>
      <c r="F6" s="25">
        <f>RA!I10</f>
        <v>19248.760999999999</v>
      </c>
      <c r="G6" s="16">
        <f t="shared" si="0"/>
        <v>79011.501600000003</v>
      </c>
      <c r="H6" s="27">
        <f>RA!J10</f>
        <v>19.589568041720302</v>
      </c>
      <c r="I6" s="20">
        <f>VLOOKUP(B6,RMS!B:D,3,FALSE)</f>
        <v>98262.130043589699</v>
      </c>
      <c r="J6" s="21">
        <f>VLOOKUP(B6,RMS!B:E,4,FALSE)</f>
        <v>79011.501955555606</v>
      </c>
      <c r="K6" s="22">
        <f t="shared" si="1"/>
        <v>-1.8674435896973591</v>
      </c>
      <c r="L6" s="22">
        <f t="shared" si="2"/>
        <v>-3.5555560316424817E-4</v>
      </c>
    </row>
    <row r="7" spans="1:12">
      <c r="A7" s="59"/>
      <c r="B7" s="12">
        <v>15</v>
      </c>
      <c r="C7" s="56" t="s">
        <v>9</v>
      </c>
      <c r="D7" s="56"/>
      <c r="E7" s="15">
        <f>RA!D11</f>
        <v>40192.488400000002</v>
      </c>
      <c r="F7" s="25">
        <f>RA!I11</f>
        <v>7744.4666999999999</v>
      </c>
      <c r="G7" s="16">
        <f t="shared" si="0"/>
        <v>32448.021700000001</v>
      </c>
      <c r="H7" s="27">
        <f>RA!J11</f>
        <v>19.268442956122101</v>
      </c>
      <c r="I7" s="20">
        <f>VLOOKUP(B7,RMS!B:D,3,FALSE)</f>
        <v>40192.505813675198</v>
      </c>
      <c r="J7" s="21">
        <f>VLOOKUP(B7,RMS!B:E,4,FALSE)</f>
        <v>32448.021766666701</v>
      </c>
      <c r="K7" s="22">
        <f t="shared" si="1"/>
        <v>-1.7413675195712131E-2</v>
      </c>
      <c r="L7" s="22">
        <f t="shared" si="2"/>
        <v>-6.6666700149653479E-5</v>
      </c>
    </row>
    <row r="8" spans="1:12">
      <c r="A8" s="59"/>
      <c r="B8" s="12">
        <v>16</v>
      </c>
      <c r="C8" s="56" t="s">
        <v>10</v>
      </c>
      <c r="D8" s="56"/>
      <c r="E8" s="15">
        <f>RA!D12</f>
        <v>210643.64449999999</v>
      </c>
      <c r="F8" s="25">
        <f>RA!I12</f>
        <v>6201.1562000000004</v>
      </c>
      <c r="G8" s="16">
        <f t="shared" si="0"/>
        <v>204442.4883</v>
      </c>
      <c r="H8" s="27">
        <f>RA!J12</f>
        <v>2.9439085212941198</v>
      </c>
      <c r="I8" s="20">
        <f>VLOOKUP(B8,RMS!B:D,3,FALSE)</f>
        <v>210643.647605128</v>
      </c>
      <c r="J8" s="21">
        <f>VLOOKUP(B8,RMS!B:E,4,FALSE)</f>
        <v>204442.484873504</v>
      </c>
      <c r="K8" s="22">
        <f t="shared" si="1"/>
        <v>-3.1051280093379319E-3</v>
      </c>
      <c r="L8" s="22">
        <f t="shared" si="2"/>
        <v>3.4264959977008402E-3</v>
      </c>
    </row>
    <row r="9" spans="1:12">
      <c r="A9" s="59"/>
      <c r="B9" s="12">
        <v>17</v>
      </c>
      <c r="C9" s="56" t="s">
        <v>11</v>
      </c>
      <c r="D9" s="56"/>
      <c r="E9" s="15">
        <f>RA!D13</f>
        <v>281926.32510000002</v>
      </c>
      <c r="F9" s="25">
        <f>RA!I13</f>
        <v>70395.964200000002</v>
      </c>
      <c r="G9" s="16">
        <f t="shared" si="0"/>
        <v>211530.36090000003</v>
      </c>
      <c r="H9" s="27">
        <f>RA!J13</f>
        <v>24.969631401051501</v>
      </c>
      <c r="I9" s="20">
        <f>VLOOKUP(B9,RMS!B:D,3,FALSE)</f>
        <v>281926.46656581201</v>
      </c>
      <c r="J9" s="21">
        <f>VLOOKUP(B9,RMS!B:E,4,FALSE)</f>
        <v>211530.36105726499</v>
      </c>
      <c r="K9" s="22">
        <f t="shared" si="1"/>
        <v>-0.14146581199020147</v>
      </c>
      <c r="L9" s="22">
        <f t="shared" si="2"/>
        <v>-1.5726496349088848E-4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164278.927</v>
      </c>
      <c r="F10" s="25">
        <f>RA!I14</f>
        <v>29477.760200000001</v>
      </c>
      <c r="G10" s="16">
        <f t="shared" si="0"/>
        <v>134801.16680000001</v>
      </c>
      <c r="H10" s="27">
        <f>RA!J14</f>
        <v>17.943725795092401</v>
      </c>
      <c r="I10" s="20">
        <f>VLOOKUP(B10,RMS!B:D,3,FALSE)</f>
        <v>164278.91196666699</v>
      </c>
      <c r="J10" s="21">
        <f>VLOOKUP(B10,RMS!B:E,4,FALSE)</f>
        <v>134801.16840598299</v>
      </c>
      <c r="K10" s="22">
        <f t="shared" si="1"/>
        <v>1.5033333009341732E-2</v>
      </c>
      <c r="L10" s="22">
        <f t="shared" si="2"/>
        <v>-1.6059829795267433E-3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92181.686799999996</v>
      </c>
      <c r="F11" s="25">
        <f>RA!I15</f>
        <v>20908.406599999998</v>
      </c>
      <c r="G11" s="16">
        <f t="shared" si="0"/>
        <v>71273.280199999994</v>
      </c>
      <c r="H11" s="27">
        <f>RA!J15</f>
        <v>22.6817357392944</v>
      </c>
      <c r="I11" s="20">
        <f>VLOOKUP(B11,RMS!B:D,3,FALSE)</f>
        <v>92181.731832478603</v>
      </c>
      <c r="J11" s="21">
        <f>VLOOKUP(B11,RMS!B:E,4,FALSE)</f>
        <v>71273.279012820494</v>
      </c>
      <c r="K11" s="22">
        <f t="shared" si="1"/>
        <v>-4.503247860702686E-2</v>
      </c>
      <c r="L11" s="22">
        <f t="shared" si="2"/>
        <v>1.1871794995386153E-3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569270.10270000005</v>
      </c>
      <c r="F12" s="25">
        <f>RA!I16</f>
        <v>36021.786699999997</v>
      </c>
      <c r="G12" s="16">
        <f t="shared" si="0"/>
        <v>533248.31600000011</v>
      </c>
      <c r="H12" s="27">
        <f>RA!J16</f>
        <v>6.3277144766872002</v>
      </c>
      <c r="I12" s="20">
        <f>VLOOKUP(B12,RMS!B:D,3,FALSE)</f>
        <v>569270.0122</v>
      </c>
      <c r="J12" s="21">
        <f>VLOOKUP(B12,RMS!B:E,4,FALSE)</f>
        <v>533248.31599999999</v>
      </c>
      <c r="K12" s="22">
        <f t="shared" si="1"/>
        <v>9.0500000049360096E-2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794466.6189</v>
      </c>
      <c r="F13" s="25">
        <f>RA!I17</f>
        <v>44746.875800000002</v>
      </c>
      <c r="G13" s="16">
        <f t="shared" si="0"/>
        <v>749719.74309999996</v>
      </c>
      <c r="H13" s="27">
        <f>RA!J17</f>
        <v>5.6323166682516499</v>
      </c>
      <c r="I13" s="20">
        <f>VLOOKUP(B13,RMS!B:D,3,FALSE)</f>
        <v>794466.65699743596</v>
      </c>
      <c r="J13" s="21">
        <f>VLOOKUP(B13,RMS!B:E,4,FALSE)</f>
        <v>749719.74351282103</v>
      </c>
      <c r="K13" s="22">
        <f t="shared" si="1"/>
        <v>-3.8097435957752168E-2</v>
      </c>
      <c r="L13" s="22">
        <f t="shared" si="2"/>
        <v>-4.1282107122242451E-4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1324618.0151</v>
      </c>
      <c r="F14" s="25">
        <f>RA!I18</f>
        <v>197874.80840000001</v>
      </c>
      <c r="G14" s="16">
        <f t="shared" si="0"/>
        <v>1126743.2067</v>
      </c>
      <c r="H14" s="27">
        <f>RA!J18</f>
        <v>14.938254360451401</v>
      </c>
      <c r="I14" s="20">
        <f>VLOOKUP(B14,RMS!B:D,3,FALSE)</f>
        <v>1324618.2525786301</v>
      </c>
      <c r="J14" s="21">
        <f>VLOOKUP(B14,RMS!B:E,4,FALSE)</f>
        <v>1126743.2138350401</v>
      </c>
      <c r="K14" s="22">
        <f t="shared" si="1"/>
        <v>-0.23747863015159965</v>
      </c>
      <c r="L14" s="22">
        <f t="shared" si="2"/>
        <v>-7.1350401267409325E-3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753522.03359999997</v>
      </c>
      <c r="F15" s="25">
        <f>RA!I19</f>
        <v>51143.988499999999</v>
      </c>
      <c r="G15" s="16">
        <f t="shared" si="0"/>
        <v>702378.04509999999</v>
      </c>
      <c r="H15" s="27">
        <f>RA!J19</f>
        <v>6.7873248849348604</v>
      </c>
      <c r="I15" s="20">
        <f>VLOOKUP(B15,RMS!B:D,3,FALSE)</f>
        <v>753522.08666239295</v>
      </c>
      <c r="J15" s="21">
        <f>VLOOKUP(B15,RMS!B:E,4,FALSE)</f>
        <v>702378.04526752105</v>
      </c>
      <c r="K15" s="22">
        <f t="shared" si="1"/>
        <v>-5.3062392980791628E-2</v>
      </c>
      <c r="L15" s="22">
        <f t="shared" si="2"/>
        <v>-1.6752106603235006E-4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893945.61089999997</v>
      </c>
      <c r="F16" s="25">
        <f>RA!I20</f>
        <v>49150.8753</v>
      </c>
      <c r="G16" s="16">
        <f t="shared" si="0"/>
        <v>844794.73560000001</v>
      </c>
      <c r="H16" s="27">
        <f>RA!J20</f>
        <v>5.4981952705731398</v>
      </c>
      <c r="I16" s="20">
        <f>VLOOKUP(B16,RMS!B:D,3,FALSE)</f>
        <v>893945.73109999998</v>
      </c>
      <c r="J16" s="21">
        <f>VLOOKUP(B16,RMS!B:E,4,FALSE)</f>
        <v>844794.73560000001</v>
      </c>
      <c r="K16" s="22">
        <f t="shared" si="1"/>
        <v>-0.12020000000484288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317675.70549999998</v>
      </c>
      <c r="F17" s="25">
        <f>RA!I21</f>
        <v>35789.661200000002</v>
      </c>
      <c r="G17" s="16">
        <f t="shared" si="0"/>
        <v>281886.04429999995</v>
      </c>
      <c r="H17" s="27">
        <f>RA!J21</f>
        <v>11.2660995412506</v>
      </c>
      <c r="I17" s="20">
        <f>VLOOKUP(B17,RMS!B:D,3,FALSE)</f>
        <v>317675.56931521802</v>
      </c>
      <c r="J17" s="21">
        <f>VLOOKUP(B17,RMS!B:E,4,FALSE)</f>
        <v>281886.04431141401</v>
      </c>
      <c r="K17" s="22">
        <f t="shared" si="1"/>
        <v>0.13618478196440265</v>
      </c>
      <c r="L17" s="22">
        <f t="shared" si="2"/>
        <v>-1.1414056643843651E-5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852839.82880000002</v>
      </c>
      <c r="F18" s="25">
        <f>RA!I22</f>
        <v>112232.7512</v>
      </c>
      <c r="G18" s="16">
        <f t="shared" si="0"/>
        <v>740607.07759999996</v>
      </c>
      <c r="H18" s="27">
        <f>RA!J22</f>
        <v>13.1598862306793</v>
      </c>
      <c r="I18" s="20">
        <f>VLOOKUP(B18,RMS!B:D,3,FALSE)</f>
        <v>852839.91544926295</v>
      </c>
      <c r="J18" s="21">
        <f>VLOOKUP(B18,RMS!B:E,4,FALSE)</f>
        <v>740607.07830354001</v>
      </c>
      <c r="K18" s="22">
        <f t="shared" si="1"/>
        <v>-8.6649262928403914E-2</v>
      </c>
      <c r="L18" s="22">
        <f t="shared" si="2"/>
        <v>-7.0354004856199026E-4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2138459.8276</v>
      </c>
      <c r="F19" s="25">
        <f>RA!I23</f>
        <v>229576.55609999999</v>
      </c>
      <c r="G19" s="16">
        <f t="shared" si="0"/>
        <v>1908883.2715</v>
      </c>
      <c r="H19" s="27">
        <f>RA!J23</f>
        <v>10.735602938945799</v>
      </c>
      <c r="I19" s="20">
        <f>VLOOKUP(B19,RMS!B:D,3,FALSE)</f>
        <v>2138460.8076615399</v>
      </c>
      <c r="J19" s="21">
        <f>VLOOKUP(B19,RMS!B:E,4,FALSE)</f>
        <v>1908883.30058034</v>
      </c>
      <c r="K19" s="22">
        <f t="shared" si="1"/>
        <v>-0.98006153991445899</v>
      </c>
      <c r="L19" s="22">
        <f t="shared" si="2"/>
        <v>-2.9080339940264821E-2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242000.79089999999</v>
      </c>
      <c r="F20" s="25">
        <f>RA!I24</f>
        <v>38757.108099999998</v>
      </c>
      <c r="G20" s="16">
        <f t="shared" si="0"/>
        <v>203243.68280000001</v>
      </c>
      <c r="H20" s="27">
        <f>RA!J24</f>
        <v>16.015281584767799</v>
      </c>
      <c r="I20" s="20">
        <f>VLOOKUP(B20,RMS!B:D,3,FALSE)</f>
        <v>242000.78147991101</v>
      </c>
      <c r="J20" s="21">
        <f>VLOOKUP(B20,RMS!B:E,4,FALSE)</f>
        <v>203243.679770152</v>
      </c>
      <c r="K20" s="22">
        <f t="shared" si="1"/>
        <v>9.4200889870990068E-3</v>
      </c>
      <c r="L20" s="22">
        <f t="shared" si="2"/>
        <v>3.029848012374714E-3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204998.7898</v>
      </c>
      <c r="F21" s="25">
        <f>RA!I25</f>
        <v>21022.276399999999</v>
      </c>
      <c r="G21" s="16">
        <f t="shared" si="0"/>
        <v>183976.5134</v>
      </c>
      <c r="H21" s="27">
        <f>RA!J25</f>
        <v>10.2548295141204</v>
      </c>
      <c r="I21" s="20">
        <f>VLOOKUP(B21,RMS!B:D,3,FALSE)</f>
        <v>204998.79057252899</v>
      </c>
      <c r="J21" s="21">
        <f>VLOOKUP(B21,RMS!B:E,4,FALSE)</f>
        <v>183976.51800128099</v>
      </c>
      <c r="K21" s="22">
        <f t="shared" si="1"/>
        <v>-7.7252899063751101E-4</v>
      </c>
      <c r="L21" s="22">
        <f t="shared" si="2"/>
        <v>-4.6012809907551855E-3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395249.42700000003</v>
      </c>
      <c r="F22" s="25">
        <f>RA!I26</f>
        <v>91478.721000000005</v>
      </c>
      <c r="G22" s="16">
        <f t="shared" si="0"/>
        <v>303770.70600000001</v>
      </c>
      <c r="H22" s="27">
        <f>RA!J26</f>
        <v>23.1445549951423</v>
      </c>
      <c r="I22" s="20">
        <f>VLOOKUP(B22,RMS!B:D,3,FALSE)</f>
        <v>395249.46582862898</v>
      </c>
      <c r="J22" s="21">
        <f>VLOOKUP(B22,RMS!B:E,4,FALSE)</f>
        <v>303770.72523405001</v>
      </c>
      <c r="K22" s="22">
        <f t="shared" si="1"/>
        <v>-3.8828628952614963E-2</v>
      </c>
      <c r="L22" s="22">
        <f t="shared" si="2"/>
        <v>-1.9234050007071346E-2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215923.23790000001</v>
      </c>
      <c r="F23" s="25">
        <f>RA!I27</f>
        <v>-5549.5271000000002</v>
      </c>
      <c r="G23" s="16">
        <f t="shared" si="0"/>
        <v>221472.76500000001</v>
      </c>
      <c r="H23" s="27">
        <f>RA!J27</f>
        <v>-2.5701388854543499</v>
      </c>
      <c r="I23" s="20">
        <f>VLOOKUP(B23,RMS!B:D,3,FALSE)</f>
        <v>215923.191358165</v>
      </c>
      <c r="J23" s="21">
        <f>VLOOKUP(B23,RMS!B:E,4,FALSE)</f>
        <v>221472.76991699601</v>
      </c>
      <c r="K23" s="22">
        <f t="shared" si="1"/>
        <v>4.6541835006792098E-2</v>
      </c>
      <c r="L23" s="22">
        <f t="shared" si="2"/>
        <v>-4.9169959966093302E-3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806643.63199999998</v>
      </c>
      <c r="F24" s="25">
        <f>RA!I28</f>
        <v>53877.525699999998</v>
      </c>
      <c r="G24" s="16">
        <f t="shared" si="0"/>
        <v>752766.10629999998</v>
      </c>
      <c r="H24" s="27">
        <f>RA!J28</f>
        <v>6.6792228392624304</v>
      </c>
      <c r="I24" s="20">
        <f>VLOOKUP(B24,RMS!B:D,3,FALSE)</f>
        <v>806643.63142035401</v>
      </c>
      <c r="J24" s="21">
        <f>VLOOKUP(B24,RMS!B:E,4,FALSE)</f>
        <v>752766.09523158998</v>
      </c>
      <c r="K24" s="22">
        <f t="shared" si="1"/>
        <v>5.796459736302495E-4</v>
      </c>
      <c r="L24" s="22">
        <f t="shared" si="2"/>
        <v>1.1068410007283092E-2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549982.69449999998</v>
      </c>
      <c r="F25" s="25">
        <f>RA!I29</f>
        <v>78067.926699999996</v>
      </c>
      <c r="G25" s="16">
        <f t="shared" si="0"/>
        <v>471914.76779999997</v>
      </c>
      <c r="H25" s="27">
        <f>RA!J29</f>
        <v>14.1946151180217</v>
      </c>
      <c r="I25" s="20">
        <f>VLOOKUP(B25,RMS!B:D,3,FALSE)</f>
        <v>549982.69526637194</v>
      </c>
      <c r="J25" s="21">
        <f>VLOOKUP(B25,RMS!B:E,4,FALSE)</f>
        <v>471914.79359525198</v>
      </c>
      <c r="K25" s="22">
        <f t="shared" si="1"/>
        <v>-7.6637195888906717E-4</v>
      </c>
      <c r="L25" s="22">
        <f t="shared" si="2"/>
        <v>-2.5795252004172653E-2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815803.09080000001</v>
      </c>
      <c r="F26" s="25">
        <f>RA!I30</f>
        <v>116648.1483</v>
      </c>
      <c r="G26" s="16">
        <f t="shared" si="0"/>
        <v>699154.9425</v>
      </c>
      <c r="H26" s="27">
        <f>RA!J30</f>
        <v>14.2985666045481</v>
      </c>
      <c r="I26" s="20">
        <f>VLOOKUP(B26,RMS!B:D,3,FALSE)</f>
        <v>815803.09683805297</v>
      </c>
      <c r="J26" s="21">
        <f>VLOOKUP(B26,RMS!B:E,4,FALSE)</f>
        <v>699154.93306524598</v>
      </c>
      <c r="K26" s="22">
        <f t="shared" si="1"/>
        <v>-6.038052961230278E-3</v>
      </c>
      <c r="L26" s="22">
        <f t="shared" si="2"/>
        <v>9.4347540289163589E-3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738032.66480000003</v>
      </c>
      <c r="F27" s="25">
        <f>RA!I31</f>
        <v>40017.006399999998</v>
      </c>
      <c r="G27" s="16">
        <f t="shared" si="0"/>
        <v>698015.65840000007</v>
      </c>
      <c r="H27" s="27">
        <f>RA!J31</f>
        <v>5.4221186010573401</v>
      </c>
      <c r="I27" s="20">
        <f>VLOOKUP(B27,RMS!B:D,3,FALSE)</f>
        <v>738032.66410265502</v>
      </c>
      <c r="J27" s="21">
        <f>VLOOKUP(B27,RMS!B:E,4,FALSE)</f>
        <v>698015.48731238896</v>
      </c>
      <c r="K27" s="22">
        <f t="shared" si="1"/>
        <v>6.9734500721096992E-4</v>
      </c>
      <c r="L27" s="22">
        <f t="shared" si="2"/>
        <v>0.17108761111740023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115270.9353</v>
      </c>
      <c r="F28" s="25">
        <f>RA!I32</f>
        <v>29361.317299999999</v>
      </c>
      <c r="G28" s="16">
        <f t="shared" si="0"/>
        <v>85909.618000000002</v>
      </c>
      <c r="H28" s="27">
        <f>RA!J32</f>
        <v>25.471570282296501</v>
      </c>
      <c r="I28" s="20">
        <f>VLOOKUP(B28,RMS!B:D,3,FALSE)</f>
        <v>115270.851685417</v>
      </c>
      <c r="J28" s="21">
        <f>VLOOKUP(B28,RMS!B:E,4,FALSE)</f>
        <v>85909.634262731794</v>
      </c>
      <c r="K28" s="22">
        <f t="shared" si="1"/>
        <v>8.3614582996233366E-2</v>
      </c>
      <c r="L28" s="22">
        <f t="shared" si="2"/>
        <v>-1.626273179135751E-2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37.5214</v>
      </c>
      <c r="F29" s="25">
        <f>RA!I33</f>
        <v>8.0086999999999993</v>
      </c>
      <c r="G29" s="16">
        <f t="shared" si="0"/>
        <v>29.512700000000002</v>
      </c>
      <c r="H29" s="27">
        <f>RA!J33</f>
        <v>21.3443528226559</v>
      </c>
      <c r="I29" s="20">
        <f>VLOOKUP(B29,RMS!B:D,3,FALSE)</f>
        <v>37.5214</v>
      </c>
      <c r="J29" s="21">
        <f>VLOOKUP(B29,RMS!B:E,4,FALSE)</f>
        <v>29.512699999999999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144656.80590000001</v>
      </c>
      <c r="F31" s="25">
        <f>RA!I35</f>
        <v>11985.754300000001</v>
      </c>
      <c r="G31" s="16">
        <f t="shared" si="0"/>
        <v>132671.05160000001</v>
      </c>
      <c r="H31" s="27">
        <f>RA!J35</f>
        <v>8.2856483837239203</v>
      </c>
      <c r="I31" s="20">
        <f>VLOOKUP(B31,RMS!B:D,3,FALSE)</f>
        <v>144656.8051</v>
      </c>
      <c r="J31" s="21">
        <f>VLOOKUP(B31,RMS!B:E,4,FALSE)</f>
        <v>132671.05300000001</v>
      </c>
      <c r="K31" s="22">
        <f t="shared" si="1"/>
        <v>8.0000000889413059E-4</v>
      </c>
      <c r="L31" s="22">
        <f t="shared" si="2"/>
        <v>-1.4000000082887709E-3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275512.82079999999</v>
      </c>
      <c r="F35" s="25">
        <f>RA!I39</f>
        <v>13576.1312</v>
      </c>
      <c r="G35" s="16">
        <f t="shared" si="0"/>
        <v>261936.68959999998</v>
      </c>
      <c r="H35" s="27">
        <f>RA!J39</f>
        <v>4.9275860051010696</v>
      </c>
      <c r="I35" s="20">
        <f>VLOOKUP(B35,RMS!B:D,3,FALSE)</f>
        <v>275512.82051282102</v>
      </c>
      <c r="J35" s="21">
        <f>VLOOKUP(B35,RMS!B:E,4,FALSE)</f>
        <v>261936.68888888901</v>
      </c>
      <c r="K35" s="22">
        <f t="shared" si="1"/>
        <v>2.8717896202579141E-4</v>
      </c>
      <c r="L35" s="22">
        <f t="shared" si="2"/>
        <v>7.1111097349785268E-4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378667.1495</v>
      </c>
      <c r="F36" s="25">
        <f>RA!I40</f>
        <v>26816.550800000001</v>
      </c>
      <c r="G36" s="16">
        <f t="shared" si="0"/>
        <v>351850.59869999997</v>
      </c>
      <c r="H36" s="27">
        <f>RA!J40</f>
        <v>7.0818265686392703</v>
      </c>
      <c r="I36" s="20">
        <f>VLOOKUP(B36,RMS!B:D,3,FALSE)</f>
        <v>378667.14215812</v>
      </c>
      <c r="J36" s="21">
        <f>VLOOKUP(B36,RMS!B:E,4,FALSE)</f>
        <v>351850.597775214</v>
      </c>
      <c r="K36" s="22">
        <f t="shared" si="1"/>
        <v>7.3418800020590425E-3</v>
      </c>
      <c r="L36" s="22">
        <f t="shared" si="2"/>
        <v>9.2478597071021795E-4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11001.5064</v>
      </c>
      <c r="F39" s="25">
        <f>RA!I43</f>
        <v>1737.9259</v>
      </c>
      <c r="G39" s="16">
        <f t="shared" si="0"/>
        <v>9263.5805</v>
      </c>
      <c r="H39" s="27">
        <f>RA!J43</f>
        <v>15.7971630139669</v>
      </c>
      <c r="I39" s="20">
        <f>VLOOKUP(B39,RMS!B:D,3,FALSE)</f>
        <v>11001.5058618864</v>
      </c>
      <c r="J39" s="21">
        <f>VLOOKUP(B39,RMS!B:E,4,FALSE)</f>
        <v>9263.58006202254</v>
      </c>
      <c r="K39" s="22">
        <f t="shared" si="1"/>
        <v>5.3811359975952655E-4</v>
      </c>
      <c r="L39" s="22">
        <f t="shared" si="2"/>
        <v>4.3797746002383064E-4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14048866.597899999</v>
      </c>
      <c r="E7" s="44">
        <v>18180242</v>
      </c>
      <c r="F7" s="45">
        <v>77.275465298536702</v>
      </c>
      <c r="G7" s="44">
        <v>11525500.2326</v>
      </c>
      <c r="H7" s="45">
        <v>21.893768724785001</v>
      </c>
      <c r="I7" s="44">
        <v>1568414.7297</v>
      </c>
      <c r="J7" s="45">
        <v>11.163994751964101</v>
      </c>
      <c r="K7" s="44">
        <v>1612796.7161999999</v>
      </c>
      <c r="L7" s="45">
        <v>13.9932903878496</v>
      </c>
      <c r="M7" s="45">
        <v>-2.7518648850284998E-2</v>
      </c>
      <c r="N7" s="44">
        <v>280635137.23400003</v>
      </c>
      <c r="O7" s="44">
        <v>5055160525.2543001</v>
      </c>
      <c r="P7" s="44">
        <v>835495</v>
      </c>
      <c r="Q7" s="44">
        <v>818818</v>
      </c>
      <c r="R7" s="45">
        <v>2.03671633989482</v>
      </c>
      <c r="S7" s="44">
        <v>16.815021751057799</v>
      </c>
      <c r="T7" s="44">
        <v>17.011476554252599</v>
      </c>
      <c r="U7" s="46">
        <v>-1.16832916485807</v>
      </c>
    </row>
    <row r="8" spans="1:23" ht="12" thickBot="1">
      <c r="A8" s="68">
        <v>41563</v>
      </c>
      <c r="B8" s="71" t="s">
        <v>6</v>
      </c>
      <c r="C8" s="72"/>
      <c r="D8" s="47">
        <v>547429.32350000006</v>
      </c>
      <c r="E8" s="47">
        <v>592972</v>
      </c>
      <c r="F8" s="48">
        <v>92.319590722664799</v>
      </c>
      <c r="G8" s="47">
        <v>438900.18199999997</v>
      </c>
      <c r="H8" s="48">
        <v>24.727522555458901</v>
      </c>
      <c r="I8" s="47">
        <v>125220.9748</v>
      </c>
      <c r="J8" s="48">
        <v>22.874363762503101</v>
      </c>
      <c r="K8" s="47">
        <v>100492.7985</v>
      </c>
      <c r="L8" s="48">
        <v>22.896504175976801</v>
      </c>
      <c r="M8" s="48">
        <v>0.24606913797907601</v>
      </c>
      <c r="N8" s="47">
        <v>10272856.966</v>
      </c>
      <c r="O8" s="47">
        <v>176786737.38100001</v>
      </c>
      <c r="P8" s="47">
        <v>22817</v>
      </c>
      <c r="Q8" s="47">
        <v>22585</v>
      </c>
      <c r="R8" s="48">
        <v>1.0272304626964801</v>
      </c>
      <c r="S8" s="47">
        <v>23.992169150195</v>
      </c>
      <c r="T8" s="47">
        <v>24.5001444410007</v>
      </c>
      <c r="U8" s="49">
        <v>-2.1172545409530099</v>
      </c>
    </row>
    <row r="9" spans="1:23" ht="12" thickBot="1">
      <c r="A9" s="69"/>
      <c r="B9" s="71" t="s">
        <v>7</v>
      </c>
      <c r="C9" s="72"/>
      <c r="D9" s="47">
        <v>75375.1299</v>
      </c>
      <c r="E9" s="47">
        <v>93090</v>
      </c>
      <c r="F9" s="48">
        <v>80.970168546567805</v>
      </c>
      <c r="G9" s="47">
        <v>67401.825100000002</v>
      </c>
      <c r="H9" s="48">
        <v>11.829508753168801</v>
      </c>
      <c r="I9" s="47">
        <v>14875.063099999999</v>
      </c>
      <c r="J9" s="48">
        <v>19.734709737462101</v>
      </c>
      <c r="K9" s="47">
        <v>15113.9244</v>
      </c>
      <c r="L9" s="48">
        <v>22.423612977209999</v>
      </c>
      <c r="M9" s="48">
        <v>-1.5804055497327E-2</v>
      </c>
      <c r="N9" s="47">
        <v>1575012.0201999999</v>
      </c>
      <c r="O9" s="47">
        <v>33464289.815200001</v>
      </c>
      <c r="P9" s="47">
        <v>5002</v>
      </c>
      <c r="Q9" s="47">
        <v>4799</v>
      </c>
      <c r="R9" s="48">
        <v>4.2300479266513804</v>
      </c>
      <c r="S9" s="47">
        <v>15.068998380647701</v>
      </c>
      <c r="T9" s="47">
        <v>15.379739758283</v>
      </c>
      <c r="U9" s="49">
        <v>-2.0621236381198602</v>
      </c>
    </row>
    <row r="10" spans="1:23" ht="12" thickBot="1">
      <c r="A10" s="69"/>
      <c r="B10" s="71" t="s">
        <v>8</v>
      </c>
      <c r="C10" s="72"/>
      <c r="D10" s="47">
        <v>98260.262600000002</v>
      </c>
      <c r="E10" s="47">
        <v>104932</v>
      </c>
      <c r="F10" s="48">
        <v>93.641846719780403</v>
      </c>
      <c r="G10" s="47">
        <v>73001.579299999998</v>
      </c>
      <c r="H10" s="48">
        <v>34.600187478409801</v>
      </c>
      <c r="I10" s="47">
        <v>19248.760999999999</v>
      </c>
      <c r="J10" s="48">
        <v>19.589568041720302</v>
      </c>
      <c r="K10" s="47">
        <v>20913.1394</v>
      </c>
      <c r="L10" s="48">
        <v>28.647516396950099</v>
      </c>
      <c r="M10" s="48">
        <v>-7.9585296505029005E-2</v>
      </c>
      <c r="N10" s="47">
        <v>2282713.5987999998</v>
      </c>
      <c r="O10" s="47">
        <v>45863905.266400002</v>
      </c>
      <c r="P10" s="47">
        <v>77806</v>
      </c>
      <c r="Q10" s="47">
        <v>75214</v>
      </c>
      <c r="R10" s="48">
        <v>3.4461669370064101</v>
      </c>
      <c r="S10" s="47">
        <v>1.2628879855024</v>
      </c>
      <c r="T10" s="47">
        <v>1.2746407384263601</v>
      </c>
      <c r="U10" s="49">
        <v>-0.93062512739624503</v>
      </c>
    </row>
    <row r="11" spans="1:23" ht="12" thickBot="1">
      <c r="A11" s="69"/>
      <c r="B11" s="71" t="s">
        <v>9</v>
      </c>
      <c r="C11" s="72"/>
      <c r="D11" s="47">
        <v>40192.488400000002</v>
      </c>
      <c r="E11" s="47">
        <v>53764</v>
      </c>
      <c r="F11" s="48">
        <v>74.757250948590098</v>
      </c>
      <c r="G11" s="47">
        <v>34614.604899999998</v>
      </c>
      <c r="H11" s="48">
        <v>16.1142486419078</v>
      </c>
      <c r="I11" s="47">
        <v>7744.4666999999999</v>
      </c>
      <c r="J11" s="48">
        <v>19.268442956122101</v>
      </c>
      <c r="K11" s="47">
        <v>9069.7533999999996</v>
      </c>
      <c r="L11" s="48">
        <v>26.2021000274367</v>
      </c>
      <c r="M11" s="48">
        <v>-0.14612158032874401</v>
      </c>
      <c r="N11" s="47">
        <v>733878.69339999999</v>
      </c>
      <c r="O11" s="47">
        <v>16127213.721000001</v>
      </c>
      <c r="P11" s="47">
        <v>2184</v>
      </c>
      <c r="Q11" s="47">
        <v>2234</v>
      </c>
      <c r="R11" s="48">
        <v>-2.2381378692927401</v>
      </c>
      <c r="S11" s="47">
        <v>18.403154029304002</v>
      </c>
      <c r="T11" s="47">
        <v>20.9537061772605</v>
      </c>
      <c r="U11" s="49">
        <v>-13.8593207658597</v>
      </c>
    </row>
    <row r="12" spans="1:23" ht="12" thickBot="1">
      <c r="A12" s="69"/>
      <c r="B12" s="71" t="s">
        <v>10</v>
      </c>
      <c r="C12" s="72"/>
      <c r="D12" s="47">
        <v>210643.64449999999</v>
      </c>
      <c r="E12" s="47">
        <v>196942</v>
      </c>
      <c r="F12" s="48">
        <v>106.95719780443</v>
      </c>
      <c r="G12" s="47">
        <v>143471.59220000001</v>
      </c>
      <c r="H12" s="48">
        <v>46.819061021057003</v>
      </c>
      <c r="I12" s="47">
        <v>6201.1562000000004</v>
      </c>
      <c r="J12" s="48">
        <v>2.9439085212941198</v>
      </c>
      <c r="K12" s="47">
        <v>18818.7981</v>
      </c>
      <c r="L12" s="48">
        <v>13.116741656959199</v>
      </c>
      <c r="M12" s="48">
        <v>-0.670480751903066</v>
      </c>
      <c r="N12" s="47">
        <v>3704359.9678000002</v>
      </c>
      <c r="O12" s="47">
        <v>59550578.433600001</v>
      </c>
      <c r="P12" s="47">
        <v>1783</v>
      </c>
      <c r="Q12" s="47">
        <v>1749</v>
      </c>
      <c r="R12" s="48">
        <v>1.94396798170382</v>
      </c>
      <c r="S12" s="47">
        <v>118.140013740886</v>
      </c>
      <c r="T12" s="47">
        <v>120.68636432247</v>
      </c>
      <c r="U12" s="49">
        <v>-2.1553667558975298</v>
      </c>
    </row>
    <row r="13" spans="1:23" ht="12" thickBot="1">
      <c r="A13" s="69"/>
      <c r="B13" s="71" t="s">
        <v>11</v>
      </c>
      <c r="C13" s="72"/>
      <c r="D13" s="47">
        <v>281926.32510000002</v>
      </c>
      <c r="E13" s="47">
        <v>321135</v>
      </c>
      <c r="F13" s="48">
        <v>87.790594329487604</v>
      </c>
      <c r="G13" s="47">
        <v>221887.46900000001</v>
      </c>
      <c r="H13" s="48">
        <v>27.058245501912499</v>
      </c>
      <c r="I13" s="47">
        <v>70395.964200000002</v>
      </c>
      <c r="J13" s="48">
        <v>24.969631401051501</v>
      </c>
      <c r="K13" s="47">
        <v>58383.221599999997</v>
      </c>
      <c r="L13" s="48">
        <v>26.312085970028399</v>
      </c>
      <c r="M13" s="48">
        <v>0.20575676145970001</v>
      </c>
      <c r="N13" s="47">
        <v>4689532.8945000004</v>
      </c>
      <c r="O13" s="47">
        <v>91129634.348100007</v>
      </c>
      <c r="P13" s="47">
        <v>9838</v>
      </c>
      <c r="Q13" s="47">
        <v>9408</v>
      </c>
      <c r="R13" s="48">
        <v>4.5705782312925196</v>
      </c>
      <c r="S13" s="47">
        <v>28.6568738666396</v>
      </c>
      <c r="T13" s="47">
        <v>29.0625364051871</v>
      </c>
      <c r="U13" s="49">
        <v>-1.41558545581541</v>
      </c>
    </row>
    <row r="14" spans="1:23" ht="12" thickBot="1">
      <c r="A14" s="69"/>
      <c r="B14" s="71" t="s">
        <v>12</v>
      </c>
      <c r="C14" s="72"/>
      <c r="D14" s="47">
        <v>164278.927</v>
      </c>
      <c r="E14" s="47">
        <v>163175</v>
      </c>
      <c r="F14" s="48">
        <v>100.676529492876</v>
      </c>
      <c r="G14" s="47">
        <v>111038.0972</v>
      </c>
      <c r="H14" s="48">
        <v>47.948254826542602</v>
      </c>
      <c r="I14" s="47">
        <v>29477.760200000001</v>
      </c>
      <c r="J14" s="48">
        <v>17.943725795092401</v>
      </c>
      <c r="K14" s="47">
        <v>20447.0677</v>
      </c>
      <c r="L14" s="48">
        <v>18.4144615367202</v>
      </c>
      <c r="M14" s="48">
        <v>0.44166198461797102</v>
      </c>
      <c r="N14" s="47">
        <v>2758835.5271999999</v>
      </c>
      <c r="O14" s="47">
        <v>47594819.270599999</v>
      </c>
      <c r="P14" s="47">
        <v>2263</v>
      </c>
      <c r="Q14" s="47">
        <v>2021</v>
      </c>
      <c r="R14" s="48">
        <v>11.9742701632855</v>
      </c>
      <c r="S14" s="47">
        <v>72.593427750773301</v>
      </c>
      <c r="T14" s="47">
        <v>69.955314052449296</v>
      </c>
      <c r="U14" s="49">
        <v>3.6340944078039201</v>
      </c>
    </row>
    <row r="15" spans="1:23" ht="12" thickBot="1">
      <c r="A15" s="69"/>
      <c r="B15" s="71" t="s">
        <v>13</v>
      </c>
      <c r="C15" s="72"/>
      <c r="D15" s="47">
        <v>92181.686799999996</v>
      </c>
      <c r="E15" s="47">
        <v>109098</v>
      </c>
      <c r="F15" s="48">
        <v>84.494387431483602</v>
      </c>
      <c r="G15" s="47">
        <v>71245.955000000002</v>
      </c>
      <c r="H15" s="48">
        <v>29.385151479827901</v>
      </c>
      <c r="I15" s="47">
        <v>20908.406599999998</v>
      </c>
      <c r="J15" s="48">
        <v>22.6817357392944</v>
      </c>
      <c r="K15" s="47">
        <v>16140.690500000001</v>
      </c>
      <c r="L15" s="48">
        <v>22.6548868634016</v>
      </c>
      <c r="M15" s="48">
        <v>0.29538489075173102</v>
      </c>
      <c r="N15" s="47">
        <v>1931830.9367</v>
      </c>
      <c r="O15" s="47">
        <v>29752255.3708</v>
      </c>
      <c r="P15" s="47">
        <v>2818</v>
      </c>
      <c r="Q15" s="47">
        <v>2273</v>
      </c>
      <c r="R15" s="48">
        <v>23.977122745270599</v>
      </c>
      <c r="S15" s="47">
        <v>32.711741234918399</v>
      </c>
      <c r="T15" s="47">
        <v>33.477912054553499</v>
      </c>
      <c r="U15" s="49">
        <v>-2.3421890450063101</v>
      </c>
    </row>
    <row r="16" spans="1:23" ht="12" thickBot="1">
      <c r="A16" s="69"/>
      <c r="B16" s="71" t="s">
        <v>14</v>
      </c>
      <c r="C16" s="72"/>
      <c r="D16" s="47">
        <v>569270.10270000005</v>
      </c>
      <c r="E16" s="47">
        <v>639597</v>
      </c>
      <c r="F16" s="48">
        <v>89.004498567066506</v>
      </c>
      <c r="G16" s="47">
        <v>481281.63010000001</v>
      </c>
      <c r="H16" s="48">
        <v>18.282117391789502</v>
      </c>
      <c r="I16" s="47">
        <v>36021.786699999997</v>
      </c>
      <c r="J16" s="48">
        <v>6.3277144766872002</v>
      </c>
      <c r="K16" s="47">
        <v>49543.839999999997</v>
      </c>
      <c r="L16" s="48">
        <v>10.2941473144749</v>
      </c>
      <c r="M16" s="48">
        <v>-0.27293107074461698</v>
      </c>
      <c r="N16" s="47">
        <v>14489952.819800001</v>
      </c>
      <c r="O16" s="47">
        <v>252095109.4632</v>
      </c>
      <c r="P16" s="47">
        <v>36324</v>
      </c>
      <c r="Q16" s="47">
        <v>35786</v>
      </c>
      <c r="R16" s="48">
        <v>1.5033812105292601</v>
      </c>
      <c r="S16" s="47">
        <v>15.6720103154939</v>
      </c>
      <c r="T16" s="47">
        <v>15.6369721706813</v>
      </c>
      <c r="U16" s="49">
        <v>0.22357147620030399</v>
      </c>
    </row>
    <row r="17" spans="1:21" ht="12" thickBot="1">
      <c r="A17" s="69"/>
      <c r="B17" s="71" t="s">
        <v>15</v>
      </c>
      <c r="C17" s="72"/>
      <c r="D17" s="47">
        <v>794466.6189</v>
      </c>
      <c r="E17" s="47">
        <v>817890</v>
      </c>
      <c r="F17" s="48">
        <v>97.1361208597733</v>
      </c>
      <c r="G17" s="47">
        <v>843378.37159999995</v>
      </c>
      <c r="H17" s="48">
        <v>-5.7995028503289596</v>
      </c>
      <c r="I17" s="47">
        <v>44746.875800000002</v>
      </c>
      <c r="J17" s="48">
        <v>5.6323166682516499</v>
      </c>
      <c r="K17" s="47">
        <v>40093.201800000003</v>
      </c>
      <c r="L17" s="48">
        <v>4.7538807195088397</v>
      </c>
      <c r="M17" s="48">
        <v>0.116071398418472</v>
      </c>
      <c r="N17" s="47">
        <v>9668126.3604000006</v>
      </c>
      <c r="O17" s="47">
        <v>239298081.60699999</v>
      </c>
      <c r="P17" s="47">
        <v>9142</v>
      </c>
      <c r="Q17" s="47">
        <v>9180</v>
      </c>
      <c r="R17" s="48">
        <v>-0.41394335511982799</v>
      </c>
      <c r="S17" s="47">
        <v>86.902933592211795</v>
      </c>
      <c r="T17" s="47">
        <v>95.817993562091502</v>
      </c>
      <c r="U17" s="49">
        <v>-10.2586409933102</v>
      </c>
    </row>
    <row r="18" spans="1:21" ht="12" thickBot="1">
      <c r="A18" s="69"/>
      <c r="B18" s="71" t="s">
        <v>16</v>
      </c>
      <c r="C18" s="72"/>
      <c r="D18" s="47">
        <v>1324618.0151</v>
      </c>
      <c r="E18" s="47">
        <v>1605029</v>
      </c>
      <c r="F18" s="48">
        <v>82.529226269431902</v>
      </c>
      <c r="G18" s="47">
        <v>1044302.5804</v>
      </c>
      <c r="H18" s="48">
        <v>26.842357757330301</v>
      </c>
      <c r="I18" s="47">
        <v>197874.80840000001</v>
      </c>
      <c r="J18" s="48">
        <v>14.938254360451401</v>
      </c>
      <c r="K18" s="47">
        <v>175887.13440000001</v>
      </c>
      <c r="L18" s="48">
        <v>16.842545225985202</v>
      </c>
      <c r="M18" s="48">
        <v>0.12501013263423799</v>
      </c>
      <c r="N18" s="47">
        <v>28697168.3123</v>
      </c>
      <c r="O18" s="47">
        <v>588597280.58159995</v>
      </c>
      <c r="P18" s="47">
        <v>72649</v>
      </c>
      <c r="Q18" s="47">
        <v>69914</v>
      </c>
      <c r="R18" s="48">
        <v>3.9119489658723499</v>
      </c>
      <c r="S18" s="47">
        <v>18.233121104213399</v>
      </c>
      <c r="T18" s="47">
        <v>18.176493417627398</v>
      </c>
      <c r="U18" s="49">
        <v>0.310575936299542</v>
      </c>
    </row>
    <row r="19" spans="1:21" ht="12" thickBot="1">
      <c r="A19" s="69"/>
      <c r="B19" s="71" t="s">
        <v>17</v>
      </c>
      <c r="C19" s="72"/>
      <c r="D19" s="47">
        <v>753522.03359999997</v>
      </c>
      <c r="E19" s="47">
        <v>641299</v>
      </c>
      <c r="F19" s="48">
        <v>117.49933082696199</v>
      </c>
      <c r="G19" s="47">
        <v>436403.81589999999</v>
      </c>
      <c r="H19" s="48">
        <v>72.666233920527006</v>
      </c>
      <c r="I19" s="47">
        <v>51143.988499999999</v>
      </c>
      <c r="J19" s="48">
        <v>6.7873248849348604</v>
      </c>
      <c r="K19" s="47">
        <v>58751.243900000001</v>
      </c>
      <c r="L19" s="48">
        <v>13.4625871175844</v>
      </c>
      <c r="M19" s="48">
        <v>-0.129482456796119</v>
      </c>
      <c r="N19" s="47">
        <v>11892339.511700001</v>
      </c>
      <c r="O19" s="47">
        <v>198513427.7254</v>
      </c>
      <c r="P19" s="47">
        <v>13270</v>
      </c>
      <c r="Q19" s="47">
        <v>11554</v>
      </c>
      <c r="R19" s="48">
        <v>14.851999307599099</v>
      </c>
      <c r="S19" s="47">
        <v>56.783875930670703</v>
      </c>
      <c r="T19" s="47">
        <v>42.430693153886097</v>
      </c>
      <c r="U19" s="49">
        <v>25.276863443257898</v>
      </c>
    </row>
    <row r="20" spans="1:21" ht="12" thickBot="1">
      <c r="A20" s="69"/>
      <c r="B20" s="71" t="s">
        <v>18</v>
      </c>
      <c r="C20" s="72"/>
      <c r="D20" s="47">
        <v>893945.61089999997</v>
      </c>
      <c r="E20" s="47">
        <v>1200119</v>
      </c>
      <c r="F20" s="48">
        <v>74.488080840316698</v>
      </c>
      <c r="G20" s="47">
        <v>701827.28350000002</v>
      </c>
      <c r="H20" s="48">
        <v>27.374018069219201</v>
      </c>
      <c r="I20" s="47">
        <v>49150.8753</v>
      </c>
      <c r="J20" s="48">
        <v>5.4981952705731398</v>
      </c>
      <c r="K20" s="47">
        <v>68527.1541</v>
      </c>
      <c r="L20" s="48">
        <v>9.7641051738906892</v>
      </c>
      <c r="M20" s="48">
        <v>-0.28275329764496998</v>
      </c>
      <c r="N20" s="47">
        <v>16087713.680500001</v>
      </c>
      <c r="O20" s="47">
        <v>297277880.76599997</v>
      </c>
      <c r="P20" s="47">
        <v>36456</v>
      </c>
      <c r="Q20" s="47">
        <v>36109</v>
      </c>
      <c r="R20" s="48">
        <v>0.96097925724889499</v>
      </c>
      <c r="S20" s="47">
        <v>24.521220399934201</v>
      </c>
      <c r="T20" s="47">
        <v>24.3697102522917</v>
      </c>
      <c r="U20" s="49">
        <v>0.61787360160467597</v>
      </c>
    </row>
    <row r="21" spans="1:21" ht="12" thickBot="1">
      <c r="A21" s="69"/>
      <c r="B21" s="71" t="s">
        <v>19</v>
      </c>
      <c r="C21" s="72"/>
      <c r="D21" s="47">
        <v>317675.70549999998</v>
      </c>
      <c r="E21" s="47">
        <v>392907</v>
      </c>
      <c r="F21" s="48">
        <v>80.852645918754305</v>
      </c>
      <c r="G21" s="47">
        <v>261008.0289</v>
      </c>
      <c r="H21" s="48">
        <v>21.711085608677202</v>
      </c>
      <c r="I21" s="47">
        <v>35789.661200000002</v>
      </c>
      <c r="J21" s="48">
        <v>11.2660995412506</v>
      </c>
      <c r="K21" s="47">
        <v>39334.851300000002</v>
      </c>
      <c r="L21" s="48">
        <v>15.0703606573997</v>
      </c>
      <c r="M21" s="48">
        <v>-9.0128473423261996E-2</v>
      </c>
      <c r="N21" s="47">
        <v>5949777.8002000004</v>
      </c>
      <c r="O21" s="47">
        <v>115887433.23980001</v>
      </c>
      <c r="P21" s="47">
        <v>31215</v>
      </c>
      <c r="Q21" s="47">
        <v>31198</v>
      </c>
      <c r="R21" s="48">
        <v>5.4490672479002002E-2</v>
      </c>
      <c r="S21" s="47">
        <v>10.1770208393401</v>
      </c>
      <c r="T21" s="47">
        <v>10.3871409641644</v>
      </c>
      <c r="U21" s="49">
        <v>-2.0646525947168102</v>
      </c>
    </row>
    <row r="22" spans="1:21" ht="12" thickBot="1">
      <c r="A22" s="69"/>
      <c r="B22" s="71" t="s">
        <v>20</v>
      </c>
      <c r="C22" s="72"/>
      <c r="D22" s="47">
        <v>852839.82880000002</v>
      </c>
      <c r="E22" s="47">
        <v>918428</v>
      </c>
      <c r="F22" s="48">
        <v>92.858648560366206</v>
      </c>
      <c r="G22" s="47">
        <v>626224.17059999995</v>
      </c>
      <c r="H22" s="48">
        <v>36.187625588273697</v>
      </c>
      <c r="I22" s="47">
        <v>112232.7512</v>
      </c>
      <c r="J22" s="48">
        <v>13.1598862306793</v>
      </c>
      <c r="K22" s="47">
        <v>112321.9691</v>
      </c>
      <c r="L22" s="48">
        <v>17.936383546547201</v>
      </c>
      <c r="M22" s="48">
        <v>-7.9430498516800004E-4</v>
      </c>
      <c r="N22" s="47">
        <v>18694227.455800001</v>
      </c>
      <c r="O22" s="47">
        <v>331020554.5654</v>
      </c>
      <c r="P22" s="47">
        <v>56349</v>
      </c>
      <c r="Q22" s="47">
        <v>57758</v>
      </c>
      <c r="R22" s="48">
        <v>-2.4394889019702899</v>
      </c>
      <c r="S22" s="47">
        <v>15.134959427851401</v>
      </c>
      <c r="T22" s="47">
        <v>15.2779412133384</v>
      </c>
      <c r="U22" s="49">
        <v>-0.94471205006251202</v>
      </c>
    </row>
    <row r="23" spans="1:21" ht="12" thickBot="1">
      <c r="A23" s="69"/>
      <c r="B23" s="71" t="s">
        <v>21</v>
      </c>
      <c r="C23" s="72"/>
      <c r="D23" s="47">
        <v>2138459.8276</v>
      </c>
      <c r="E23" s="47">
        <v>2511887</v>
      </c>
      <c r="F23" s="48">
        <v>85.133599863369597</v>
      </c>
      <c r="G23" s="47">
        <v>1814233.4136999999</v>
      </c>
      <c r="H23" s="48">
        <v>17.8712623994045</v>
      </c>
      <c r="I23" s="47">
        <v>229576.55609999999</v>
      </c>
      <c r="J23" s="48">
        <v>10.735602938945799</v>
      </c>
      <c r="K23" s="47">
        <v>257769.48240000001</v>
      </c>
      <c r="L23" s="48">
        <v>14.208176326898201</v>
      </c>
      <c r="M23" s="48">
        <v>-0.109372630295509</v>
      </c>
      <c r="N23" s="47">
        <v>45535719.718599997</v>
      </c>
      <c r="O23" s="47">
        <v>726706432.26900005</v>
      </c>
      <c r="P23" s="47">
        <v>75118</v>
      </c>
      <c r="Q23" s="47">
        <v>73852</v>
      </c>
      <c r="R23" s="48">
        <v>1.7142392893895899</v>
      </c>
      <c r="S23" s="47">
        <v>28.468008035357698</v>
      </c>
      <c r="T23" s="47">
        <v>29.8413524400152</v>
      </c>
      <c r="U23" s="49">
        <v>-4.8241675460810303</v>
      </c>
    </row>
    <row r="24" spans="1:21" ht="12" thickBot="1">
      <c r="A24" s="69"/>
      <c r="B24" s="71" t="s">
        <v>22</v>
      </c>
      <c r="C24" s="72"/>
      <c r="D24" s="47">
        <v>242000.79089999999</v>
      </c>
      <c r="E24" s="47">
        <v>315817</v>
      </c>
      <c r="F24" s="48">
        <v>76.626904473160096</v>
      </c>
      <c r="G24" s="47">
        <v>219079.84049999999</v>
      </c>
      <c r="H24" s="48">
        <v>10.462373145647801</v>
      </c>
      <c r="I24" s="47">
        <v>38757.108099999998</v>
      </c>
      <c r="J24" s="48">
        <v>16.015281584767799</v>
      </c>
      <c r="K24" s="47">
        <v>32437.68</v>
      </c>
      <c r="L24" s="48">
        <v>14.8063281066703</v>
      </c>
      <c r="M24" s="48">
        <v>0.194817511609955</v>
      </c>
      <c r="N24" s="47">
        <v>5119427.1046000002</v>
      </c>
      <c r="O24" s="47">
        <v>89358483.488399997</v>
      </c>
      <c r="P24" s="47">
        <v>28739</v>
      </c>
      <c r="Q24" s="47">
        <v>28915</v>
      </c>
      <c r="R24" s="48">
        <v>-0.60868061559744602</v>
      </c>
      <c r="S24" s="47">
        <v>8.4206406242388407</v>
      </c>
      <c r="T24" s="47">
        <v>8.4742596922012794</v>
      </c>
      <c r="U24" s="49">
        <v>-0.63675758597391696</v>
      </c>
    </row>
    <row r="25" spans="1:21" ht="12" thickBot="1">
      <c r="A25" s="69"/>
      <c r="B25" s="71" t="s">
        <v>23</v>
      </c>
      <c r="C25" s="72"/>
      <c r="D25" s="47">
        <v>204998.7898</v>
      </c>
      <c r="E25" s="47">
        <v>212750</v>
      </c>
      <c r="F25" s="48">
        <v>96.356657955346705</v>
      </c>
      <c r="G25" s="47">
        <v>187826.8738</v>
      </c>
      <c r="H25" s="48">
        <v>9.1424169782460503</v>
      </c>
      <c r="I25" s="47">
        <v>21022.276399999999</v>
      </c>
      <c r="J25" s="48">
        <v>10.2548295141204</v>
      </c>
      <c r="K25" s="47">
        <v>25574.188200000001</v>
      </c>
      <c r="L25" s="48">
        <v>13.615830196498701</v>
      </c>
      <c r="M25" s="48">
        <v>-0.17798851578014099</v>
      </c>
      <c r="N25" s="47">
        <v>4115235.3779000002</v>
      </c>
      <c r="O25" s="47">
        <v>74672871.881200001</v>
      </c>
      <c r="P25" s="47">
        <v>15755</v>
      </c>
      <c r="Q25" s="47">
        <v>15451</v>
      </c>
      <c r="R25" s="48">
        <v>1.9675101935149799</v>
      </c>
      <c r="S25" s="47">
        <v>13.0116654903205</v>
      </c>
      <c r="T25" s="47">
        <v>14.167261588246699</v>
      </c>
      <c r="U25" s="49">
        <v>-8.8812312212132998</v>
      </c>
    </row>
    <row r="26" spans="1:21" ht="12" thickBot="1">
      <c r="A26" s="69"/>
      <c r="B26" s="71" t="s">
        <v>24</v>
      </c>
      <c r="C26" s="72"/>
      <c r="D26" s="47">
        <v>395249.42700000003</v>
      </c>
      <c r="E26" s="47">
        <v>466928</v>
      </c>
      <c r="F26" s="48">
        <v>84.648902400370105</v>
      </c>
      <c r="G26" s="47">
        <v>342465.17859999998</v>
      </c>
      <c r="H26" s="48">
        <v>15.4130264033799</v>
      </c>
      <c r="I26" s="47">
        <v>91478.721000000005</v>
      </c>
      <c r="J26" s="48">
        <v>23.1445549951423</v>
      </c>
      <c r="K26" s="47">
        <v>67621.876699999993</v>
      </c>
      <c r="L26" s="48">
        <v>19.745621139188099</v>
      </c>
      <c r="M26" s="48">
        <v>0.352797725591665</v>
      </c>
      <c r="N26" s="47">
        <v>7495589.2922999999</v>
      </c>
      <c r="O26" s="47">
        <v>160574142.23840001</v>
      </c>
      <c r="P26" s="47">
        <v>34051</v>
      </c>
      <c r="Q26" s="47">
        <v>32985</v>
      </c>
      <c r="R26" s="48">
        <v>3.2317720175837601</v>
      </c>
      <c r="S26" s="47">
        <v>11.6075717893748</v>
      </c>
      <c r="T26" s="47">
        <v>11.624798205244799</v>
      </c>
      <c r="U26" s="49">
        <v>-0.148406714019338</v>
      </c>
    </row>
    <row r="27" spans="1:21" ht="12" thickBot="1">
      <c r="A27" s="69"/>
      <c r="B27" s="71" t="s">
        <v>25</v>
      </c>
      <c r="C27" s="72"/>
      <c r="D27" s="47">
        <v>215923.23790000001</v>
      </c>
      <c r="E27" s="47">
        <v>287464</v>
      </c>
      <c r="F27" s="48">
        <v>75.113140393231802</v>
      </c>
      <c r="G27" s="47">
        <v>184331.4785</v>
      </c>
      <c r="H27" s="48">
        <v>17.138559109425302</v>
      </c>
      <c r="I27" s="47">
        <v>-5549.5271000000002</v>
      </c>
      <c r="J27" s="48">
        <v>-2.5701388854543499</v>
      </c>
      <c r="K27" s="47">
        <v>53704.272900000004</v>
      </c>
      <c r="L27" s="48">
        <v>29.134618426011301</v>
      </c>
      <c r="M27" s="48">
        <v>-1.1033349266329999</v>
      </c>
      <c r="N27" s="47">
        <v>3882915.2834000001</v>
      </c>
      <c r="O27" s="47">
        <v>75031356.721599996</v>
      </c>
      <c r="P27" s="47">
        <v>33816</v>
      </c>
      <c r="Q27" s="47">
        <v>33261</v>
      </c>
      <c r="R27" s="48">
        <v>1.6686209073689899</v>
      </c>
      <c r="S27" s="47">
        <v>6.3852388780459002</v>
      </c>
      <c r="T27" s="47">
        <v>6.3578691981600102</v>
      </c>
      <c r="U27" s="49">
        <v>0.42863987406944398</v>
      </c>
    </row>
    <row r="28" spans="1:21" ht="12" thickBot="1">
      <c r="A28" s="69"/>
      <c r="B28" s="71" t="s">
        <v>26</v>
      </c>
      <c r="C28" s="72"/>
      <c r="D28" s="47">
        <v>806643.63199999998</v>
      </c>
      <c r="E28" s="47">
        <v>963587</v>
      </c>
      <c r="F28" s="48">
        <v>83.712589729832402</v>
      </c>
      <c r="G28" s="47">
        <v>661853.47120000003</v>
      </c>
      <c r="H28" s="48">
        <v>21.876467692687701</v>
      </c>
      <c r="I28" s="47">
        <v>53877.525699999998</v>
      </c>
      <c r="J28" s="48">
        <v>6.6792228392624304</v>
      </c>
      <c r="K28" s="47">
        <v>34258.066700000003</v>
      </c>
      <c r="L28" s="48">
        <v>5.1760802338751901</v>
      </c>
      <c r="M28" s="48">
        <v>0.57269603599668395</v>
      </c>
      <c r="N28" s="47">
        <v>14725672.6022</v>
      </c>
      <c r="O28" s="47">
        <v>258663443.92269999</v>
      </c>
      <c r="P28" s="47">
        <v>44998</v>
      </c>
      <c r="Q28" s="47">
        <v>44604</v>
      </c>
      <c r="R28" s="48">
        <v>0.88332884943054302</v>
      </c>
      <c r="S28" s="47">
        <v>17.926210764922899</v>
      </c>
      <c r="T28" s="47">
        <v>18.853009254775401</v>
      </c>
      <c r="U28" s="49">
        <v>-5.1700747135361302</v>
      </c>
    </row>
    <row r="29" spans="1:21" ht="12" thickBot="1">
      <c r="A29" s="69"/>
      <c r="B29" s="71" t="s">
        <v>27</v>
      </c>
      <c r="C29" s="72"/>
      <c r="D29" s="47">
        <v>549982.69449999998</v>
      </c>
      <c r="E29" s="47">
        <v>628706</v>
      </c>
      <c r="F29" s="48">
        <v>87.478518496721804</v>
      </c>
      <c r="G29" s="47">
        <v>522214.30690000003</v>
      </c>
      <c r="H29" s="48">
        <v>5.31743141332921</v>
      </c>
      <c r="I29" s="47">
        <v>78067.926699999996</v>
      </c>
      <c r="J29" s="48">
        <v>14.1946151180217</v>
      </c>
      <c r="K29" s="47">
        <v>91755.8321</v>
      </c>
      <c r="L29" s="48">
        <v>17.570532037830699</v>
      </c>
      <c r="M29" s="48">
        <v>-0.14917749735060201</v>
      </c>
      <c r="N29" s="47">
        <v>9963891.0278999992</v>
      </c>
      <c r="O29" s="47">
        <v>183562987.18830001</v>
      </c>
      <c r="P29" s="47">
        <v>87609</v>
      </c>
      <c r="Q29" s="47">
        <v>87196</v>
      </c>
      <c r="R29" s="48">
        <v>0.47364558007247898</v>
      </c>
      <c r="S29" s="47">
        <v>6.2776962926183399</v>
      </c>
      <c r="T29" s="47">
        <v>7.4829868927473804</v>
      </c>
      <c r="U29" s="49">
        <v>-19.199568503278599</v>
      </c>
    </row>
    <row r="30" spans="1:21" ht="12" thickBot="1">
      <c r="A30" s="69"/>
      <c r="B30" s="71" t="s">
        <v>28</v>
      </c>
      <c r="C30" s="72"/>
      <c r="D30" s="47">
        <v>815803.09080000001</v>
      </c>
      <c r="E30" s="47">
        <v>1015285</v>
      </c>
      <c r="F30" s="48">
        <v>80.352126821532906</v>
      </c>
      <c r="G30" s="47">
        <v>643575.57389999996</v>
      </c>
      <c r="H30" s="48">
        <v>26.761040021503501</v>
      </c>
      <c r="I30" s="47">
        <v>116648.1483</v>
      </c>
      <c r="J30" s="48">
        <v>14.2985666045481</v>
      </c>
      <c r="K30" s="47">
        <v>106914.3844</v>
      </c>
      <c r="L30" s="48">
        <v>16.612560938587201</v>
      </c>
      <c r="M30" s="48">
        <v>9.1042603431012004E-2</v>
      </c>
      <c r="N30" s="47">
        <v>18512162.0669</v>
      </c>
      <c r="O30" s="47">
        <v>337740843.94620001</v>
      </c>
      <c r="P30" s="47">
        <v>65437</v>
      </c>
      <c r="Q30" s="47">
        <v>60124</v>
      </c>
      <c r="R30" s="48">
        <v>8.8367374093540008</v>
      </c>
      <c r="S30" s="47">
        <v>12.467000180326099</v>
      </c>
      <c r="T30" s="47">
        <v>12.510769564566599</v>
      </c>
      <c r="U30" s="49">
        <v>-0.35108192514120801</v>
      </c>
    </row>
    <row r="31" spans="1:21" ht="12" thickBot="1">
      <c r="A31" s="69"/>
      <c r="B31" s="71" t="s">
        <v>29</v>
      </c>
      <c r="C31" s="72"/>
      <c r="D31" s="47">
        <v>738032.66480000003</v>
      </c>
      <c r="E31" s="47">
        <v>988785</v>
      </c>
      <c r="F31" s="48">
        <v>74.640358096047194</v>
      </c>
      <c r="G31" s="47">
        <v>578162.40700000001</v>
      </c>
      <c r="H31" s="48">
        <v>27.651444622548802</v>
      </c>
      <c r="I31" s="47">
        <v>40017.006399999998</v>
      </c>
      <c r="J31" s="48">
        <v>5.4221186010573401</v>
      </c>
      <c r="K31" s="47">
        <v>39715.152800000003</v>
      </c>
      <c r="L31" s="48">
        <v>6.8692035869429997</v>
      </c>
      <c r="M31" s="48">
        <v>7.6004642741800002E-3</v>
      </c>
      <c r="N31" s="47">
        <v>14961210.888699999</v>
      </c>
      <c r="O31" s="47">
        <v>273077183.83310002</v>
      </c>
      <c r="P31" s="47">
        <v>30373</v>
      </c>
      <c r="Q31" s="47">
        <v>31742</v>
      </c>
      <c r="R31" s="48">
        <v>-4.3128977380127296</v>
      </c>
      <c r="S31" s="47">
        <v>24.298971612945699</v>
      </c>
      <c r="T31" s="47">
        <v>25.506852832209699</v>
      </c>
      <c r="U31" s="49">
        <v>-4.9709149774077703</v>
      </c>
    </row>
    <row r="32" spans="1:21" ht="12" thickBot="1">
      <c r="A32" s="69"/>
      <c r="B32" s="71" t="s">
        <v>30</v>
      </c>
      <c r="C32" s="72"/>
      <c r="D32" s="47">
        <v>115270.9353</v>
      </c>
      <c r="E32" s="47">
        <v>137584</v>
      </c>
      <c r="F32" s="48">
        <v>83.782224168507994</v>
      </c>
      <c r="G32" s="47">
        <v>96047.503400000001</v>
      </c>
      <c r="H32" s="48">
        <v>20.014504510275501</v>
      </c>
      <c r="I32" s="47">
        <v>29361.317299999999</v>
      </c>
      <c r="J32" s="48">
        <v>25.471570282296501</v>
      </c>
      <c r="K32" s="47">
        <v>29554.062300000001</v>
      </c>
      <c r="L32" s="48">
        <v>30.770255606664701</v>
      </c>
      <c r="M32" s="48">
        <v>-6.5217768726160003E-3</v>
      </c>
      <c r="N32" s="47">
        <v>2135440.6143</v>
      </c>
      <c r="O32" s="47">
        <v>41454712.817900002</v>
      </c>
      <c r="P32" s="47">
        <v>25263</v>
      </c>
      <c r="Q32" s="47">
        <v>25038</v>
      </c>
      <c r="R32" s="48">
        <v>0.89863407620416302</v>
      </c>
      <c r="S32" s="47">
        <v>4.5628363733523303</v>
      </c>
      <c r="T32" s="47">
        <v>4.4578630801182202</v>
      </c>
      <c r="U32" s="49">
        <v>2.3006148948748799</v>
      </c>
    </row>
    <row r="33" spans="1:21" ht="12" thickBot="1">
      <c r="A33" s="69"/>
      <c r="B33" s="71" t="s">
        <v>31</v>
      </c>
      <c r="C33" s="72"/>
      <c r="D33" s="47">
        <v>37.5214</v>
      </c>
      <c r="E33" s="50"/>
      <c r="F33" s="50"/>
      <c r="G33" s="47">
        <v>-266.13189999999997</v>
      </c>
      <c r="H33" s="48">
        <v>-114.098798377797</v>
      </c>
      <c r="I33" s="47">
        <v>8.0086999999999993</v>
      </c>
      <c r="J33" s="48">
        <v>21.3443528226559</v>
      </c>
      <c r="K33" s="47">
        <v>10116.2582</v>
      </c>
      <c r="L33" s="48">
        <v>-3801.2196959477601</v>
      </c>
      <c r="M33" s="48">
        <v>-0.99920833376910101</v>
      </c>
      <c r="N33" s="47">
        <v>588.04549999999995</v>
      </c>
      <c r="O33" s="47">
        <v>28779.6021</v>
      </c>
      <c r="P33" s="47">
        <v>7</v>
      </c>
      <c r="Q33" s="47">
        <v>15</v>
      </c>
      <c r="R33" s="48">
        <v>-53.3333333333333</v>
      </c>
      <c r="S33" s="47">
        <v>5.3601999999999999</v>
      </c>
      <c r="T33" s="47">
        <v>-5.1595333333333304</v>
      </c>
      <c r="U33" s="49">
        <v>196.25635859358499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144656.80590000001</v>
      </c>
      <c r="E35" s="47">
        <v>161365</v>
      </c>
      <c r="F35" s="48">
        <v>89.645713692560307</v>
      </c>
      <c r="G35" s="47">
        <v>103533.3667</v>
      </c>
      <c r="H35" s="48">
        <v>39.719986426366198</v>
      </c>
      <c r="I35" s="47">
        <v>11985.754300000001</v>
      </c>
      <c r="J35" s="48">
        <v>8.2856483837239203</v>
      </c>
      <c r="K35" s="47">
        <v>11505.090200000001</v>
      </c>
      <c r="L35" s="48">
        <v>11.112446708448401</v>
      </c>
      <c r="M35" s="48">
        <v>4.1778386057330003E-2</v>
      </c>
      <c r="N35" s="47">
        <v>2744458.5948000001</v>
      </c>
      <c r="O35" s="47">
        <v>43085395.876400001</v>
      </c>
      <c r="P35" s="47">
        <v>11958</v>
      </c>
      <c r="Q35" s="47">
        <v>11512</v>
      </c>
      <c r="R35" s="48">
        <v>3.8742182070882598</v>
      </c>
      <c r="S35" s="47">
        <v>12.097073582538901</v>
      </c>
      <c r="T35" s="47">
        <v>12.346868763029899</v>
      </c>
      <c r="U35" s="49">
        <v>-2.0649223862831998</v>
      </c>
    </row>
    <row r="36" spans="1:21" ht="12" thickBot="1">
      <c r="A36" s="69"/>
      <c r="B36" s="71" t="s">
        <v>41</v>
      </c>
      <c r="C36" s="72"/>
      <c r="D36" s="50"/>
      <c r="E36" s="47">
        <v>618363</v>
      </c>
      <c r="F36" s="50"/>
      <c r="G36" s="47">
        <v>5476.34</v>
      </c>
      <c r="H36" s="50"/>
      <c r="I36" s="50"/>
      <c r="J36" s="50"/>
      <c r="K36" s="47">
        <v>225.57259999999999</v>
      </c>
      <c r="L36" s="48">
        <v>4.1190393584036098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278728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330230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275512.82079999999</v>
      </c>
      <c r="E39" s="47">
        <v>423096</v>
      </c>
      <c r="F39" s="48">
        <v>65.118275946829996</v>
      </c>
      <c r="G39" s="47">
        <v>277265.23499999999</v>
      </c>
      <c r="H39" s="48">
        <v>-0.63203531448866601</v>
      </c>
      <c r="I39" s="47">
        <v>13576.1312</v>
      </c>
      <c r="J39" s="48">
        <v>4.9275860051010696</v>
      </c>
      <c r="K39" s="47">
        <v>13982.563399999999</v>
      </c>
      <c r="L39" s="48">
        <v>5.0430279872628097</v>
      </c>
      <c r="M39" s="48">
        <v>-2.9067073638299998E-2</v>
      </c>
      <c r="N39" s="47">
        <v>6570827.9846999999</v>
      </c>
      <c r="O39" s="47">
        <v>108520420.8822</v>
      </c>
      <c r="P39" s="47">
        <v>456</v>
      </c>
      <c r="Q39" s="47">
        <v>397</v>
      </c>
      <c r="R39" s="48">
        <v>14.861460957178799</v>
      </c>
      <c r="S39" s="47">
        <v>604.19478245614005</v>
      </c>
      <c r="T39" s="47">
        <v>594.85887682619705</v>
      </c>
      <c r="U39" s="49">
        <v>1.5451814383421101</v>
      </c>
    </row>
    <row r="40" spans="1:21" ht="12" thickBot="1">
      <c r="A40" s="69"/>
      <c r="B40" s="71" t="s">
        <v>34</v>
      </c>
      <c r="C40" s="72"/>
      <c r="D40" s="47">
        <v>378667.1495</v>
      </c>
      <c r="E40" s="47">
        <v>529330</v>
      </c>
      <c r="F40" s="48">
        <v>71.537065630136198</v>
      </c>
      <c r="G40" s="47">
        <v>314289.64260000002</v>
      </c>
      <c r="H40" s="48">
        <v>20.483496168511699</v>
      </c>
      <c r="I40" s="47">
        <v>26816.550800000001</v>
      </c>
      <c r="J40" s="48">
        <v>7.0818265686392703</v>
      </c>
      <c r="K40" s="47">
        <v>31720.315699999999</v>
      </c>
      <c r="L40" s="48">
        <v>10.092701572215301</v>
      </c>
      <c r="M40" s="48">
        <v>-0.154593823919602</v>
      </c>
      <c r="N40" s="47">
        <v>10867985.6438</v>
      </c>
      <c r="O40" s="47">
        <v>145177722.53279999</v>
      </c>
      <c r="P40" s="47">
        <v>1952</v>
      </c>
      <c r="Q40" s="47">
        <v>1881</v>
      </c>
      <c r="R40" s="48">
        <v>3.7745879851142998</v>
      </c>
      <c r="S40" s="47">
        <v>193.989318391393</v>
      </c>
      <c r="T40" s="47">
        <v>179.055008931419</v>
      </c>
      <c r="U40" s="49">
        <v>7.6985215391305699</v>
      </c>
    </row>
    <row r="41" spans="1:21" ht="12" thickBot="1">
      <c r="A41" s="69"/>
      <c r="B41" s="71" t="s">
        <v>44</v>
      </c>
      <c r="C41" s="72"/>
      <c r="D41" s="50"/>
      <c r="E41" s="47">
        <v>322368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137592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11001.5064</v>
      </c>
      <c r="E43" s="53"/>
      <c r="F43" s="53"/>
      <c r="G43" s="52">
        <v>19424.546999999999</v>
      </c>
      <c r="H43" s="54">
        <v>-43.362867612819997</v>
      </c>
      <c r="I43" s="52">
        <v>1737.9259</v>
      </c>
      <c r="J43" s="54">
        <v>15.7971630139669</v>
      </c>
      <c r="K43" s="52">
        <v>2103.1293999999998</v>
      </c>
      <c r="L43" s="54">
        <v>10.8271734728228</v>
      </c>
      <c r="M43" s="54">
        <v>-0.17364766048156599</v>
      </c>
      <c r="N43" s="52">
        <v>575686.44310000003</v>
      </c>
      <c r="O43" s="52">
        <v>14546520.5989</v>
      </c>
      <c r="P43" s="52">
        <v>47</v>
      </c>
      <c r="Q43" s="52">
        <v>63</v>
      </c>
      <c r="R43" s="54">
        <v>-25.396825396825399</v>
      </c>
      <c r="S43" s="52">
        <v>234.074604255319</v>
      </c>
      <c r="T43" s="52">
        <v>416.80406031746003</v>
      </c>
      <c r="U43" s="55">
        <v>-78.064622449527803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48809</v>
      </c>
      <c r="D2" s="32">
        <v>547429.74464700895</v>
      </c>
      <c r="E2" s="32">
        <v>422208.34777863201</v>
      </c>
      <c r="F2" s="32">
        <v>125221.396868376</v>
      </c>
      <c r="G2" s="32">
        <v>422208.34777863201</v>
      </c>
      <c r="H2" s="32">
        <v>0.228744232648741</v>
      </c>
    </row>
    <row r="3" spans="1:8" ht="14.25">
      <c r="A3" s="32">
        <v>2</v>
      </c>
      <c r="B3" s="33">
        <v>13</v>
      </c>
      <c r="C3" s="32">
        <v>10650.856</v>
      </c>
      <c r="D3" s="32">
        <v>75375.135151841794</v>
      </c>
      <c r="E3" s="32">
        <v>60500.067195696203</v>
      </c>
      <c r="F3" s="32">
        <v>14875.0679561455</v>
      </c>
      <c r="G3" s="32">
        <v>60500.067195696203</v>
      </c>
      <c r="H3" s="32">
        <v>0.19734714805061401</v>
      </c>
    </row>
    <row r="4" spans="1:8" ht="14.25">
      <c r="A4" s="32">
        <v>3</v>
      </c>
      <c r="B4" s="33">
        <v>14</v>
      </c>
      <c r="C4" s="32">
        <v>92341</v>
      </c>
      <c r="D4" s="32">
        <v>98262.130043589699</v>
      </c>
      <c r="E4" s="32">
        <v>79011.501955555606</v>
      </c>
      <c r="F4" s="32">
        <v>19250.628088034198</v>
      </c>
      <c r="G4" s="32">
        <v>79011.501955555606</v>
      </c>
      <c r="H4" s="32">
        <v>0.19591095857065699</v>
      </c>
    </row>
    <row r="5" spans="1:8" ht="14.25">
      <c r="A5" s="32">
        <v>4</v>
      </c>
      <c r="B5" s="33">
        <v>15</v>
      </c>
      <c r="C5" s="32">
        <v>2811</v>
      </c>
      <c r="D5" s="32">
        <v>40192.505813675198</v>
      </c>
      <c r="E5" s="32">
        <v>32448.021766666701</v>
      </c>
      <c r="F5" s="32">
        <v>7744.4840470085501</v>
      </c>
      <c r="G5" s="32">
        <v>32448.021766666701</v>
      </c>
      <c r="H5" s="32">
        <v>0.192684777677473</v>
      </c>
    </row>
    <row r="6" spans="1:8" ht="14.25">
      <c r="A6" s="32">
        <v>5</v>
      </c>
      <c r="B6" s="33">
        <v>16</v>
      </c>
      <c r="C6" s="32">
        <v>2619</v>
      </c>
      <c r="D6" s="32">
        <v>210643.647605128</v>
      </c>
      <c r="E6" s="32">
        <v>204442.484873504</v>
      </c>
      <c r="F6" s="32">
        <v>6201.1627316239301</v>
      </c>
      <c r="G6" s="32">
        <v>204442.484873504</v>
      </c>
      <c r="H6" s="32">
        <v>2.94391157869076E-2</v>
      </c>
    </row>
    <row r="7" spans="1:8" ht="14.25">
      <c r="A7" s="32">
        <v>6</v>
      </c>
      <c r="B7" s="33">
        <v>17</v>
      </c>
      <c r="C7" s="32">
        <v>16258</v>
      </c>
      <c r="D7" s="32">
        <v>281926.46656581201</v>
      </c>
      <c r="E7" s="32">
        <v>211530.36105726499</v>
      </c>
      <c r="F7" s="32">
        <v>70396.105508547</v>
      </c>
      <c r="G7" s="32">
        <v>211530.36105726499</v>
      </c>
      <c r="H7" s="32">
        <v>0.24969668994207</v>
      </c>
    </row>
    <row r="8" spans="1:8" ht="14.25">
      <c r="A8" s="32">
        <v>7</v>
      </c>
      <c r="B8" s="33">
        <v>18</v>
      </c>
      <c r="C8" s="32">
        <v>52736</v>
      </c>
      <c r="D8" s="32">
        <v>164278.91196666699</v>
      </c>
      <c r="E8" s="32">
        <v>134801.16840598299</v>
      </c>
      <c r="F8" s="32">
        <v>29477.743560683801</v>
      </c>
      <c r="G8" s="32">
        <v>134801.16840598299</v>
      </c>
      <c r="H8" s="32">
        <v>0.179437173084425</v>
      </c>
    </row>
    <row r="9" spans="1:8" ht="14.25">
      <c r="A9" s="32">
        <v>8</v>
      </c>
      <c r="B9" s="33">
        <v>19</v>
      </c>
      <c r="C9" s="32">
        <v>14453</v>
      </c>
      <c r="D9" s="32">
        <v>92181.731832478603</v>
      </c>
      <c r="E9" s="32">
        <v>71273.279012820494</v>
      </c>
      <c r="F9" s="32">
        <v>20908.452819658101</v>
      </c>
      <c r="G9" s="32">
        <v>71273.279012820494</v>
      </c>
      <c r="H9" s="32">
        <v>0.22681774798563101</v>
      </c>
    </row>
    <row r="10" spans="1:8" ht="14.25">
      <c r="A10" s="32">
        <v>9</v>
      </c>
      <c r="B10" s="33">
        <v>21</v>
      </c>
      <c r="C10" s="32">
        <v>144356</v>
      </c>
      <c r="D10" s="32">
        <v>569270.0122</v>
      </c>
      <c r="E10" s="32">
        <v>533248.31599999999</v>
      </c>
      <c r="F10" s="32">
        <v>36021.696199999998</v>
      </c>
      <c r="G10" s="32">
        <v>533248.31599999999</v>
      </c>
      <c r="H10" s="32">
        <v>6.3276995850862799E-2</v>
      </c>
    </row>
    <row r="11" spans="1:8" ht="14.25">
      <c r="A11" s="32">
        <v>10</v>
      </c>
      <c r="B11" s="33">
        <v>22</v>
      </c>
      <c r="C11" s="32">
        <v>67247.478000000003</v>
      </c>
      <c r="D11" s="32">
        <v>794466.65699743596</v>
      </c>
      <c r="E11" s="32">
        <v>749719.74351282103</v>
      </c>
      <c r="F11" s="32">
        <v>44746.913484615397</v>
      </c>
      <c r="G11" s="32">
        <v>749719.74351282103</v>
      </c>
      <c r="H11" s="32">
        <v>5.6323211415479003E-2</v>
      </c>
    </row>
    <row r="12" spans="1:8" ht="14.25">
      <c r="A12" s="32">
        <v>11</v>
      </c>
      <c r="B12" s="33">
        <v>23</v>
      </c>
      <c r="C12" s="32">
        <v>165532.91399999999</v>
      </c>
      <c r="D12" s="32">
        <v>1324618.2525786301</v>
      </c>
      <c r="E12" s="32">
        <v>1126743.2138350401</v>
      </c>
      <c r="F12" s="32">
        <v>197875.03874359</v>
      </c>
      <c r="G12" s="32">
        <v>1126743.2138350401</v>
      </c>
      <c r="H12" s="32">
        <v>0.14938269071741</v>
      </c>
    </row>
    <row r="13" spans="1:8" ht="14.25">
      <c r="A13" s="32">
        <v>12</v>
      </c>
      <c r="B13" s="33">
        <v>24</v>
      </c>
      <c r="C13" s="32">
        <v>22778.05</v>
      </c>
      <c r="D13" s="32">
        <v>753522.08666239295</v>
      </c>
      <c r="E13" s="32">
        <v>702378.04526752105</v>
      </c>
      <c r="F13" s="32">
        <v>51144.041394871798</v>
      </c>
      <c r="G13" s="32">
        <v>702378.04526752105</v>
      </c>
      <c r="H13" s="32">
        <v>6.7873314266614596E-2</v>
      </c>
    </row>
    <row r="14" spans="1:8" ht="14.25">
      <c r="A14" s="32">
        <v>13</v>
      </c>
      <c r="B14" s="33">
        <v>25</v>
      </c>
      <c r="C14" s="32">
        <v>74001</v>
      </c>
      <c r="D14" s="32">
        <v>893945.73109999998</v>
      </c>
      <c r="E14" s="32">
        <v>844794.73560000001</v>
      </c>
      <c r="F14" s="32">
        <v>49150.995499999997</v>
      </c>
      <c r="G14" s="32">
        <v>844794.73560000001</v>
      </c>
      <c r="H14" s="32">
        <v>5.4982079772918302E-2</v>
      </c>
    </row>
    <row r="15" spans="1:8" ht="14.25">
      <c r="A15" s="32">
        <v>14</v>
      </c>
      <c r="B15" s="33">
        <v>26</v>
      </c>
      <c r="C15" s="32">
        <v>74304</v>
      </c>
      <c r="D15" s="32">
        <v>317675.56931521802</v>
      </c>
      <c r="E15" s="32">
        <v>281886.04431141401</v>
      </c>
      <c r="F15" s="32">
        <v>35789.5250038046</v>
      </c>
      <c r="G15" s="32">
        <v>281886.04431141401</v>
      </c>
      <c r="H15" s="32">
        <v>0.112660614981985</v>
      </c>
    </row>
    <row r="16" spans="1:8" ht="14.25">
      <c r="A16" s="32">
        <v>15</v>
      </c>
      <c r="B16" s="33">
        <v>27</v>
      </c>
      <c r="C16" s="32">
        <v>132360.204</v>
      </c>
      <c r="D16" s="32">
        <v>852839.91544926295</v>
      </c>
      <c r="E16" s="32">
        <v>740607.07830354001</v>
      </c>
      <c r="F16" s="32">
        <v>112232.837145723</v>
      </c>
      <c r="G16" s="32">
        <v>740607.07830354001</v>
      </c>
      <c r="H16" s="32">
        <v>0.131598949712151</v>
      </c>
    </row>
    <row r="17" spans="1:8" ht="14.25">
      <c r="A17" s="32">
        <v>16</v>
      </c>
      <c r="B17" s="33">
        <v>29</v>
      </c>
      <c r="C17" s="32">
        <v>176954</v>
      </c>
      <c r="D17" s="32">
        <v>2138460.8076615399</v>
      </c>
      <c r="E17" s="32">
        <v>1908883.30058034</v>
      </c>
      <c r="F17" s="32">
        <v>229577.50708119699</v>
      </c>
      <c r="G17" s="32">
        <v>1908883.30058034</v>
      </c>
      <c r="H17" s="32">
        <v>0.10735642489152999</v>
      </c>
    </row>
    <row r="18" spans="1:8" ht="14.25">
      <c r="A18" s="32">
        <v>17</v>
      </c>
      <c r="B18" s="33">
        <v>31</v>
      </c>
      <c r="C18" s="32">
        <v>35670.917000000001</v>
      </c>
      <c r="D18" s="32">
        <v>242000.78147991101</v>
      </c>
      <c r="E18" s="32">
        <v>203243.679770152</v>
      </c>
      <c r="F18" s="32">
        <v>38757.101709759001</v>
      </c>
      <c r="G18" s="32">
        <v>203243.679770152</v>
      </c>
      <c r="H18" s="32">
        <v>0.16015279567589499</v>
      </c>
    </row>
    <row r="19" spans="1:8" ht="14.25">
      <c r="A19" s="32">
        <v>18</v>
      </c>
      <c r="B19" s="33">
        <v>32</v>
      </c>
      <c r="C19" s="32">
        <v>12610.936</v>
      </c>
      <c r="D19" s="32">
        <v>204998.79057252899</v>
      </c>
      <c r="E19" s="32">
        <v>183976.51800128099</v>
      </c>
      <c r="F19" s="32">
        <v>21022.272571247198</v>
      </c>
      <c r="G19" s="32">
        <v>183976.51800128099</v>
      </c>
      <c r="H19" s="32">
        <v>0.10254827607780199</v>
      </c>
    </row>
    <row r="20" spans="1:8" ht="14.25">
      <c r="A20" s="32">
        <v>19</v>
      </c>
      <c r="B20" s="33">
        <v>33</v>
      </c>
      <c r="C20" s="32">
        <v>26540.431</v>
      </c>
      <c r="D20" s="32">
        <v>395249.46582862898</v>
      </c>
      <c r="E20" s="32">
        <v>303770.72523405001</v>
      </c>
      <c r="F20" s="32">
        <v>91478.740594579096</v>
      </c>
      <c r="G20" s="32">
        <v>303770.72523405001</v>
      </c>
      <c r="H20" s="32">
        <v>0.23144557678982999</v>
      </c>
    </row>
    <row r="21" spans="1:8" ht="14.25">
      <c r="A21" s="32">
        <v>20</v>
      </c>
      <c r="B21" s="33">
        <v>34</v>
      </c>
      <c r="C21" s="32">
        <v>47877.555999999997</v>
      </c>
      <c r="D21" s="32">
        <v>215923.191358165</v>
      </c>
      <c r="E21" s="32">
        <v>221472.76991699601</v>
      </c>
      <c r="F21" s="32">
        <v>-5549.5785588311501</v>
      </c>
      <c r="G21" s="32">
        <v>221472.76991699601</v>
      </c>
      <c r="H21" s="32">
        <v>-2.57016327145041E-2</v>
      </c>
    </row>
    <row r="22" spans="1:8" ht="14.25">
      <c r="A22" s="32">
        <v>21</v>
      </c>
      <c r="B22" s="33">
        <v>35</v>
      </c>
      <c r="C22" s="32">
        <v>33122.913999999997</v>
      </c>
      <c r="D22" s="32">
        <v>806643.63142035401</v>
      </c>
      <c r="E22" s="32">
        <v>752766.09523158998</v>
      </c>
      <c r="F22" s="32">
        <v>53877.536188763799</v>
      </c>
      <c r="G22" s="32">
        <v>752766.09523158998</v>
      </c>
      <c r="H22" s="32">
        <v>6.6792241443591596E-2</v>
      </c>
    </row>
    <row r="23" spans="1:8" ht="14.25">
      <c r="A23" s="32">
        <v>22</v>
      </c>
      <c r="B23" s="33">
        <v>36</v>
      </c>
      <c r="C23" s="32">
        <v>101300.087</v>
      </c>
      <c r="D23" s="32">
        <v>549982.69526637194</v>
      </c>
      <c r="E23" s="32">
        <v>471914.79359525198</v>
      </c>
      <c r="F23" s="32">
        <v>78067.901671119194</v>
      </c>
      <c r="G23" s="32">
        <v>471914.79359525198</v>
      </c>
      <c r="H23" s="32">
        <v>0.14194610547393499</v>
      </c>
    </row>
    <row r="24" spans="1:8" ht="14.25">
      <c r="A24" s="32">
        <v>23</v>
      </c>
      <c r="B24" s="33">
        <v>37</v>
      </c>
      <c r="C24" s="32">
        <v>103218.75199999999</v>
      </c>
      <c r="D24" s="32">
        <v>815803.09683805297</v>
      </c>
      <c r="E24" s="32">
        <v>699154.93306524598</v>
      </c>
      <c r="F24" s="32">
        <v>116648.16377280799</v>
      </c>
      <c r="G24" s="32">
        <v>699154.93306524598</v>
      </c>
      <c r="H24" s="32">
        <v>0.142985683953543</v>
      </c>
    </row>
    <row r="25" spans="1:8" ht="14.25">
      <c r="A25" s="32">
        <v>24</v>
      </c>
      <c r="B25" s="33">
        <v>38</v>
      </c>
      <c r="C25" s="32">
        <v>159511.935</v>
      </c>
      <c r="D25" s="32">
        <v>738032.66410265502</v>
      </c>
      <c r="E25" s="32">
        <v>698015.48731238896</v>
      </c>
      <c r="F25" s="32">
        <v>40017.176790265497</v>
      </c>
      <c r="G25" s="32">
        <v>698015.48731238896</v>
      </c>
      <c r="H25" s="32">
        <v>5.4221416932705602E-2</v>
      </c>
    </row>
    <row r="26" spans="1:8" ht="14.25">
      <c r="A26" s="32">
        <v>25</v>
      </c>
      <c r="B26" s="33">
        <v>39</v>
      </c>
      <c r="C26" s="32">
        <v>77330.093999999997</v>
      </c>
      <c r="D26" s="32">
        <v>115270.851685417</v>
      </c>
      <c r="E26" s="32">
        <v>85909.634262731794</v>
      </c>
      <c r="F26" s="32">
        <v>29361.2174226854</v>
      </c>
      <c r="G26" s="32">
        <v>85909.634262731794</v>
      </c>
      <c r="H26" s="32">
        <v>0.25471502112966399</v>
      </c>
    </row>
    <row r="27" spans="1:8" ht="14.25">
      <c r="A27" s="32">
        <v>26</v>
      </c>
      <c r="B27" s="33">
        <v>40</v>
      </c>
      <c r="C27" s="32">
        <v>11</v>
      </c>
      <c r="D27" s="32">
        <v>37.5214</v>
      </c>
      <c r="E27" s="32">
        <v>29.512699999999999</v>
      </c>
      <c r="F27" s="32">
        <v>8.0086999999999993</v>
      </c>
      <c r="G27" s="32">
        <v>29.512699999999999</v>
      </c>
      <c r="H27" s="32">
        <v>0.21344352822655899</v>
      </c>
    </row>
    <row r="28" spans="1:8" ht="14.25">
      <c r="A28" s="32">
        <v>27</v>
      </c>
      <c r="B28" s="33">
        <v>42</v>
      </c>
      <c r="C28" s="32">
        <v>10447.843000000001</v>
      </c>
      <c r="D28" s="32">
        <v>144656.8051</v>
      </c>
      <c r="E28" s="32">
        <v>132671.05300000001</v>
      </c>
      <c r="F28" s="32">
        <v>11985.7521</v>
      </c>
      <c r="G28" s="32">
        <v>132671.05300000001</v>
      </c>
      <c r="H28" s="32">
        <v>8.2856469087053006E-2</v>
      </c>
    </row>
    <row r="29" spans="1:8" ht="14.25">
      <c r="A29" s="32">
        <v>28</v>
      </c>
      <c r="B29" s="33">
        <v>75</v>
      </c>
      <c r="C29" s="32">
        <v>464</v>
      </c>
      <c r="D29" s="32">
        <v>275512.82051282102</v>
      </c>
      <c r="E29" s="32">
        <v>261936.68888888901</v>
      </c>
      <c r="F29" s="32">
        <v>13576.1316239316</v>
      </c>
      <c r="G29" s="32">
        <v>261936.68888888901</v>
      </c>
      <c r="H29" s="32">
        <v>4.92758616410734E-2</v>
      </c>
    </row>
    <row r="30" spans="1:8" ht="14.25">
      <c r="A30" s="32">
        <v>29</v>
      </c>
      <c r="B30" s="33">
        <v>76</v>
      </c>
      <c r="C30" s="32">
        <v>2027</v>
      </c>
      <c r="D30" s="32">
        <v>378667.14215812</v>
      </c>
      <c r="E30" s="32">
        <v>351850.597775214</v>
      </c>
      <c r="F30" s="32">
        <v>26816.544382905999</v>
      </c>
      <c r="G30" s="32">
        <v>351850.597775214</v>
      </c>
      <c r="H30" s="32">
        <v>7.0818250112940198E-2</v>
      </c>
    </row>
    <row r="31" spans="1:8" ht="14.25">
      <c r="A31" s="32">
        <v>30</v>
      </c>
      <c r="B31" s="33">
        <v>99</v>
      </c>
      <c r="C31" s="32">
        <v>49</v>
      </c>
      <c r="D31" s="32">
        <v>11001.5058618864</v>
      </c>
      <c r="E31" s="32">
        <v>9263.58006202254</v>
      </c>
      <c r="F31" s="32">
        <v>1737.92579986385</v>
      </c>
      <c r="G31" s="32">
        <v>9263.58006202254</v>
      </c>
      <c r="H31" s="32">
        <v>0.15797162876445101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2013-10-17T10:48:53Z</dcterms:modified>
</cp:coreProperties>
</file>