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<sst xmlns="http://schemas.openxmlformats.org/spreadsheetml/2006/main" count="114" uniqueCount="71">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</sst>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6" Type="http://schemas.openxmlformats.org/officeDocument/2006/relationships/image" Target="cid:b45939ec13" TargetMode="External"/><Relationship Id="rId201" Type="http://schemas.openxmlformats.org/officeDocument/2006/relationships/hyperlink" Target="cid:a60cac88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6" Type="http://schemas.openxmlformats.org/officeDocument/2006/relationships/image" Target="cid:97aae137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9" sqref="K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15202698.664799999</v>
      </c>
      <c r="F3" s="25">
        <f>RA!I7</f>
        <v>1396350.3543</v>
      </c>
      <c r="G3" s="16">
        <f>E3-F3</f>
        <v>13806348.3105</v>
      </c>
      <c r="H3" s="27">
        <f>RA!J7</f>
        <v>9.1848847700512497</v>
      </c>
      <c r="I3" s="20">
        <f>SUM(I4:I39)</f>
        <v>15202702.763182914</v>
      </c>
      <c r="J3" s="21">
        <f>SUM(J4:J39)</f>
        <v>13806365.164955435</v>
      </c>
      <c r="K3" s="22">
        <f>E3-I3</f>
        <v>-4.0983829144388437</v>
      </c>
      <c r="L3" s="22">
        <f>G3-J3</f>
        <v>-16.854455435648561</v>
      </c>
    </row>
    <row r="4" spans="1:12">
      <c r="A4" s="59">
        <f>RA!A8</f>
        <v>41564</v>
      </c>
      <c r="B4" s="12">
        <v>12</v>
      </c>
      <c r="C4" s="56" t="s">
        <v>6</v>
      </c>
      <c r="D4" s="56"/>
      <c r="E4" s="15">
        <f>RA!D8</f>
        <v>593903.33829999994</v>
      </c>
      <c r="F4" s="25">
        <f>RA!I8</f>
        <v>126202.32490000001</v>
      </c>
      <c r="G4" s="16">
        <f t="shared" ref="G4:G39" si="0">E4-F4</f>
        <v>467701.01339999994</v>
      </c>
      <c r="H4" s="27">
        <f>RA!J8</f>
        <v>21.249640599974398</v>
      </c>
      <c r="I4" s="20">
        <f>VLOOKUP(B4,RMS!B:D,3,FALSE)</f>
        <v>593903.77841538505</v>
      </c>
      <c r="J4" s="21">
        <f>VLOOKUP(B4,RMS!B:E,4,FALSE)</f>
        <v>467701.007615385</v>
      </c>
      <c r="K4" s="22">
        <f t="shared" ref="K4:K39" si="1">E4-I4</f>
        <v>-0.44011538510676473</v>
      </c>
      <c r="L4" s="22">
        <f t="shared" ref="L4:L39" si="2">G4-J4</f>
        <v>5.7846149429678917E-3</v>
      </c>
    </row>
    <row r="5" spans="1:12">
      <c r="A5" s="59"/>
      <c r="B5" s="12">
        <v>13</v>
      </c>
      <c r="C5" s="56" t="s">
        <v>7</v>
      </c>
      <c r="D5" s="56"/>
      <c r="E5" s="15">
        <f>RA!D9</f>
        <v>75235.653099999996</v>
      </c>
      <c r="F5" s="25">
        <f>RA!I9</f>
        <v>15062.281000000001</v>
      </c>
      <c r="G5" s="16">
        <f t="shared" si="0"/>
        <v>60173.372099999993</v>
      </c>
      <c r="H5" s="27">
        <f>RA!J9</f>
        <v>20.020137234643101</v>
      </c>
      <c r="I5" s="20">
        <f>VLOOKUP(B5,RMS!B:D,3,FALSE)</f>
        <v>75235.662920717004</v>
      </c>
      <c r="J5" s="21">
        <f>VLOOKUP(B5,RMS!B:E,4,FALSE)</f>
        <v>60173.379338393497</v>
      </c>
      <c r="K5" s="22">
        <f t="shared" si="1"/>
        <v>-9.8207170085515827E-3</v>
      </c>
      <c r="L5" s="22">
        <f t="shared" si="2"/>
        <v>-7.2383935039397329E-3</v>
      </c>
    </row>
    <row r="6" spans="1:12">
      <c r="A6" s="59"/>
      <c r="B6" s="12">
        <v>14</v>
      </c>
      <c r="C6" s="56" t="s">
        <v>8</v>
      </c>
      <c r="D6" s="56"/>
      <c r="E6" s="15">
        <f>RA!D10</f>
        <v>96936.308300000004</v>
      </c>
      <c r="F6" s="25">
        <f>RA!I10</f>
        <v>21655.4476</v>
      </c>
      <c r="G6" s="16">
        <f t="shared" si="0"/>
        <v>75280.860700000005</v>
      </c>
      <c r="H6" s="27">
        <f>RA!J10</f>
        <v>22.339872417031199</v>
      </c>
      <c r="I6" s="20">
        <f>VLOOKUP(B6,RMS!B:D,3,FALSE)</f>
        <v>96938.310288888897</v>
      </c>
      <c r="J6" s="21">
        <f>VLOOKUP(B6,RMS!B:E,4,FALSE)</f>
        <v>75280.861307692307</v>
      </c>
      <c r="K6" s="22">
        <f t="shared" si="1"/>
        <v>-2.0019888888928108</v>
      </c>
      <c r="L6" s="22">
        <f t="shared" si="2"/>
        <v>-6.0769230185542256E-4</v>
      </c>
    </row>
    <row r="7" spans="1:12">
      <c r="A7" s="59"/>
      <c r="B7" s="12">
        <v>15</v>
      </c>
      <c r="C7" s="56" t="s">
        <v>9</v>
      </c>
      <c r="D7" s="56"/>
      <c r="E7" s="15">
        <f>RA!D11</f>
        <v>44501.968500000003</v>
      </c>
      <c r="F7" s="25">
        <f>RA!I11</f>
        <v>9760.1659</v>
      </c>
      <c r="G7" s="16">
        <f t="shared" si="0"/>
        <v>34741.802600000003</v>
      </c>
      <c r="H7" s="27">
        <f>RA!J11</f>
        <v>21.931986896264998</v>
      </c>
      <c r="I7" s="20">
        <f>VLOOKUP(B7,RMS!B:D,3,FALSE)</f>
        <v>44501.989897435902</v>
      </c>
      <c r="J7" s="21">
        <f>VLOOKUP(B7,RMS!B:E,4,FALSE)</f>
        <v>34741.802600000003</v>
      </c>
      <c r="K7" s="22">
        <f t="shared" si="1"/>
        <v>-2.139743589941645E-2</v>
      </c>
      <c r="L7" s="22">
        <f t="shared" si="2"/>
        <v>0</v>
      </c>
    </row>
    <row r="8" spans="1:12">
      <c r="A8" s="59"/>
      <c r="B8" s="12">
        <v>16</v>
      </c>
      <c r="C8" s="56" t="s">
        <v>10</v>
      </c>
      <c r="D8" s="56"/>
      <c r="E8" s="15">
        <f>RA!D12</f>
        <v>272431.48489999998</v>
      </c>
      <c r="F8" s="25">
        <f>RA!I12</f>
        <v>628.93949999999995</v>
      </c>
      <c r="G8" s="16">
        <f t="shared" si="0"/>
        <v>271802.5454</v>
      </c>
      <c r="H8" s="27">
        <f>RA!J12</f>
        <v>0.23086153211361099</v>
      </c>
      <c r="I8" s="20">
        <f>VLOOKUP(B8,RMS!B:D,3,FALSE)</f>
        <v>272431.484778632</v>
      </c>
      <c r="J8" s="21">
        <f>VLOOKUP(B8,RMS!B:E,4,FALSE)</f>
        <v>271802.54521196597</v>
      </c>
      <c r="K8" s="22">
        <f t="shared" si="1"/>
        <v>1.213679788634181E-4</v>
      </c>
      <c r="L8" s="22">
        <f t="shared" si="2"/>
        <v>1.8803402781486511E-4</v>
      </c>
    </row>
    <row r="9" spans="1:12">
      <c r="A9" s="59"/>
      <c r="B9" s="12">
        <v>17</v>
      </c>
      <c r="C9" s="56" t="s">
        <v>11</v>
      </c>
      <c r="D9" s="56"/>
      <c r="E9" s="15">
        <f>RA!D13</f>
        <v>389126.92310000001</v>
      </c>
      <c r="F9" s="25">
        <f>RA!I13</f>
        <v>84817.830300000001</v>
      </c>
      <c r="G9" s="16">
        <f t="shared" si="0"/>
        <v>304309.09279999998</v>
      </c>
      <c r="H9" s="27">
        <f>RA!J13</f>
        <v>21.796957564461099</v>
      </c>
      <c r="I9" s="20">
        <f>VLOOKUP(B9,RMS!B:D,3,FALSE)</f>
        <v>389127.090442735</v>
      </c>
      <c r="J9" s="21">
        <f>VLOOKUP(B9,RMS!B:E,4,FALSE)</f>
        <v>304325.88379743602</v>
      </c>
      <c r="K9" s="22">
        <f t="shared" si="1"/>
        <v>-0.16734273498877883</v>
      </c>
      <c r="L9" s="22">
        <f t="shared" si="2"/>
        <v>-16.790997436037287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206623.95559999999</v>
      </c>
      <c r="F10" s="25">
        <f>RA!I14</f>
        <v>41832.366800000003</v>
      </c>
      <c r="G10" s="16">
        <f t="shared" si="0"/>
        <v>164791.58879999997</v>
      </c>
      <c r="H10" s="27">
        <f>RA!J14</f>
        <v>20.245651903491101</v>
      </c>
      <c r="I10" s="20">
        <f>VLOOKUP(B10,RMS!B:D,3,FALSE)</f>
        <v>206623.930777778</v>
      </c>
      <c r="J10" s="21">
        <f>VLOOKUP(B10,RMS!B:E,4,FALSE)</f>
        <v>164791.58851453001</v>
      </c>
      <c r="K10" s="22">
        <f t="shared" si="1"/>
        <v>2.4822221981594339E-2</v>
      </c>
      <c r="L10" s="22">
        <f t="shared" si="2"/>
        <v>2.8546995599754155E-4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132382.77439999999</v>
      </c>
      <c r="F11" s="25">
        <f>RA!I15</f>
        <v>31307.951700000001</v>
      </c>
      <c r="G11" s="16">
        <f t="shared" si="0"/>
        <v>101074.82269999999</v>
      </c>
      <c r="H11" s="27">
        <f>RA!J15</f>
        <v>23.649566072245701</v>
      </c>
      <c r="I11" s="20">
        <f>VLOOKUP(B11,RMS!B:D,3,FALSE)</f>
        <v>132382.85804017101</v>
      </c>
      <c r="J11" s="21">
        <f>VLOOKUP(B11,RMS!B:E,4,FALSE)</f>
        <v>101074.82344188</v>
      </c>
      <c r="K11" s="22">
        <f t="shared" si="1"/>
        <v>-8.3640171011211351E-2</v>
      </c>
      <c r="L11" s="22">
        <f t="shared" si="2"/>
        <v>-7.4188000871799886E-4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584175.46510000003</v>
      </c>
      <c r="F12" s="25">
        <f>RA!I16</f>
        <v>18428.8737</v>
      </c>
      <c r="G12" s="16">
        <f t="shared" si="0"/>
        <v>565746.59140000003</v>
      </c>
      <c r="H12" s="27">
        <f>RA!J16</f>
        <v>3.1546812218218201</v>
      </c>
      <c r="I12" s="20">
        <f>VLOOKUP(B12,RMS!B:D,3,FALSE)</f>
        <v>584175.40399999998</v>
      </c>
      <c r="J12" s="21">
        <f>VLOOKUP(B12,RMS!B:E,4,FALSE)</f>
        <v>565746.59140000003</v>
      </c>
      <c r="K12" s="22">
        <f t="shared" si="1"/>
        <v>6.110000004991889E-2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532442.34829999995</v>
      </c>
      <c r="F13" s="25">
        <f>RA!I17</f>
        <v>48916.088900000002</v>
      </c>
      <c r="G13" s="16">
        <f t="shared" si="0"/>
        <v>483526.25939999998</v>
      </c>
      <c r="H13" s="27">
        <f>RA!J17</f>
        <v>9.18711463432256</v>
      </c>
      <c r="I13" s="20">
        <f>VLOOKUP(B13,RMS!B:D,3,FALSE)</f>
        <v>532442.38599658106</v>
      </c>
      <c r="J13" s="21">
        <f>VLOOKUP(B13,RMS!B:E,4,FALSE)</f>
        <v>483526.26008376101</v>
      </c>
      <c r="K13" s="22">
        <f t="shared" si="1"/>
        <v>-3.7696581101045012E-2</v>
      </c>
      <c r="L13" s="22">
        <f t="shared" si="2"/>
        <v>-6.8376102717593312E-4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1406901.7307</v>
      </c>
      <c r="F14" s="25">
        <f>RA!I18</f>
        <v>197477.42850000001</v>
      </c>
      <c r="G14" s="16">
        <f t="shared" si="0"/>
        <v>1209424.3022</v>
      </c>
      <c r="H14" s="27">
        <f>RA!J18</f>
        <v>14.036334179626399</v>
      </c>
      <c r="I14" s="20">
        <f>VLOOKUP(B14,RMS!B:D,3,FALSE)</f>
        <v>1406901.9873982901</v>
      </c>
      <c r="J14" s="21">
        <f>VLOOKUP(B14,RMS!B:E,4,FALSE)</f>
        <v>1209424.3113188001</v>
      </c>
      <c r="K14" s="22">
        <f t="shared" si="1"/>
        <v>-0.25669829011894763</v>
      </c>
      <c r="L14" s="22">
        <f t="shared" si="2"/>
        <v>-9.118800051510334E-3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549022.58310000005</v>
      </c>
      <c r="F15" s="25">
        <f>RA!I19</f>
        <v>56737.304499999998</v>
      </c>
      <c r="G15" s="16">
        <f t="shared" si="0"/>
        <v>492285.27860000008</v>
      </c>
      <c r="H15" s="27">
        <f>RA!J19</f>
        <v>10.3342387447231</v>
      </c>
      <c r="I15" s="20">
        <f>VLOOKUP(B15,RMS!B:D,3,FALSE)</f>
        <v>549022.626830769</v>
      </c>
      <c r="J15" s="21">
        <f>VLOOKUP(B15,RMS!B:E,4,FALSE)</f>
        <v>492285.27750769199</v>
      </c>
      <c r="K15" s="22">
        <f t="shared" si="1"/>
        <v>-4.3730768957175314E-2</v>
      </c>
      <c r="L15" s="22">
        <f t="shared" si="2"/>
        <v>1.0923080844804645E-3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1286917.1632000001</v>
      </c>
      <c r="F16" s="25">
        <f>RA!I20</f>
        <v>-91570.867700000003</v>
      </c>
      <c r="G16" s="16">
        <f t="shared" si="0"/>
        <v>1378488.0309000001</v>
      </c>
      <c r="H16" s="27">
        <f>RA!J20</f>
        <v>-7.1155215206162401</v>
      </c>
      <c r="I16" s="20">
        <f>VLOOKUP(B16,RMS!B:D,3,FALSE)</f>
        <v>1286917.291</v>
      </c>
      <c r="J16" s="21">
        <f>VLOOKUP(B16,RMS!B:E,4,FALSE)</f>
        <v>1378488.0308999999</v>
      </c>
      <c r="K16" s="22">
        <f t="shared" si="1"/>
        <v>-0.12779999990016222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331977.2929</v>
      </c>
      <c r="F17" s="25">
        <f>RA!I21</f>
        <v>38504.267500000002</v>
      </c>
      <c r="G17" s="16">
        <f t="shared" si="0"/>
        <v>293473.02539999998</v>
      </c>
      <c r="H17" s="27">
        <f>RA!J21</f>
        <v>11.5984642092971</v>
      </c>
      <c r="I17" s="20">
        <f>VLOOKUP(B17,RMS!B:D,3,FALSE)</f>
        <v>331977.14661425003</v>
      </c>
      <c r="J17" s="21">
        <f>VLOOKUP(B17,RMS!B:E,4,FALSE)</f>
        <v>293473.02531068801</v>
      </c>
      <c r="K17" s="22">
        <f t="shared" si="1"/>
        <v>0.14628574997186661</v>
      </c>
      <c r="L17" s="22">
        <f t="shared" si="2"/>
        <v>8.9311972260475159E-5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859578.13150000002</v>
      </c>
      <c r="F18" s="25">
        <f>RA!I22</f>
        <v>96148.876999999993</v>
      </c>
      <c r="G18" s="16">
        <f t="shared" si="0"/>
        <v>763429.25450000004</v>
      </c>
      <c r="H18" s="27">
        <f>RA!J22</f>
        <v>11.1855890089033</v>
      </c>
      <c r="I18" s="20">
        <f>VLOOKUP(B18,RMS!B:D,3,FALSE)</f>
        <v>859578.27276991203</v>
      </c>
      <c r="J18" s="21">
        <f>VLOOKUP(B18,RMS!B:E,4,FALSE)</f>
        <v>763429.25420442503</v>
      </c>
      <c r="K18" s="22">
        <f t="shared" si="1"/>
        <v>-0.14126991201192141</v>
      </c>
      <c r="L18" s="22">
        <f t="shared" si="2"/>
        <v>2.9557500965893269E-4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2440041.7807</v>
      </c>
      <c r="F19" s="25">
        <f>RA!I23</f>
        <v>147282.48569999999</v>
      </c>
      <c r="G19" s="16">
        <f t="shared" si="0"/>
        <v>2292759.2949999999</v>
      </c>
      <c r="H19" s="27">
        <f>RA!J23</f>
        <v>6.0360640897611004</v>
      </c>
      <c r="I19" s="20">
        <f>VLOOKUP(B19,RMS!B:D,3,FALSE)</f>
        <v>2440042.9958991501</v>
      </c>
      <c r="J19" s="21">
        <f>VLOOKUP(B19,RMS!B:E,4,FALSE)</f>
        <v>2292759.3241341901</v>
      </c>
      <c r="K19" s="22">
        <f t="shared" si="1"/>
        <v>-1.2151991501450539</v>
      </c>
      <c r="L19" s="22">
        <f t="shared" si="2"/>
        <v>-2.9134190175682306E-2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274328.27049999998</v>
      </c>
      <c r="F20" s="25">
        <f>RA!I24</f>
        <v>40091.090400000001</v>
      </c>
      <c r="G20" s="16">
        <f t="shared" si="0"/>
        <v>234237.1801</v>
      </c>
      <c r="H20" s="27">
        <f>RA!J24</f>
        <v>14.614275928225901</v>
      </c>
      <c r="I20" s="20">
        <f>VLOOKUP(B20,RMS!B:D,3,FALSE)</f>
        <v>274328.30230561999</v>
      </c>
      <c r="J20" s="21">
        <f>VLOOKUP(B20,RMS!B:E,4,FALSE)</f>
        <v>234237.17392361199</v>
      </c>
      <c r="K20" s="22">
        <f t="shared" si="1"/>
        <v>-3.1805620004888624E-2</v>
      </c>
      <c r="L20" s="22">
        <f t="shared" si="2"/>
        <v>6.1763880075886846E-3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248081.5104</v>
      </c>
      <c r="F21" s="25">
        <f>RA!I25</f>
        <v>17969.310399999998</v>
      </c>
      <c r="G21" s="16">
        <f t="shared" si="0"/>
        <v>230112.2</v>
      </c>
      <c r="H21" s="27">
        <f>RA!J25</f>
        <v>7.2433090120367201</v>
      </c>
      <c r="I21" s="20">
        <f>VLOOKUP(B21,RMS!B:D,3,FALSE)</f>
        <v>248081.507727933</v>
      </c>
      <c r="J21" s="21">
        <f>VLOOKUP(B21,RMS!B:E,4,FALSE)</f>
        <v>230112.199152104</v>
      </c>
      <c r="K21" s="22">
        <f t="shared" si="1"/>
        <v>2.6720669993665069E-3</v>
      </c>
      <c r="L21" s="22">
        <f t="shared" si="2"/>
        <v>8.478960080537945E-4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491929.34570000001</v>
      </c>
      <c r="F22" s="25">
        <f>RA!I26</f>
        <v>90527.442899999995</v>
      </c>
      <c r="G22" s="16">
        <f t="shared" si="0"/>
        <v>401401.90280000004</v>
      </c>
      <c r="H22" s="27">
        <f>RA!J26</f>
        <v>18.402529487477999</v>
      </c>
      <c r="I22" s="20">
        <f>VLOOKUP(B22,RMS!B:D,3,FALSE)</f>
        <v>491929.33866863302</v>
      </c>
      <c r="J22" s="21">
        <f>VLOOKUP(B22,RMS!B:E,4,FALSE)</f>
        <v>401401.87589594797</v>
      </c>
      <c r="K22" s="22">
        <f t="shared" si="1"/>
        <v>7.0313669857569039E-3</v>
      </c>
      <c r="L22" s="22">
        <f t="shared" si="2"/>
        <v>2.690405206521973E-2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225582.802</v>
      </c>
      <c r="F23" s="25">
        <f>RA!I27</f>
        <v>60559.956400000003</v>
      </c>
      <c r="G23" s="16">
        <f t="shared" si="0"/>
        <v>165022.8456</v>
      </c>
      <c r="H23" s="27">
        <f>RA!J27</f>
        <v>26.845998836382901</v>
      </c>
      <c r="I23" s="20">
        <f>VLOOKUP(B23,RMS!B:D,3,FALSE)</f>
        <v>225582.710653861</v>
      </c>
      <c r="J23" s="21">
        <f>VLOOKUP(B23,RMS!B:E,4,FALSE)</f>
        <v>165022.85802078599</v>
      </c>
      <c r="K23" s="22">
        <f t="shared" si="1"/>
        <v>9.1346139000961557E-2</v>
      </c>
      <c r="L23" s="22">
        <f t="shared" si="2"/>
        <v>-1.2420785991707817E-2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894238.79940000002</v>
      </c>
      <c r="F24" s="25">
        <f>RA!I28</f>
        <v>39278.8145</v>
      </c>
      <c r="G24" s="16">
        <f t="shared" si="0"/>
        <v>854959.98490000004</v>
      </c>
      <c r="H24" s="27">
        <f>RA!J28</f>
        <v>4.3924301345853696</v>
      </c>
      <c r="I24" s="20">
        <f>VLOOKUP(B24,RMS!B:D,3,FALSE)</f>
        <v>894238.79949114996</v>
      </c>
      <c r="J24" s="21">
        <f>VLOOKUP(B24,RMS!B:E,4,FALSE)</f>
        <v>854959.98264592804</v>
      </c>
      <c r="K24" s="22">
        <f t="shared" si="1"/>
        <v>-9.1149937361478806E-5</v>
      </c>
      <c r="L24" s="22">
        <f t="shared" si="2"/>
        <v>2.2540719946846366E-3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614964.50879999995</v>
      </c>
      <c r="F25" s="25">
        <f>RA!I29</f>
        <v>74811.041299999997</v>
      </c>
      <c r="G25" s="16">
        <f t="shared" si="0"/>
        <v>540153.46749999991</v>
      </c>
      <c r="H25" s="27">
        <f>RA!J29</f>
        <v>12.1650989983115</v>
      </c>
      <c r="I25" s="20">
        <f>VLOOKUP(B25,RMS!B:D,3,FALSE)</f>
        <v>614964.51023451297</v>
      </c>
      <c r="J25" s="21">
        <f>VLOOKUP(B25,RMS!B:E,4,FALSE)</f>
        <v>540153.44950001396</v>
      </c>
      <c r="K25" s="22">
        <f t="shared" si="1"/>
        <v>-1.4345130184665322E-3</v>
      </c>
      <c r="L25" s="22">
        <f t="shared" si="2"/>
        <v>1.799998595379293E-2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905202.54460000002</v>
      </c>
      <c r="F26" s="25">
        <f>RA!I30</f>
        <v>115927.8643</v>
      </c>
      <c r="G26" s="16">
        <f t="shared" si="0"/>
        <v>789274.68030000001</v>
      </c>
      <c r="H26" s="27">
        <f>RA!J30</f>
        <v>12.80684251183</v>
      </c>
      <c r="I26" s="20">
        <f>VLOOKUP(B26,RMS!B:D,3,FALSE)</f>
        <v>905202.55543805298</v>
      </c>
      <c r="J26" s="21">
        <f>VLOOKUP(B26,RMS!B:E,4,FALSE)</f>
        <v>789274.68753181503</v>
      </c>
      <c r="K26" s="22">
        <f t="shared" si="1"/>
        <v>-1.0838052956387401E-2</v>
      </c>
      <c r="L26" s="22">
        <f t="shared" si="2"/>
        <v>-7.2318150196224451E-3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798260.9155</v>
      </c>
      <c r="F27" s="25">
        <f>RA!I31</f>
        <v>24217.678599999999</v>
      </c>
      <c r="G27" s="16">
        <f t="shared" si="0"/>
        <v>774043.23690000002</v>
      </c>
      <c r="H27" s="27">
        <f>RA!J31</f>
        <v>3.0338048788009302</v>
      </c>
      <c r="I27" s="20">
        <f>VLOOKUP(B27,RMS!B:D,3,FALSE)</f>
        <v>798260.85873008799</v>
      </c>
      <c r="J27" s="21">
        <f>VLOOKUP(B27,RMS!B:E,4,FALSE)</f>
        <v>774043.26920708001</v>
      </c>
      <c r="K27" s="22">
        <f t="shared" si="1"/>
        <v>5.6769912014715374E-2</v>
      </c>
      <c r="L27" s="22">
        <f t="shared" si="2"/>
        <v>-3.2307079993188381E-2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118003.666</v>
      </c>
      <c r="F28" s="25">
        <f>RA!I32</f>
        <v>30177.563699999999</v>
      </c>
      <c r="G28" s="16">
        <f t="shared" si="0"/>
        <v>87826.102299999999</v>
      </c>
      <c r="H28" s="27">
        <f>RA!J32</f>
        <v>25.573412015860601</v>
      </c>
      <c r="I28" s="20">
        <f>VLOOKUP(B28,RMS!B:D,3,FALSE)</f>
        <v>118003.572035481</v>
      </c>
      <c r="J28" s="21">
        <f>VLOOKUP(B28,RMS!B:E,4,FALSE)</f>
        <v>87826.120504945604</v>
      </c>
      <c r="K28" s="22">
        <f t="shared" si="1"/>
        <v>9.3964518993743695E-2</v>
      </c>
      <c r="L28" s="22">
        <f t="shared" si="2"/>
        <v>-1.8204945605248213E-2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47.350700000000003</v>
      </c>
      <c r="F29" s="25">
        <f>RA!I33</f>
        <v>9.6745999999999999</v>
      </c>
      <c r="G29" s="16">
        <f t="shared" si="0"/>
        <v>37.676100000000005</v>
      </c>
      <c r="H29" s="27">
        <f>RA!J33</f>
        <v>20.431799318700701</v>
      </c>
      <c r="I29" s="20">
        <f>VLOOKUP(B29,RMS!B:D,3,FALSE)</f>
        <v>47.350700000000003</v>
      </c>
      <c r="J29" s="21">
        <f>VLOOKUP(B29,RMS!B:E,4,FALSE)</f>
        <v>37.676099999999998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206342.98569999999</v>
      </c>
      <c r="F31" s="25">
        <f>RA!I35</f>
        <v>16916.334900000002</v>
      </c>
      <c r="G31" s="16">
        <f t="shared" si="0"/>
        <v>189426.6508</v>
      </c>
      <c r="H31" s="27">
        <f>RA!J35</f>
        <v>8.1981632875054409</v>
      </c>
      <c r="I31" s="20">
        <f>VLOOKUP(B31,RMS!B:D,3,FALSE)</f>
        <v>206342.9846</v>
      </c>
      <c r="J31" s="21">
        <f>VLOOKUP(B31,RMS!B:E,4,FALSE)</f>
        <v>189426.6618</v>
      </c>
      <c r="K31" s="22">
        <f t="shared" si="1"/>
        <v>1.0999999940395355E-3</v>
      </c>
      <c r="L31" s="22">
        <f t="shared" si="2"/>
        <v>-1.0999999998603016E-2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236714.53020000001</v>
      </c>
      <c r="F35" s="25">
        <f>RA!I39</f>
        <v>12455.404699999999</v>
      </c>
      <c r="G35" s="16">
        <f t="shared" si="0"/>
        <v>224259.12550000002</v>
      </c>
      <c r="H35" s="27">
        <f>RA!J39</f>
        <v>5.2617829118797399</v>
      </c>
      <c r="I35" s="20">
        <f>VLOOKUP(B35,RMS!B:D,3,FALSE)</f>
        <v>236714.52991452999</v>
      </c>
      <c r="J35" s="21">
        <f>VLOOKUP(B35,RMS!B:E,4,FALSE)</f>
        <v>224259.123931624</v>
      </c>
      <c r="K35" s="22">
        <f t="shared" si="1"/>
        <v>2.8547001420520246E-4</v>
      </c>
      <c r="L35" s="22">
        <f t="shared" si="2"/>
        <v>1.568376028444618E-3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357129.8063</v>
      </c>
      <c r="F36" s="25">
        <f>RA!I40</f>
        <v>25812.034899999999</v>
      </c>
      <c r="G36" s="16">
        <f t="shared" si="0"/>
        <v>331317.77139999997</v>
      </c>
      <c r="H36" s="27">
        <f>RA!J40</f>
        <v>7.2276338867994401</v>
      </c>
      <c r="I36" s="20">
        <f>VLOOKUP(B36,RMS!B:D,3,FALSE)</f>
        <v>357129.79943589697</v>
      </c>
      <c r="J36" s="21">
        <f>VLOOKUP(B36,RMS!B:E,4,FALSE)</f>
        <v>331317.77038376097</v>
      </c>
      <c r="K36" s="22">
        <f t="shared" si="1"/>
        <v>6.8641030229628086E-3</v>
      </c>
      <c r="L36" s="22">
        <f t="shared" si="2"/>
        <v>1.0162389953620732E-3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29672.727299999999</v>
      </c>
      <c r="F39" s="25">
        <f>RA!I43</f>
        <v>4404.3769000000002</v>
      </c>
      <c r="G39" s="16">
        <f t="shared" si="0"/>
        <v>25268.350399999999</v>
      </c>
      <c r="H39" s="27">
        <f>RA!J43</f>
        <v>14.843181941014199</v>
      </c>
      <c r="I39" s="20">
        <f>VLOOKUP(B39,RMS!B:D,3,FALSE)</f>
        <v>29672.7271764617</v>
      </c>
      <c r="J39" s="21">
        <f>VLOOKUP(B39,RMS!B:E,4,FALSE)</f>
        <v>25268.349670978001</v>
      </c>
      <c r="K39" s="22">
        <f t="shared" si="1"/>
        <v>1.2353829879430123E-4</v>
      </c>
      <c r="L39" s="22">
        <f t="shared" si="2"/>
        <v>7.2902199826785363E-4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67</v>
      </c>
      <c r="F5" s="40" t="s">
        <v>68</v>
      </c>
      <c r="G5" s="40" t="s">
        <v>56</v>
      </c>
      <c r="H5" s="40" t="s">
        <v>57</v>
      </c>
      <c r="I5" s="40" t="s">
        <v>1</v>
      </c>
      <c r="J5" s="40" t="s">
        <v>2</v>
      </c>
      <c r="K5" s="40" t="s">
        <v>58</v>
      </c>
      <c r="L5" s="40" t="s">
        <v>59</v>
      </c>
      <c r="M5" s="40" t="s">
        <v>60</v>
      </c>
      <c r="N5" s="40" t="s">
        <v>61</v>
      </c>
      <c r="O5" s="40" t="s">
        <v>62</v>
      </c>
      <c r="P5" s="40" t="s">
        <v>69</v>
      </c>
      <c r="Q5" s="40" t="s">
        <v>70</v>
      </c>
      <c r="R5" s="40" t="s">
        <v>63</v>
      </c>
      <c r="S5" s="40" t="s">
        <v>64</v>
      </c>
      <c r="T5" s="40" t="s">
        <v>65</v>
      </c>
      <c r="U5" s="41" t="s">
        <v>66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15202698.664799999</v>
      </c>
      <c r="E7" s="44">
        <v>18841969</v>
      </c>
      <c r="F7" s="45">
        <v>80.685297087581503</v>
      </c>
      <c r="G7" s="44">
        <v>10594924.3357</v>
      </c>
      <c r="H7" s="45">
        <v>43.490393919793597</v>
      </c>
      <c r="I7" s="44">
        <v>1396350.3543</v>
      </c>
      <c r="J7" s="45">
        <v>9.1848847700512497</v>
      </c>
      <c r="K7" s="44">
        <v>1584705.8551</v>
      </c>
      <c r="L7" s="45">
        <v>14.957217294702801</v>
      </c>
      <c r="M7" s="45">
        <v>-0.118858335882223</v>
      </c>
      <c r="N7" s="44">
        <v>295837835.89880002</v>
      </c>
      <c r="O7" s="44">
        <v>5070363223.9190998</v>
      </c>
      <c r="P7" s="44">
        <v>915468</v>
      </c>
      <c r="Q7" s="44">
        <v>835495</v>
      </c>
      <c r="R7" s="45">
        <v>9.5719304125099391</v>
      </c>
      <c r="S7" s="44">
        <v>16.606477413519599</v>
      </c>
      <c r="T7" s="44">
        <v>16.815021751057799</v>
      </c>
      <c r="U7" s="46">
        <v>-1.2558011692975399</v>
      </c>
    </row>
    <row r="8" spans="1:23" ht="12" thickBot="1">
      <c r="A8" s="68">
        <v>41564</v>
      </c>
      <c r="B8" s="71" t="s">
        <v>6</v>
      </c>
      <c r="C8" s="72"/>
      <c r="D8" s="47">
        <v>593903.33829999994</v>
      </c>
      <c r="E8" s="47">
        <v>548280</v>
      </c>
      <c r="F8" s="48">
        <v>108.321175001824</v>
      </c>
      <c r="G8" s="47">
        <v>407118.89270000003</v>
      </c>
      <c r="H8" s="48">
        <v>45.879581849235997</v>
      </c>
      <c r="I8" s="47">
        <v>126202.32490000001</v>
      </c>
      <c r="J8" s="48">
        <v>21.249640599974398</v>
      </c>
      <c r="K8" s="47">
        <v>97725.009000000005</v>
      </c>
      <c r="L8" s="48">
        <v>24.004046668502799</v>
      </c>
      <c r="M8" s="48">
        <v>0.291402540571779</v>
      </c>
      <c r="N8" s="47">
        <v>10866760.304300001</v>
      </c>
      <c r="O8" s="47">
        <v>177380640.7193</v>
      </c>
      <c r="P8" s="47">
        <v>24842</v>
      </c>
      <c r="Q8" s="47">
        <v>22817</v>
      </c>
      <c r="R8" s="48">
        <v>8.8749616514002696</v>
      </c>
      <c r="S8" s="47">
        <v>23.9072272079543</v>
      </c>
      <c r="T8" s="47">
        <v>23.992169150195</v>
      </c>
      <c r="U8" s="49">
        <v>-0.355298176161989</v>
      </c>
    </row>
    <row r="9" spans="1:23" ht="12" thickBot="1">
      <c r="A9" s="69"/>
      <c r="B9" s="71" t="s">
        <v>7</v>
      </c>
      <c r="C9" s="72"/>
      <c r="D9" s="47">
        <v>75235.653099999996</v>
      </c>
      <c r="E9" s="47">
        <v>89548</v>
      </c>
      <c r="F9" s="48">
        <v>84.017122772144603</v>
      </c>
      <c r="G9" s="47">
        <v>58627.080600000001</v>
      </c>
      <c r="H9" s="48">
        <v>28.329182231188899</v>
      </c>
      <c r="I9" s="47">
        <v>15062.281000000001</v>
      </c>
      <c r="J9" s="48">
        <v>20.020137234643101</v>
      </c>
      <c r="K9" s="47">
        <v>13253.0257</v>
      </c>
      <c r="L9" s="48">
        <v>22.6056381528232</v>
      </c>
      <c r="M9" s="48">
        <v>0.13651639564842899</v>
      </c>
      <c r="N9" s="47">
        <v>1650247.6732999999</v>
      </c>
      <c r="O9" s="47">
        <v>33539525.4683</v>
      </c>
      <c r="P9" s="47">
        <v>5028</v>
      </c>
      <c r="Q9" s="47">
        <v>5002</v>
      </c>
      <c r="R9" s="48">
        <v>0.51979208316672598</v>
      </c>
      <c r="S9" s="47">
        <v>14.963335938743</v>
      </c>
      <c r="T9" s="47">
        <v>15.068998380647701</v>
      </c>
      <c r="U9" s="49">
        <v>-0.70614228229096099</v>
      </c>
    </row>
    <row r="10" spans="1:23" ht="12" thickBot="1">
      <c r="A10" s="69"/>
      <c r="B10" s="71" t="s">
        <v>8</v>
      </c>
      <c r="C10" s="72"/>
      <c r="D10" s="47">
        <v>96936.308300000004</v>
      </c>
      <c r="E10" s="47">
        <v>97034</v>
      </c>
      <c r="F10" s="48">
        <v>99.899322196343604</v>
      </c>
      <c r="G10" s="47">
        <v>68126.482999999993</v>
      </c>
      <c r="H10" s="48">
        <v>42.288731241270703</v>
      </c>
      <c r="I10" s="47">
        <v>21655.4476</v>
      </c>
      <c r="J10" s="48">
        <v>22.339872417031199</v>
      </c>
      <c r="K10" s="47">
        <v>21493.575700000001</v>
      </c>
      <c r="L10" s="48">
        <v>31.549516067048401</v>
      </c>
      <c r="M10" s="48">
        <v>7.5311759317919997E-3</v>
      </c>
      <c r="N10" s="47">
        <v>2379649.9071</v>
      </c>
      <c r="O10" s="47">
        <v>45960841.574699998</v>
      </c>
      <c r="P10" s="47">
        <v>83336</v>
      </c>
      <c r="Q10" s="47">
        <v>77806</v>
      </c>
      <c r="R10" s="48">
        <v>7.1074210215150497</v>
      </c>
      <c r="S10" s="47">
        <v>1.16319847724873</v>
      </c>
      <c r="T10" s="47">
        <v>1.2628879855024</v>
      </c>
      <c r="U10" s="49">
        <v>-8.57029219032915</v>
      </c>
    </row>
    <row r="11" spans="1:23" ht="12" thickBot="1">
      <c r="A11" s="69"/>
      <c r="B11" s="71" t="s">
        <v>9</v>
      </c>
      <c r="C11" s="72"/>
      <c r="D11" s="47">
        <v>44501.968500000003</v>
      </c>
      <c r="E11" s="47">
        <v>46884</v>
      </c>
      <c r="F11" s="48">
        <v>94.919308292807798</v>
      </c>
      <c r="G11" s="47">
        <v>34035.9107</v>
      </c>
      <c r="H11" s="48">
        <v>30.7500448342638</v>
      </c>
      <c r="I11" s="47">
        <v>9760.1659</v>
      </c>
      <c r="J11" s="48">
        <v>21.931986896264998</v>
      </c>
      <c r="K11" s="47">
        <v>9466.5035000000007</v>
      </c>
      <c r="L11" s="48">
        <v>27.813281047302802</v>
      </c>
      <c r="M11" s="48">
        <v>3.1021210735305001E-2</v>
      </c>
      <c r="N11" s="47">
        <v>778380.66189999995</v>
      </c>
      <c r="O11" s="47">
        <v>16171715.6895</v>
      </c>
      <c r="P11" s="47">
        <v>2454</v>
      </c>
      <c r="Q11" s="47">
        <v>2184</v>
      </c>
      <c r="R11" s="48">
        <v>12.3626373626374</v>
      </c>
      <c r="S11" s="47">
        <v>18.134461491442501</v>
      </c>
      <c r="T11" s="47">
        <v>18.403154029304002</v>
      </c>
      <c r="U11" s="49">
        <v>-1.48166813769617</v>
      </c>
    </row>
    <row r="12" spans="1:23" ht="12" thickBot="1">
      <c r="A12" s="69"/>
      <c r="B12" s="71" t="s">
        <v>10</v>
      </c>
      <c r="C12" s="72"/>
      <c r="D12" s="47">
        <v>272431.48489999998</v>
      </c>
      <c r="E12" s="47">
        <v>200061</v>
      </c>
      <c r="F12" s="48">
        <v>136.17420931615899</v>
      </c>
      <c r="G12" s="47">
        <v>138487.6912</v>
      </c>
      <c r="H12" s="48">
        <v>96.718915984065504</v>
      </c>
      <c r="I12" s="47">
        <v>628.93949999999995</v>
      </c>
      <c r="J12" s="48">
        <v>0.23086153211361099</v>
      </c>
      <c r="K12" s="47">
        <v>22687.9342</v>
      </c>
      <c r="L12" s="48">
        <v>16.3826358887266</v>
      </c>
      <c r="M12" s="48">
        <v>-0.97227867929906098</v>
      </c>
      <c r="N12" s="47">
        <v>3976791.4526999998</v>
      </c>
      <c r="O12" s="47">
        <v>59823009.918499999</v>
      </c>
      <c r="P12" s="47">
        <v>2371</v>
      </c>
      <c r="Q12" s="47">
        <v>1783</v>
      </c>
      <c r="R12" s="48">
        <v>32.978126752664103</v>
      </c>
      <c r="S12" s="47">
        <v>114.901511978068</v>
      </c>
      <c r="T12" s="47">
        <v>118.140013740886</v>
      </c>
      <c r="U12" s="49">
        <v>-2.81850230433517</v>
      </c>
    </row>
    <row r="13" spans="1:23" ht="12" thickBot="1">
      <c r="A13" s="69"/>
      <c r="B13" s="71" t="s">
        <v>11</v>
      </c>
      <c r="C13" s="72"/>
      <c r="D13" s="47">
        <v>389126.92310000001</v>
      </c>
      <c r="E13" s="47">
        <v>300366</v>
      </c>
      <c r="F13" s="48">
        <v>129.55092224153199</v>
      </c>
      <c r="G13" s="47">
        <v>212989.42079999999</v>
      </c>
      <c r="H13" s="48">
        <v>82.697770451892794</v>
      </c>
      <c r="I13" s="47">
        <v>84817.830300000001</v>
      </c>
      <c r="J13" s="48">
        <v>21.796957564461099</v>
      </c>
      <c r="K13" s="47">
        <v>60528.129699999998</v>
      </c>
      <c r="L13" s="48">
        <v>28.418373773050799</v>
      </c>
      <c r="M13" s="48">
        <v>0.40129607044507798</v>
      </c>
      <c r="N13" s="47">
        <v>5078659.8175999997</v>
      </c>
      <c r="O13" s="47">
        <v>91518761.271200001</v>
      </c>
      <c r="P13" s="47">
        <v>12636</v>
      </c>
      <c r="Q13" s="47">
        <v>9838</v>
      </c>
      <c r="R13" s="48">
        <v>28.440739987802399</v>
      </c>
      <c r="S13" s="47">
        <v>30.795103125989201</v>
      </c>
      <c r="T13" s="47">
        <v>28.6568738666396</v>
      </c>
      <c r="U13" s="49">
        <v>6.9434067182750896</v>
      </c>
    </row>
    <row r="14" spans="1:23" ht="12" thickBot="1">
      <c r="A14" s="69"/>
      <c r="B14" s="71" t="s">
        <v>12</v>
      </c>
      <c r="C14" s="72"/>
      <c r="D14" s="47">
        <v>206623.95559999999</v>
      </c>
      <c r="E14" s="47">
        <v>162124</v>
      </c>
      <c r="F14" s="48">
        <v>127.448098739237</v>
      </c>
      <c r="G14" s="47">
        <v>138250.02900000001</v>
      </c>
      <c r="H14" s="48">
        <v>49.456717726981402</v>
      </c>
      <c r="I14" s="47">
        <v>41832.366800000003</v>
      </c>
      <c r="J14" s="48">
        <v>20.245651903491101</v>
      </c>
      <c r="K14" s="47">
        <v>27920.080699999999</v>
      </c>
      <c r="L14" s="48">
        <v>20.195352508750599</v>
      </c>
      <c r="M14" s="48">
        <v>0.49828960917007697</v>
      </c>
      <c r="N14" s="47">
        <v>2965459.4827999999</v>
      </c>
      <c r="O14" s="47">
        <v>47801443.226199999</v>
      </c>
      <c r="P14" s="47">
        <v>2981</v>
      </c>
      <c r="Q14" s="47">
        <v>2263</v>
      </c>
      <c r="R14" s="48">
        <v>31.727794962439201</v>
      </c>
      <c r="S14" s="47">
        <v>69.313638242200597</v>
      </c>
      <c r="T14" s="47">
        <v>72.593427750773301</v>
      </c>
      <c r="U14" s="49">
        <v>-4.7318097732977904</v>
      </c>
    </row>
    <row r="15" spans="1:23" ht="12" thickBot="1">
      <c r="A15" s="69"/>
      <c r="B15" s="71" t="s">
        <v>13</v>
      </c>
      <c r="C15" s="72"/>
      <c r="D15" s="47">
        <v>132382.77439999999</v>
      </c>
      <c r="E15" s="47">
        <v>100973</v>
      </c>
      <c r="F15" s="48">
        <v>131.10710229467301</v>
      </c>
      <c r="G15" s="47">
        <v>73350.751999999993</v>
      </c>
      <c r="H15" s="48">
        <v>80.479096383360798</v>
      </c>
      <c r="I15" s="47">
        <v>31307.951700000001</v>
      </c>
      <c r="J15" s="48">
        <v>23.649566072245701</v>
      </c>
      <c r="K15" s="47">
        <v>20755.9172</v>
      </c>
      <c r="L15" s="48">
        <v>28.2968021922938</v>
      </c>
      <c r="M15" s="48">
        <v>0.50838680836518302</v>
      </c>
      <c r="N15" s="47">
        <v>2064213.7111</v>
      </c>
      <c r="O15" s="47">
        <v>29884638.145199999</v>
      </c>
      <c r="P15" s="47">
        <v>4293</v>
      </c>
      <c r="Q15" s="47">
        <v>2818</v>
      </c>
      <c r="R15" s="48">
        <v>52.342086586231403</v>
      </c>
      <c r="S15" s="47">
        <v>30.836891311437199</v>
      </c>
      <c r="T15" s="47">
        <v>32.711741234918399</v>
      </c>
      <c r="U15" s="49">
        <v>-6.0798927639823201</v>
      </c>
    </row>
    <row r="16" spans="1:23" ht="12" thickBot="1">
      <c r="A16" s="69"/>
      <c r="B16" s="71" t="s">
        <v>14</v>
      </c>
      <c r="C16" s="72"/>
      <c r="D16" s="47">
        <v>584175.46510000003</v>
      </c>
      <c r="E16" s="47">
        <v>626081</v>
      </c>
      <c r="F16" s="48">
        <v>93.306691162964498</v>
      </c>
      <c r="G16" s="47">
        <v>440242.20400000003</v>
      </c>
      <c r="H16" s="48">
        <v>32.694107877944397</v>
      </c>
      <c r="I16" s="47">
        <v>18428.8737</v>
      </c>
      <c r="J16" s="48">
        <v>3.1546812218218201</v>
      </c>
      <c r="K16" s="47">
        <v>43987.859100000001</v>
      </c>
      <c r="L16" s="48">
        <v>9.9917406146731</v>
      </c>
      <c r="M16" s="48">
        <v>-0.58104635967609497</v>
      </c>
      <c r="N16" s="47">
        <v>15074128.2849</v>
      </c>
      <c r="O16" s="47">
        <v>252679284.92829999</v>
      </c>
      <c r="P16" s="47">
        <v>37031</v>
      </c>
      <c r="Q16" s="47">
        <v>36324</v>
      </c>
      <c r="R16" s="48">
        <v>1.94637154498403</v>
      </c>
      <c r="S16" s="47">
        <v>15.775308933056101</v>
      </c>
      <c r="T16" s="47">
        <v>15.6720103154939</v>
      </c>
      <c r="U16" s="49">
        <v>0.65481201034196002</v>
      </c>
    </row>
    <row r="17" spans="1:21" ht="12" thickBot="1">
      <c r="A17" s="69"/>
      <c r="B17" s="71" t="s">
        <v>15</v>
      </c>
      <c r="C17" s="72"/>
      <c r="D17" s="47">
        <v>532442.34829999995</v>
      </c>
      <c r="E17" s="47">
        <v>415683</v>
      </c>
      <c r="F17" s="48">
        <v>128.08855505276901</v>
      </c>
      <c r="G17" s="47">
        <v>561522.3983</v>
      </c>
      <c r="H17" s="48">
        <v>-5.1787871842760698</v>
      </c>
      <c r="I17" s="47">
        <v>48916.088900000002</v>
      </c>
      <c r="J17" s="48">
        <v>9.18711463432256</v>
      </c>
      <c r="K17" s="47">
        <v>45224.0504</v>
      </c>
      <c r="L17" s="48">
        <v>8.0538284023780893</v>
      </c>
      <c r="M17" s="48">
        <v>8.1638828617615997E-2</v>
      </c>
      <c r="N17" s="47">
        <v>10200568.708699999</v>
      </c>
      <c r="O17" s="47">
        <v>239830523.9553</v>
      </c>
      <c r="P17" s="47">
        <v>9365</v>
      </c>
      <c r="Q17" s="47">
        <v>9142</v>
      </c>
      <c r="R17" s="48">
        <v>2.4392911835484599</v>
      </c>
      <c r="S17" s="47">
        <v>56.854495280298998</v>
      </c>
      <c r="T17" s="47">
        <v>86.902933592211795</v>
      </c>
      <c r="U17" s="49">
        <v>-52.851473157523699</v>
      </c>
    </row>
    <row r="18" spans="1:21" ht="12" thickBot="1">
      <c r="A18" s="69"/>
      <c r="B18" s="71" t="s">
        <v>16</v>
      </c>
      <c r="C18" s="72"/>
      <c r="D18" s="47">
        <v>1406901.7307</v>
      </c>
      <c r="E18" s="47">
        <v>1567207</v>
      </c>
      <c r="F18" s="48">
        <v>89.771276589499706</v>
      </c>
      <c r="G18" s="47">
        <v>1042374.2165</v>
      </c>
      <c r="H18" s="48">
        <v>34.970887463427601</v>
      </c>
      <c r="I18" s="47">
        <v>197477.42850000001</v>
      </c>
      <c r="J18" s="48">
        <v>14.036334179626399</v>
      </c>
      <c r="K18" s="47">
        <v>196567.32550000001</v>
      </c>
      <c r="L18" s="48">
        <v>18.857654227098799</v>
      </c>
      <c r="M18" s="48">
        <v>4.6299810901179999E-3</v>
      </c>
      <c r="N18" s="47">
        <v>30104070.043000001</v>
      </c>
      <c r="O18" s="47">
        <v>590004182.31229997</v>
      </c>
      <c r="P18" s="47">
        <v>76255</v>
      </c>
      <c r="Q18" s="47">
        <v>72649</v>
      </c>
      <c r="R18" s="48">
        <v>4.9635920659610004</v>
      </c>
      <c r="S18" s="47">
        <v>18.449960405219301</v>
      </c>
      <c r="T18" s="47">
        <v>18.233121104213399</v>
      </c>
      <c r="U18" s="49">
        <v>1.1752832864864999</v>
      </c>
    </row>
    <row r="19" spans="1:21" ht="12" thickBot="1">
      <c r="A19" s="69"/>
      <c r="B19" s="71" t="s">
        <v>17</v>
      </c>
      <c r="C19" s="72"/>
      <c r="D19" s="47">
        <v>549022.58310000005</v>
      </c>
      <c r="E19" s="47">
        <v>906426</v>
      </c>
      <c r="F19" s="48">
        <v>60.570039153775397</v>
      </c>
      <c r="G19" s="47">
        <v>386859.63020000001</v>
      </c>
      <c r="H19" s="48">
        <v>41.917775916852399</v>
      </c>
      <c r="I19" s="47">
        <v>56737.304499999998</v>
      </c>
      <c r="J19" s="48">
        <v>10.3342387447231</v>
      </c>
      <c r="K19" s="47">
        <v>55860.671900000001</v>
      </c>
      <c r="L19" s="48">
        <v>14.439519541266399</v>
      </c>
      <c r="M19" s="48">
        <v>1.5693198276764998E-2</v>
      </c>
      <c r="N19" s="47">
        <v>12441362.094799999</v>
      </c>
      <c r="O19" s="47">
        <v>199062450.30849999</v>
      </c>
      <c r="P19" s="47">
        <v>12312</v>
      </c>
      <c r="Q19" s="47">
        <v>13270</v>
      </c>
      <c r="R19" s="48">
        <v>-7.2192916352675196</v>
      </c>
      <c r="S19" s="47">
        <v>44.592477509746601</v>
      </c>
      <c r="T19" s="47">
        <v>56.783875930670703</v>
      </c>
      <c r="U19" s="49">
        <v>-27.339585288257201</v>
      </c>
    </row>
    <row r="20" spans="1:21" ht="12" thickBot="1">
      <c r="A20" s="69"/>
      <c r="B20" s="71" t="s">
        <v>18</v>
      </c>
      <c r="C20" s="72"/>
      <c r="D20" s="47">
        <v>1286917.1632000001</v>
      </c>
      <c r="E20" s="47">
        <v>1500439</v>
      </c>
      <c r="F20" s="48">
        <v>85.769375709375694</v>
      </c>
      <c r="G20" s="47">
        <v>657944.37620000006</v>
      </c>
      <c r="H20" s="48">
        <v>95.596650682337796</v>
      </c>
      <c r="I20" s="47">
        <v>-91570.867700000003</v>
      </c>
      <c r="J20" s="48">
        <v>-7.1155215206162401</v>
      </c>
      <c r="K20" s="47">
        <v>63389.887900000002</v>
      </c>
      <c r="L20" s="48">
        <v>9.6345360174840895</v>
      </c>
      <c r="M20" s="48">
        <v>-2.4445658563784902</v>
      </c>
      <c r="N20" s="47">
        <v>17374630.843699999</v>
      </c>
      <c r="O20" s="47">
        <v>298564797.92919999</v>
      </c>
      <c r="P20" s="47">
        <v>41914</v>
      </c>
      <c r="Q20" s="47">
        <v>36456</v>
      </c>
      <c r="R20" s="48">
        <v>14.9714724599517</v>
      </c>
      <c r="S20" s="47">
        <v>30.703754430500599</v>
      </c>
      <c r="T20" s="47">
        <v>24.521220399934201</v>
      </c>
      <c r="U20" s="49">
        <v>20.136084805396798</v>
      </c>
    </row>
    <row r="21" spans="1:21" ht="12" thickBot="1">
      <c r="A21" s="69"/>
      <c r="B21" s="71" t="s">
        <v>19</v>
      </c>
      <c r="C21" s="72"/>
      <c r="D21" s="47">
        <v>331977.2929</v>
      </c>
      <c r="E21" s="47">
        <v>382527</v>
      </c>
      <c r="F21" s="48">
        <v>86.785323101375894</v>
      </c>
      <c r="G21" s="47">
        <v>244417.81109999999</v>
      </c>
      <c r="H21" s="48">
        <v>35.823691164706602</v>
      </c>
      <c r="I21" s="47">
        <v>38504.267500000002</v>
      </c>
      <c r="J21" s="48">
        <v>11.5984642092971</v>
      </c>
      <c r="K21" s="47">
        <v>37283.510999999999</v>
      </c>
      <c r="L21" s="48">
        <v>15.254007403227201</v>
      </c>
      <c r="M21" s="48">
        <v>3.2742530605554002E-2</v>
      </c>
      <c r="N21" s="47">
        <v>6281755.0931000002</v>
      </c>
      <c r="O21" s="47">
        <v>116219410.5327</v>
      </c>
      <c r="P21" s="47">
        <v>33076</v>
      </c>
      <c r="Q21" s="47">
        <v>31215</v>
      </c>
      <c r="R21" s="48">
        <v>5.9618773025788903</v>
      </c>
      <c r="S21" s="47">
        <v>10.0368029054299</v>
      </c>
      <c r="T21" s="47">
        <v>10.1770208393401</v>
      </c>
      <c r="U21" s="49">
        <v>-1.39703783397286</v>
      </c>
    </row>
    <row r="22" spans="1:21" ht="12" thickBot="1">
      <c r="A22" s="69"/>
      <c r="B22" s="71" t="s">
        <v>20</v>
      </c>
      <c r="C22" s="72"/>
      <c r="D22" s="47">
        <v>859578.13150000002</v>
      </c>
      <c r="E22" s="47">
        <v>886115</v>
      </c>
      <c r="F22" s="48">
        <v>97.005256823324302</v>
      </c>
      <c r="G22" s="47">
        <v>568453.17720000003</v>
      </c>
      <c r="H22" s="48">
        <v>51.213532789803203</v>
      </c>
      <c r="I22" s="47">
        <v>96148.876999999993</v>
      </c>
      <c r="J22" s="48">
        <v>11.1855890089033</v>
      </c>
      <c r="K22" s="47">
        <v>90599.0092</v>
      </c>
      <c r="L22" s="48">
        <v>15.9378138488483</v>
      </c>
      <c r="M22" s="48">
        <v>6.1257488895363997E-2</v>
      </c>
      <c r="N22" s="47">
        <v>19553805.587299999</v>
      </c>
      <c r="O22" s="47">
        <v>331880132.69690001</v>
      </c>
      <c r="P22" s="47">
        <v>57237</v>
      </c>
      <c r="Q22" s="47">
        <v>56349</v>
      </c>
      <c r="R22" s="48">
        <v>1.57589309481978</v>
      </c>
      <c r="S22" s="47">
        <v>15.0178753516082</v>
      </c>
      <c r="T22" s="47">
        <v>15.134959427851401</v>
      </c>
      <c r="U22" s="49">
        <v>-0.77963142922651896</v>
      </c>
    </row>
    <row r="23" spans="1:21" ht="12" thickBot="1">
      <c r="A23" s="69"/>
      <c r="B23" s="71" t="s">
        <v>21</v>
      </c>
      <c r="C23" s="72"/>
      <c r="D23" s="47">
        <v>2440041.7807</v>
      </c>
      <c r="E23" s="47">
        <v>2457274</v>
      </c>
      <c r="F23" s="48">
        <v>99.298726177870293</v>
      </c>
      <c r="G23" s="47">
        <v>1644469.828</v>
      </c>
      <c r="H23" s="48">
        <v>48.378628732129002</v>
      </c>
      <c r="I23" s="47">
        <v>147282.48569999999</v>
      </c>
      <c r="J23" s="48">
        <v>6.0360640897611004</v>
      </c>
      <c r="K23" s="47">
        <v>230770.9069</v>
      </c>
      <c r="L23" s="48">
        <v>14.0331493452004</v>
      </c>
      <c r="M23" s="48">
        <v>-0.36178053083692202</v>
      </c>
      <c r="N23" s="47">
        <v>47975761.499300003</v>
      </c>
      <c r="O23" s="47">
        <v>729146474.04970002</v>
      </c>
      <c r="P23" s="47">
        <v>83852</v>
      </c>
      <c r="Q23" s="47">
        <v>75118</v>
      </c>
      <c r="R23" s="48">
        <v>11.627040123539</v>
      </c>
      <c r="S23" s="47">
        <v>29.099386785049798</v>
      </c>
      <c r="T23" s="47">
        <v>28.468008035357698</v>
      </c>
      <c r="U23" s="49">
        <v>2.1697321471273199</v>
      </c>
    </row>
    <row r="24" spans="1:21" ht="12" thickBot="1">
      <c r="A24" s="69"/>
      <c r="B24" s="71" t="s">
        <v>22</v>
      </c>
      <c r="C24" s="72"/>
      <c r="D24" s="47">
        <v>274328.27049999998</v>
      </c>
      <c r="E24" s="47">
        <v>300071</v>
      </c>
      <c r="F24" s="48">
        <v>91.421120501481298</v>
      </c>
      <c r="G24" s="47">
        <v>209944.6202</v>
      </c>
      <c r="H24" s="48">
        <v>30.666968383693799</v>
      </c>
      <c r="I24" s="47">
        <v>40091.090400000001</v>
      </c>
      <c r="J24" s="48">
        <v>14.614275928225901</v>
      </c>
      <c r="K24" s="47">
        <v>26157.763299999999</v>
      </c>
      <c r="L24" s="48">
        <v>12.459363462174601</v>
      </c>
      <c r="M24" s="48">
        <v>0.53266508073341301</v>
      </c>
      <c r="N24" s="47">
        <v>5393755.3750999998</v>
      </c>
      <c r="O24" s="47">
        <v>89632811.758900002</v>
      </c>
      <c r="P24" s="47">
        <v>31234</v>
      </c>
      <c r="Q24" s="47">
        <v>28739</v>
      </c>
      <c r="R24" s="48">
        <v>8.6815825185288205</v>
      </c>
      <c r="S24" s="47">
        <v>8.7830015527950298</v>
      </c>
      <c r="T24" s="47">
        <v>8.4206406242388407</v>
      </c>
      <c r="U24" s="49">
        <v>4.1257072127111201</v>
      </c>
    </row>
    <row r="25" spans="1:21" ht="12" thickBot="1">
      <c r="A25" s="69"/>
      <c r="B25" s="71" t="s">
        <v>23</v>
      </c>
      <c r="C25" s="72"/>
      <c r="D25" s="47">
        <v>248081.5104</v>
      </c>
      <c r="E25" s="47">
        <v>321518</v>
      </c>
      <c r="F25" s="48">
        <v>77.159446873891994</v>
      </c>
      <c r="G25" s="47">
        <v>180901.82819999999</v>
      </c>
      <c r="H25" s="48">
        <v>37.135988546079297</v>
      </c>
      <c r="I25" s="47">
        <v>17969.310399999998</v>
      </c>
      <c r="J25" s="48">
        <v>7.2433090120367201</v>
      </c>
      <c r="K25" s="47">
        <v>24879.9607</v>
      </c>
      <c r="L25" s="48">
        <v>13.753294230113299</v>
      </c>
      <c r="M25" s="48">
        <v>-0.27775969517508098</v>
      </c>
      <c r="N25" s="47">
        <v>4363316.8882999998</v>
      </c>
      <c r="O25" s="47">
        <v>74920953.391599998</v>
      </c>
      <c r="P25" s="47">
        <v>17938</v>
      </c>
      <c r="Q25" s="47">
        <v>15755</v>
      </c>
      <c r="R25" s="48">
        <v>13.855918755950499</v>
      </c>
      <c r="S25" s="47">
        <v>13.8299426022968</v>
      </c>
      <c r="T25" s="47">
        <v>13.0116654903205</v>
      </c>
      <c r="U25" s="49">
        <v>5.9167064933470597</v>
      </c>
    </row>
    <row r="26" spans="1:21" ht="12" thickBot="1">
      <c r="A26" s="69"/>
      <c r="B26" s="71" t="s">
        <v>24</v>
      </c>
      <c r="C26" s="72"/>
      <c r="D26" s="47">
        <v>491929.34570000001</v>
      </c>
      <c r="E26" s="47">
        <v>517493</v>
      </c>
      <c r="F26" s="48">
        <v>95.060096600340501</v>
      </c>
      <c r="G26" s="47">
        <v>277050.63040000002</v>
      </c>
      <c r="H26" s="48">
        <v>77.559367033297306</v>
      </c>
      <c r="I26" s="47">
        <v>90527.442899999995</v>
      </c>
      <c r="J26" s="48">
        <v>18.402529487477999</v>
      </c>
      <c r="K26" s="47">
        <v>66021.2886</v>
      </c>
      <c r="L26" s="48">
        <v>23.830044531817101</v>
      </c>
      <c r="M26" s="48">
        <v>0.37118564056624598</v>
      </c>
      <c r="N26" s="47">
        <v>7987518.6380000003</v>
      </c>
      <c r="O26" s="47">
        <v>161066071.58410001</v>
      </c>
      <c r="P26" s="47">
        <v>42397</v>
      </c>
      <c r="Q26" s="47">
        <v>34051</v>
      </c>
      <c r="R26" s="48">
        <v>24.510293383454201</v>
      </c>
      <c r="S26" s="47">
        <v>11.602928171804599</v>
      </c>
      <c r="T26" s="47">
        <v>11.6075717893748</v>
      </c>
      <c r="U26" s="49">
        <v>-4.0021083483382E-2</v>
      </c>
    </row>
    <row r="27" spans="1:21" ht="12" thickBot="1">
      <c r="A27" s="69"/>
      <c r="B27" s="71" t="s">
        <v>25</v>
      </c>
      <c r="C27" s="72"/>
      <c r="D27" s="47">
        <v>225582.802</v>
      </c>
      <c r="E27" s="47">
        <v>262324</v>
      </c>
      <c r="F27" s="48">
        <v>85.993962428142297</v>
      </c>
      <c r="G27" s="47">
        <v>182137.7194</v>
      </c>
      <c r="H27" s="48">
        <v>23.852875034955499</v>
      </c>
      <c r="I27" s="47">
        <v>60559.956400000003</v>
      </c>
      <c r="J27" s="48">
        <v>26.845998836382901</v>
      </c>
      <c r="K27" s="47">
        <v>51930.694300000003</v>
      </c>
      <c r="L27" s="48">
        <v>28.511773657357001</v>
      </c>
      <c r="M27" s="48">
        <v>0.166168818197372</v>
      </c>
      <c r="N27" s="47">
        <v>4108498.0854000002</v>
      </c>
      <c r="O27" s="47">
        <v>75256939.523599997</v>
      </c>
      <c r="P27" s="47">
        <v>35550</v>
      </c>
      <c r="Q27" s="47">
        <v>33816</v>
      </c>
      <c r="R27" s="48">
        <v>5.1277501774308103</v>
      </c>
      <c r="S27" s="47">
        <v>6.34550779184248</v>
      </c>
      <c r="T27" s="47">
        <v>6.3852388780459002</v>
      </c>
      <c r="U27" s="49">
        <v>-0.626129342312016</v>
      </c>
    </row>
    <row r="28" spans="1:21" ht="12" thickBot="1">
      <c r="A28" s="69"/>
      <c r="B28" s="71" t="s">
        <v>26</v>
      </c>
      <c r="C28" s="72"/>
      <c r="D28" s="47">
        <v>894238.79940000002</v>
      </c>
      <c r="E28" s="47">
        <v>1036548</v>
      </c>
      <c r="F28" s="48">
        <v>86.270852811447199</v>
      </c>
      <c r="G28" s="47">
        <v>623629.62990000006</v>
      </c>
      <c r="H28" s="48">
        <v>43.392609415205698</v>
      </c>
      <c r="I28" s="47">
        <v>39278.8145</v>
      </c>
      <c r="J28" s="48">
        <v>4.3924301345853696</v>
      </c>
      <c r="K28" s="47">
        <v>44398.090900000003</v>
      </c>
      <c r="L28" s="48">
        <v>7.1193042747374404</v>
      </c>
      <c r="M28" s="48">
        <v>-0.115303975829285</v>
      </c>
      <c r="N28" s="47">
        <v>15619911.4016</v>
      </c>
      <c r="O28" s="47">
        <v>259557682.72209999</v>
      </c>
      <c r="P28" s="47">
        <v>48302</v>
      </c>
      <c r="Q28" s="47">
        <v>44998</v>
      </c>
      <c r="R28" s="48">
        <v>7.3425485577136804</v>
      </c>
      <c r="S28" s="47">
        <v>18.513494252826</v>
      </c>
      <c r="T28" s="47">
        <v>17.926210764922899</v>
      </c>
      <c r="U28" s="49">
        <v>3.1721914830499398</v>
      </c>
    </row>
    <row r="29" spans="1:21" ht="12" thickBot="1">
      <c r="A29" s="69"/>
      <c r="B29" s="71" t="s">
        <v>27</v>
      </c>
      <c r="C29" s="72"/>
      <c r="D29" s="47">
        <v>614964.50879999995</v>
      </c>
      <c r="E29" s="47">
        <v>647638</v>
      </c>
      <c r="F29" s="48">
        <v>94.954976205843394</v>
      </c>
      <c r="G29" s="47">
        <v>424124.61560000002</v>
      </c>
      <c r="H29" s="48">
        <v>44.996184182807397</v>
      </c>
      <c r="I29" s="47">
        <v>74811.041299999997</v>
      </c>
      <c r="J29" s="48">
        <v>12.1650989983115</v>
      </c>
      <c r="K29" s="47">
        <v>102901.9482</v>
      </c>
      <c r="L29" s="48">
        <v>24.262196631626001</v>
      </c>
      <c r="M29" s="48">
        <v>-0.272987124066909</v>
      </c>
      <c r="N29" s="47">
        <v>10578855.536699999</v>
      </c>
      <c r="O29" s="47">
        <v>184177951.69710001</v>
      </c>
      <c r="P29" s="47">
        <v>98665</v>
      </c>
      <c r="Q29" s="47">
        <v>87609</v>
      </c>
      <c r="R29" s="48">
        <v>12.619708020865399</v>
      </c>
      <c r="S29" s="47">
        <v>6.2328536846906202</v>
      </c>
      <c r="T29" s="47">
        <v>6.2776962926183399</v>
      </c>
      <c r="U29" s="49">
        <v>-0.71945548854873798</v>
      </c>
    </row>
    <row r="30" spans="1:21" ht="12" thickBot="1">
      <c r="A30" s="69"/>
      <c r="B30" s="71" t="s">
        <v>28</v>
      </c>
      <c r="C30" s="72"/>
      <c r="D30" s="47">
        <v>905202.54460000002</v>
      </c>
      <c r="E30" s="47">
        <v>1149976</v>
      </c>
      <c r="F30" s="48">
        <v>78.714907493721597</v>
      </c>
      <c r="G30" s="47">
        <v>644562.35600000003</v>
      </c>
      <c r="H30" s="48">
        <v>40.436768634375497</v>
      </c>
      <c r="I30" s="47">
        <v>115927.8643</v>
      </c>
      <c r="J30" s="48">
        <v>12.80684251183</v>
      </c>
      <c r="K30" s="47">
        <v>98041.205499999996</v>
      </c>
      <c r="L30" s="48">
        <v>15.210507499758499</v>
      </c>
      <c r="M30" s="48">
        <v>0.182440216935113</v>
      </c>
      <c r="N30" s="47">
        <v>19417364.611499999</v>
      </c>
      <c r="O30" s="47">
        <v>338646046.49080002</v>
      </c>
      <c r="P30" s="47">
        <v>72172</v>
      </c>
      <c r="Q30" s="47">
        <v>65437</v>
      </c>
      <c r="R30" s="48">
        <v>10.292342252853899</v>
      </c>
      <c r="S30" s="47">
        <v>12.5422954137339</v>
      </c>
      <c r="T30" s="47">
        <v>12.467000180326099</v>
      </c>
      <c r="U30" s="49">
        <v>0.600330568878922</v>
      </c>
    </row>
    <row r="31" spans="1:21" ht="12" thickBot="1">
      <c r="A31" s="69"/>
      <c r="B31" s="71" t="s">
        <v>29</v>
      </c>
      <c r="C31" s="72"/>
      <c r="D31" s="47">
        <v>798260.9155</v>
      </c>
      <c r="E31" s="47">
        <v>1228736</v>
      </c>
      <c r="F31" s="48">
        <v>64.966023254791907</v>
      </c>
      <c r="G31" s="47">
        <v>519258.7648</v>
      </c>
      <c r="H31" s="48">
        <v>53.730850514860698</v>
      </c>
      <c r="I31" s="47">
        <v>24217.678599999999</v>
      </c>
      <c r="J31" s="48">
        <v>3.0338048788009302</v>
      </c>
      <c r="K31" s="47">
        <v>33248.423199999997</v>
      </c>
      <c r="L31" s="48">
        <v>6.40305478768492</v>
      </c>
      <c r="M31" s="48">
        <v>-0.27161422199414298</v>
      </c>
      <c r="N31" s="47">
        <v>15759471.804199999</v>
      </c>
      <c r="O31" s="47">
        <v>273875444.74860001</v>
      </c>
      <c r="P31" s="47">
        <v>34648</v>
      </c>
      <c r="Q31" s="47">
        <v>30373</v>
      </c>
      <c r="R31" s="48">
        <v>14.075000823099501</v>
      </c>
      <c r="S31" s="47">
        <v>23.039162880974398</v>
      </c>
      <c r="T31" s="47">
        <v>24.298971612945699</v>
      </c>
      <c r="U31" s="49">
        <v>-5.4681185183671897</v>
      </c>
    </row>
    <row r="32" spans="1:21" ht="12" thickBot="1">
      <c r="A32" s="69"/>
      <c r="B32" s="71" t="s">
        <v>30</v>
      </c>
      <c r="C32" s="72"/>
      <c r="D32" s="47">
        <v>118003.666</v>
      </c>
      <c r="E32" s="47">
        <v>134992</v>
      </c>
      <c r="F32" s="48">
        <v>87.415303129074303</v>
      </c>
      <c r="G32" s="47">
        <v>92882.658500000005</v>
      </c>
      <c r="H32" s="48">
        <v>27.045960899148898</v>
      </c>
      <c r="I32" s="47">
        <v>30177.563699999999</v>
      </c>
      <c r="J32" s="48">
        <v>25.573412015860601</v>
      </c>
      <c r="K32" s="47">
        <v>28084.593700000001</v>
      </c>
      <c r="L32" s="48">
        <v>30.236638521710699</v>
      </c>
      <c r="M32" s="48">
        <v>7.4523777069988001E-2</v>
      </c>
      <c r="N32" s="47">
        <v>2253444.2803000002</v>
      </c>
      <c r="O32" s="47">
        <v>41572716.483900003</v>
      </c>
      <c r="P32" s="47">
        <v>26649</v>
      </c>
      <c r="Q32" s="47">
        <v>25263</v>
      </c>
      <c r="R32" s="48">
        <v>5.4862842892768002</v>
      </c>
      <c r="S32" s="47">
        <v>4.4280710720852596</v>
      </c>
      <c r="T32" s="47">
        <v>4.5628363733523303</v>
      </c>
      <c r="U32" s="49">
        <v>-3.04343130616496</v>
      </c>
    </row>
    <row r="33" spans="1:21" ht="12" thickBot="1">
      <c r="A33" s="69"/>
      <c r="B33" s="71" t="s">
        <v>31</v>
      </c>
      <c r="C33" s="72"/>
      <c r="D33" s="47">
        <v>47.350700000000003</v>
      </c>
      <c r="E33" s="50"/>
      <c r="F33" s="50"/>
      <c r="G33" s="47">
        <v>137.6437</v>
      </c>
      <c r="H33" s="48">
        <v>-65.599079362150306</v>
      </c>
      <c r="I33" s="47">
        <v>9.6745999999999999</v>
      </c>
      <c r="J33" s="48">
        <v>20.431799318700701</v>
      </c>
      <c r="K33" s="47">
        <v>21.024799999999999</v>
      </c>
      <c r="L33" s="48">
        <v>15.2748000816601</v>
      </c>
      <c r="M33" s="48">
        <v>-0.53984817929302498</v>
      </c>
      <c r="N33" s="47">
        <v>635.39620000000002</v>
      </c>
      <c r="O33" s="47">
        <v>28826.952799999999</v>
      </c>
      <c r="P33" s="47">
        <v>9</v>
      </c>
      <c r="Q33" s="47">
        <v>7</v>
      </c>
      <c r="R33" s="48">
        <v>28.571428571428601</v>
      </c>
      <c r="S33" s="47">
        <v>5.2611888888888902</v>
      </c>
      <c r="T33" s="47">
        <v>5.3601999999999999</v>
      </c>
      <c r="U33" s="49">
        <v>-1.8819151564813199</v>
      </c>
    </row>
    <row r="34" spans="1:21" ht="12" thickBot="1">
      <c r="A34" s="69"/>
      <c r="B34" s="71" t="s">
        <v>40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206342.98569999999</v>
      </c>
      <c r="E35" s="47">
        <v>253537</v>
      </c>
      <c r="F35" s="48">
        <v>81.385748707289295</v>
      </c>
      <c r="G35" s="47">
        <v>106069.7515</v>
      </c>
      <c r="H35" s="48">
        <v>94.535183482540702</v>
      </c>
      <c r="I35" s="47">
        <v>16916.334900000002</v>
      </c>
      <c r="J35" s="48">
        <v>8.1981632875054409</v>
      </c>
      <c r="K35" s="47">
        <v>22841.849600000001</v>
      </c>
      <c r="L35" s="48">
        <v>21.534744144281301</v>
      </c>
      <c r="M35" s="48">
        <v>-0.25941483740441101</v>
      </c>
      <c r="N35" s="47">
        <v>2950801.5805000002</v>
      </c>
      <c r="O35" s="47">
        <v>43291738.862099998</v>
      </c>
      <c r="P35" s="47">
        <v>16420</v>
      </c>
      <c r="Q35" s="47">
        <v>11958</v>
      </c>
      <c r="R35" s="48">
        <v>37.3139320956682</v>
      </c>
      <c r="S35" s="47">
        <v>12.5665642935445</v>
      </c>
      <c r="T35" s="47">
        <v>12.097073582538901</v>
      </c>
      <c r="U35" s="49">
        <v>3.7360307880393</v>
      </c>
    </row>
    <row r="36" spans="1:21" ht="12" thickBot="1">
      <c r="A36" s="69"/>
      <c r="B36" s="71" t="s">
        <v>41</v>
      </c>
      <c r="C36" s="72"/>
      <c r="D36" s="50"/>
      <c r="E36" s="47">
        <v>674714</v>
      </c>
      <c r="F36" s="50"/>
      <c r="G36" s="47">
        <v>4921.8999999999996</v>
      </c>
      <c r="H36" s="50"/>
      <c r="I36" s="50"/>
      <c r="J36" s="50"/>
      <c r="K36" s="47">
        <v>202.73500000000001</v>
      </c>
      <c r="L36" s="48">
        <v>4.1190393953554496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42</v>
      </c>
      <c r="C37" s="72"/>
      <c r="D37" s="50"/>
      <c r="E37" s="47">
        <v>304129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43</v>
      </c>
      <c r="C38" s="72"/>
      <c r="D38" s="50"/>
      <c r="E38" s="47">
        <v>360317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236714.53020000001</v>
      </c>
      <c r="E39" s="47">
        <v>387149</v>
      </c>
      <c r="F39" s="48">
        <v>61.143004424653</v>
      </c>
      <c r="G39" s="47">
        <v>333827.65999999997</v>
      </c>
      <c r="H39" s="48">
        <v>-29.0907978685769</v>
      </c>
      <c r="I39" s="47">
        <v>12455.404699999999</v>
      </c>
      <c r="J39" s="48">
        <v>5.2617829118797399</v>
      </c>
      <c r="K39" s="47">
        <v>16366.0164</v>
      </c>
      <c r="L39" s="48">
        <v>4.9025345592992498</v>
      </c>
      <c r="M39" s="48">
        <v>-0.23894707205597099</v>
      </c>
      <c r="N39" s="47">
        <v>6807542.5148999998</v>
      </c>
      <c r="O39" s="47">
        <v>108757135.41240001</v>
      </c>
      <c r="P39" s="47">
        <v>407</v>
      </c>
      <c r="Q39" s="47">
        <v>456</v>
      </c>
      <c r="R39" s="48">
        <v>-10.7456140350877</v>
      </c>
      <c r="S39" s="47">
        <v>581.60818230958205</v>
      </c>
      <c r="T39" s="47">
        <v>604.19478245614005</v>
      </c>
      <c r="U39" s="49">
        <v>-3.8834735881579201</v>
      </c>
    </row>
    <row r="40" spans="1:21" ht="12" thickBot="1">
      <c r="A40" s="69"/>
      <c r="B40" s="71" t="s">
        <v>34</v>
      </c>
      <c r="C40" s="72"/>
      <c r="D40" s="47">
        <v>357129.8063</v>
      </c>
      <c r="E40" s="47">
        <v>473936</v>
      </c>
      <c r="F40" s="48">
        <v>75.354015373383803</v>
      </c>
      <c r="G40" s="47">
        <v>285849.01199999999</v>
      </c>
      <c r="H40" s="48">
        <v>24.9365193887743</v>
      </c>
      <c r="I40" s="47">
        <v>25812.034899999999</v>
      </c>
      <c r="J40" s="48">
        <v>7.2276338867994401</v>
      </c>
      <c r="K40" s="47">
        <v>28207.991900000001</v>
      </c>
      <c r="L40" s="48">
        <v>9.8681439206793495</v>
      </c>
      <c r="M40" s="48">
        <v>-8.4938942427873004E-2</v>
      </c>
      <c r="N40" s="47">
        <v>11225115.450099999</v>
      </c>
      <c r="O40" s="47">
        <v>145534852.3391</v>
      </c>
      <c r="P40" s="47">
        <v>2026</v>
      </c>
      <c r="Q40" s="47">
        <v>1952</v>
      </c>
      <c r="R40" s="48">
        <v>3.7909836065573899</v>
      </c>
      <c r="S40" s="47">
        <v>176.27334960513301</v>
      </c>
      <c r="T40" s="47">
        <v>193.989318391393</v>
      </c>
      <c r="U40" s="49">
        <v>-10.0502820340939</v>
      </c>
    </row>
    <row r="41" spans="1:21" ht="12" thickBot="1">
      <c r="A41" s="69"/>
      <c r="B41" s="71" t="s">
        <v>44</v>
      </c>
      <c r="C41" s="72"/>
      <c r="D41" s="50"/>
      <c r="E41" s="47">
        <v>351737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45</v>
      </c>
      <c r="C42" s="72"/>
      <c r="D42" s="50"/>
      <c r="E42" s="47">
        <v>150132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29672.727299999999</v>
      </c>
      <c r="E43" s="53"/>
      <c r="F43" s="53"/>
      <c r="G43" s="52">
        <v>32355.644</v>
      </c>
      <c r="H43" s="54">
        <v>-8.2919588928596308</v>
      </c>
      <c r="I43" s="52">
        <v>4404.3769000000002</v>
      </c>
      <c r="J43" s="54">
        <v>14.843181941014199</v>
      </c>
      <c r="K43" s="52">
        <v>3888.8714</v>
      </c>
      <c r="L43" s="54">
        <v>12.0191438625051</v>
      </c>
      <c r="M43" s="54">
        <v>0.13255915328030701</v>
      </c>
      <c r="N43" s="52">
        <v>605359.17039999994</v>
      </c>
      <c r="O43" s="52">
        <v>14576193.326199999</v>
      </c>
      <c r="P43" s="52">
        <v>68</v>
      </c>
      <c r="Q43" s="52">
        <v>47</v>
      </c>
      <c r="R43" s="54">
        <v>44.680851063829799</v>
      </c>
      <c r="S43" s="52">
        <v>436.36363676470597</v>
      </c>
      <c r="T43" s="52">
        <v>234.074604255319</v>
      </c>
      <c r="U43" s="55">
        <v>46.357903240792801</v>
      </c>
    </row>
  </sheetData>
  <mergeCells count="41">
    <mergeCell ref="B43:C43"/>
    <mergeCell ref="B37:C37"/>
    <mergeCell ref="B38:C38"/>
    <mergeCell ref="B39:C39"/>
    <mergeCell ref="B40:C40"/>
    <mergeCell ref="B41:C41"/>
    <mergeCell ref="B42:C4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53</v>
      </c>
      <c r="B1" s="31" t="s">
        <v>36</v>
      </c>
      <c r="C1" s="30" t="s">
        <v>37</v>
      </c>
      <c r="D1" s="30" t="s">
        <v>38</v>
      </c>
      <c r="E1" s="30" t="s">
        <v>39</v>
      </c>
      <c r="F1" s="30" t="s">
        <v>46</v>
      </c>
      <c r="G1" s="30" t="s">
        <v>39</v>
      </c>
      <c r="H1" s="30" t="s">
        <v>47</v>
      </c>
    </row>
    <row r="2" spans="1:8" ht="14.25">
      <c r="A2" s="32">
        <v>1</v>
      </c>
      <c r="B2" s="33">
        <v>12</v>
      </c>
      <c r="C2" s="32">
        <v>52127</v>
      </c>
      <c r="D2" s="32">
        <v>593903.77841538505</v>
      </c>
      <c r="E2" s="32">
        <v>467701.007615385</v>
      </c>
      <c r="F2" s="32">
        <v>126202.7708</v>
      </c>
      <c r="G2" s="32">
        <v>467701.007615385</v>
      </c>
      <c r="H2" s="32">
        <v>0.21249699932323399</v>
      </c>
    </row>
    <row r="3" spans="1:8" ht="14.25">
      <c r="A3" s="32">
        <v>2</v>
      </c>
      <c r="B3" s="33">
        <v>13</v>
      </c>
      <c r="C3" s="32">
        <v>10452.894</v>
      </c>
      <c r="D3" s="32">
        <v>75235.662920717004</v>
      </c>
      <c r="E3" s="32">
        <v>60173.379338393497</v>
      </c>
      <c r="F3" s="32">
        <v>15062.2835823236</v>
      </c>
      <c r="G3" s="32">
        <v>60173.379338393497</v>
      </c>
      <c r="H3" s="32">
        <v>0.20020138053672901</v>
      </c>
    </row>
    <row r="4" spans="1:8" ht="14.25">
      <c r="A4" s="32">
        <v>3</v>
      </c>
      <c r="B4" s="33">
        <v>14</v>
      </c>
      <c r="C4" s="32">
        <v>95976</v>
      </c>
      <c r="D4" s="32">
        <v>96938.310288888897</v>
      </c>
      <c r="E4" s="32">
        <v>75280.861307692307</v>
      </c>
      <c r="F4" s="32">
        <v>21657.448981196601</v>
      </c>
      <c r="G4" s="32">
        <v>75280.861307692307</v>
      </c>
      <c r="H4" s="32">
        <v>0.22341475642245601</v>
      </c>
    </row>
    <row r="5" spans="1:8" ht="14.25">
      <c r="A5" s="32">
        <v>4</v>
      </c>
      <c r="B5" s="33">
        <v>15</v>
      </c>
      <c r="C5" s="32">
        <v>3117</v>
      </c>
      <c r="D5" s="32">
        <v>44501.989897435902</v>
      </c>
      <c r="E5" s="32">
        <v>34741.802600000003</v>
      </c>
      <c r="F5" s="32">
        <v>9760.1872974358994</v>
      </c>
      <c r="G5" s="32">
        <v>34741.802600000003</v>
      </c>
      <c r="H5" s="32">
        <v>0.21932024432908001</v>
      </c>
    </row>
    <row r="6" spans="1:8" ht="14.25">
      <c r="A6" s="32">
        <v>5</v>
      </c>
      <c r="B6" s="33">
        <v>16</v>
      </c>
      <c r="C6" s="32">
        <v>3537</v>
      </c>
      <c r="D6" s="32">
        <v>272431.484778632</v>
      </c>
      <c r="E6" s="32">
        <v>271802.54521196597</v>
      </c>
      <c r="F6" s="32">
        <v>628.93956666666702</v>
      </c>
      <c r="G6" s="32">
        <v>271802.54521196597</v>
      </c>
      <c r="H6" s="32">
        <v>2.3086155668744402E-3</v>
      </c>
    </row>
    <row r="7" spans="1:8" ht="14.25">
      <c r="A7" s="32">
        <v>6</v>
      </c>
      <c r="B7" s="33">
        <v>17</v>
      </c>
      <c r="C7" s="32">
        <v>22612</v>
      </c>
      <c r="D7" s="32">
        <v>389127.090442735</v>
      </c>
      <c r="E7" s="32">
        <v>304325.88379743602</v>
      </c>
      <c r="F7" s="32">
        <v>84801.206645299098</v>
      </c>
      <c r="G7" s="32">
        <v>304325.88379743602</v>
      </c>
      <c r="H7" s="32">
        <v>0.21792676153391299</v>
      </c>
    </row>
    <row r="8" spans="1:8" ht="14.25">
      <c r="A8" s="32">
        <v>7</v>
      </c>
      <c r="B8" s="33">
        <v>18</v>
      </c>
      <c r="C8" s="32">
        <v>62642</v>
      </c>
      <c r="D8" s="32">
        <v>206623.930777778</v>
      </c>
      <c r="E8" s="32">
        <v>164791.58851453001</v>
      </c>
      <c r="F8" s="32">
        <v>41832.342263247898</v>
      </c>
      <c r="G8" s="32">
        <v>164791.58851453001</v>
      </c>
      <c r="H8" s="32">
        <v>0.202456424605716</v>
      </c>
    </row>
    <row r="9" spans="1:8" ht="14.25">
      <c r="A9" s="32">
        <v>8</v>
      </c>
      <c r="B9" s="33">
        <v>19</v>
      </c>
      <c r="C9" s="32">
        <v>18960</v>
      </c>
      <c r="D9" s="32">
        <v>132382.85804017101</v>
      </c>
      <c r="E9" s="32">
        <v>101074.82344188</v>
      </c>
      <c r="F9" s="32">
        <v>31308.0345982906</v>
      </c>
      <c r="G9" s="32">
        <v>101074.82344188</v>
      </c>
      <c r="H9" s="32">
        <v>0.23649613750437601</v>
      </c>
    </row>
    <row r="10" spans="1:8" ht="14.25">
      <c r="A10" s="32">
        <v>9</v>
      </c>
      <c r="B10" s="33">
        <v>21</v>
      </c>
      <c r="C10" s="32">
        <v>173955</v>
      </c>
      <c r="D10" s="32">
        <v>584175.40399999998</v>
      </c>
      <c r="E10" s="32">
        <v>565746.59140000003</v>
      </c>
      <c r="F10" s="32">
        <v>18428.812600000001</v>
      </c>
      <c r="G10" s="32">
        <v>565746.59140000003</v>
      </c>
      <c r="H10" s="32">
        <v>3.1546710925884902E-2</v>
      </c>
    </row>
    <row r="11" spans="1:8" ht="14.25">
      <c r="A11" s="32">
        <v>10</v>
      </c>
      <c r="B11" s="33">
        <v>22</v>
      </c>
      <c r="C11" s="32">
        <v>31425.855</v>
      </c>
      <c r="D11" s="32">
        <v>532442.38599658106</v>
      </c>
      <c r="E11" s="32">
        <v>483526.26008376101</v>
      </c>
      <c r="F11" s="32">
        <v>48916.125912820498</v>
      </c>
      <c r="G11" s="32">
        <v>483526.26008376101</v>
      </c>
      <c r="H11" s="32">
        <v>9.1871209353972402E-2</v>
      </c>
    </row>
    <row r="12" spans="1:8" ht="14.25">
      <c r="A12" s="32">
        <v>11</v>
      </c>
      <c r="B12" s="33">
        <v>23</v>
      </c>
      <c r="C12" s="32">
        <v>175755.486</v>
      </c>
      <c r="D12" s="32">
        <v>1406901.9873982901</v>
      </c>
      <c r="E12" s="32">
        <v>1209424.3113188001</v>
      </c>
      <c r="F12" s="32">
        <v>197477.67607948699</v>
      </c>
      <c r="G12" s="32">
        <v>1209424.3113188001</v>
      </c>
      <c r="H12" s="32">
        <v>0.14036349216100799</v>
      </c>
    </row>
    <row r="13" spans="1:8" ht="14.25">
      <c r="A13" s="32">
        <v>12</v>
      </c>
      <c r="B13" s="33">
        <v>24</v>
      </c>
      <c r="C13" s="32">
        <v>21085</v>
      </c>
      <c r="D13" s="32">
        <v>549022.626830769</v>
      </c>
      <c r="E13" s="32">
        <v>492285.27750769199</v>
      </c>
      <c r="F13" s="32">
        <v>56737.349323076902</v>
      </c>
      <c r="G13" s="32">
        <v>492285.27750769199</v>
      </c>
      <c r="H13" s="32">
        <v>0.10334246085738399</v>
      </c>
    </row>
    <row r="14" spans="1:8" ht="14.25">
      <c r="A14" s="32">
        <v>13</v>
      </c>
      <c r="B14" s="33">
        <v>25</v>
      </c>
      <c r="C14" s="32">
        <v>83243</v>
      </c>
      <c r="D14" s="32">
        <v>1286917.291</v>
      </c>
      <c r="E14" s="32">
        <v>1378488.0308999999</v>
      </c>
      <c r="F14" s="32">
        <v>-91570.7399</v>
      </c>
      <c r="G14" s="32">
        <v>1378488.0308999999</v>
      </c>
      <c r="H14" s="32">
        <v>-7.1155108832864397E-2</v>
      </c>
    </row>
    <row r="15" spans="1:8" ht="14.25">
      <c r="A15" s="32">
        <v>14</v>
      </c>
      <c r="B15" s="33">
        <v>26</v>
      </c>
      <c r="C15" s="32">
        <v>73759</v>
      </c>
      <c r="D15" s="32">
        <v>331977.14661425003</v>
      </c>
      <c r="E15" s="32">
        <v>293473.02531068801</v>
      </c>
      <c r="F15" s="32">
        <v>38504.121303562497</v>
      </c>
      <c r="G15" s="32">
        <v>293473.02531068801</v>
      </c>
      <c r="H15" s="32">
        <v>0.115984252820582</v>
      </c>
    </row>
    <row r="16" spans="1:8" ht="14.25">
      <c r="A16" s="32">
        <v>15</v>
      </c>
      <c r="B16" s="33">
        <v>27</v>
      </c>
      <c r="C16" s="32">
        <v>138942.86600000001</v>
      </c>
      <c r="D16" s="32">
        <v>859578.27276991203</v>
      </c>
      <c r="E16" s="32">
        <v>763429.25420442503</v>
      </c>
      <c r="F16" s="32">
        <v>96149.018565486695</v>
      </c>
      <c r="G16" s="32">
        <v>763429.25420442503</v>
      </c>
      <c r="H16" s="32">
        <v>0.11185603639754101</v>
      </c>
    </row>
    <row r="17" spans="1:8" ht="14.25">
      <c r="A17" s="32">
        <v>16</v>
      </c>
      <c r="B17" s="33">
        <v>29</v>
      </c>
      <c r="C17" s="32">
        <v>200821</v>
      </c>
      <c r="D17" s="32">
        <v>2440042.9958991501</v>
      </c>
      <c r="E17" s="32">
        <v>2292759.3241341901</v>
      </c>
      <c r="F17" s="32">
        <v>147283.67176495699</v>
      </c>
      <c r="G17" s="32">
        <v>2292759.3241341901</v>
      </c>
      <c r="H17" s="32">
        <v>6.0361096920213797E-2</v>
      </c>
    </row>
    <row r="18" spans="1:8" ht="14.25">
      <c r="A18" s="32">
        <v>17</v>
      </c>
      <c r="B18" s="33">
        <v>31</v>
      </c>
      <c r="C18" s="32">
        <v>37992.925000000003</v>
      </c>
      <c r="D18" s="32">
        <v>274328.30230561999</v>
      </c>
      <c r="E18" s="32">
        <v>234237.17392361199</v>
      </c>
      <c r="F18" s="32">
        <v>40091.128382007701</v>
      </c>
      <c r="G18" s="32">
        <v>234237.17392361199</v>
      </c>
      <c r="H18" s="32">
        <v>0.146142880793042</v>
      </c>
    </row>
    <row r="19" spans="1:8" ht="14.25">
      <c r="A19" s="32">
        <v>18</v>
      </c>
      <c r="B19" s="33">
        <v>32</v>
      </c>
      <c r="C19" s="32">
        <v>15512.268</v>
      </c>
      <c r="D19" s="32">
        <v>248081.507727933</v>
      </c>
      <c r="E19" s="32">
        <v>230112.199152104</v>
      </c>
      <c r="F19" s="32">
        <v>17969.3085758288</v>
      </c>
      <c r="G19" s="32">
        <v>230112.199152104</v>
      </c>
      <c r="H19" s="32">
        <v>7.2433083547426197E-2</v>
      </c>
    </row>
    <row r="20" spans="1:8" ht="14.25">
      <c r="A20" s="32">
        <v>19</v>
      </c>
      <c r="B20" s="33">
        <v>33</v>
      </c>
      <c r="C20" s="32">
        <v>46919.993999999999</v>
      </c>
      <c r="D20" s="32">
        <v>491929.33866863302</v>
      </c>
      <c r="E20" s="32">
        <v>401401.87589594797</v>
      </c>
      <c r="F20" s="32">
        <v>90527.462772685307</v>
      </c>
      <c r="G20" s="32">
        <v>401401.87589594797</v>
      </c>
      <c r="H20" s="32">
        <v>0.184025337902575</v>
      </c>
    </row>
    <row r="21" spans="1:8" ht="14.25">
      <c r="A21" s="32">
        <v>20</v>
      </c>
      <c r="B21" s="33">
        <v>34</v>
      </c>
      <c r="C21" s="32">
        <v>46812.497000000003</v>
      </c>
      <c r="D21" s="32">
        <v>225582.710653861</v>
      </c>
      <c r="E21" s="32">
        <v>165022.85802078599</v>
      </c>
      <c r="F21" s="32">
        <v>60559.852633075599</v>
      </c>
      <c r="G21" s="32">
        <v>165022.85802078599</v>
      </c>
      <c r="H21" s="32">
        <v>0.26845963707741699</v>
      </c>
    </row>
    <row r="22" spans="1:8" ht="14.25">
      <c r="A22" s="32">
        <v>21</v>
      </c>
      <c r="B22" s="33">
        <v>35</v>
      </c>
      <c r="C22" s="32">
        <v>39241.597000000002</v>
      </c>
      <c r="D22" s="32">
        <v>894238.79949114996</v>
      </c>
      <c r="E22" s="32">
        <v>854959.98264592804</v>
      </c>
      <c r="F22" s="32">
        <v>39278.8168452221</v>
      </c>
      <c r="G22" s="32">
        <v>854959.98264592804</v>
      </c>
      <c r="H22" s="32">
        <v>4.39243039639668E-2</v>
      </c>
    </row>
    <row r="23" spans="1:8" ht="14.25">
      <c r="A23" s="32">
        <v>22</v>
      </c>
      <c r="B23" s="33">
        <v>36</v>
      </c>
      <c r="C23" s="32">
        <v>121422.624</v>
      </c>
      <c r="D23" s="32">
        <v>614964.51023451297</v>
      </c>
      <c r="E23" s="32">
        <v>540153.44950001396</v>
      </c>
      <c r="F23" s="32">
        <v>74811.060734499697</v>
      </c>
      <c r="G23" s="32">
        <v>540153.44950001396</v>
      </c>
      <c r="H23" s="32">
        <v>0.121651021301979</v>
      </c>
    </row>
    <row r="24" spans="1:8" ht="14.25">
      <c r="A24" s="32">
        <v>23</v>
      </c>
      <c r="B24" s="33">
        <v>37</v>
      </c>
      <c r="C24" s="32">
        <v>118155.83500000001</v>
      </c>
      <c r="D24" s="32">
        <v>905202.55543805298</v>
      </c>
      <c r="E24" s="32">
        <v>789274.68753181503</v>
      </c>
      <c r="F24" s="32">
        <v>115927.867906238</v>
      </c>
      <c r="G24" s="32">
        <v>789274.68753181503</v>
      </c>
      <c r="H24" s="32">
        <v>0.12806842756883</v>
      </c>
    </row>
    <row r="25" spans="1:8" ht="14.25">
      <c r="A25" s="32">
        <v>24</v>
      </c>
      <c r="B25" s="33">
        <v>38</v>
      </c>
      <c r="C25" s="32">
        <v>171993.72</v>
      </c>
      <c r="D25" s="32">
        <v>798260.85873008799</v>
      </c>
      <c r="E25" s="32">
        <v>774043.26920708001</v>
      </c>
      <c r="F25" s="32">
        <v>24217.589523008799</v>
      </c>
      <c r="G25" s="32">
        <v>774043.26920708001</v>
      </c>
      <c r="H25" s="32">
        <v>3.0337939356735299E-2</v>
      </c>
    </row>
    <row r="26" spans="1:8" ht="14.25">
      <c r="A26" s="32">
        <v>25</v>
      </c>
      <c r="B26" s="33">
        <v>39</v>
      </c>
      <c r="C26" s="32">
        <v>82239.957999999999</v>
      </c>
      <c r="D26" s="32">
        <v>118003.572035481</v>
      </c>
      <c r="E26" s="32">
        <v>87826.120504945604</v>
      </c>
      <c r="F26" s="32">
        <v>30177.451530535898</v>
      </c>
      <c r="G26" s="32">
        <v>87826.120504945604</v>
      </c>
      <c r="H26" s="32">
        <v>0.25573337323604101</v>
      </c>
    </row>
    <row r="27" spans="1:8" ht="14.25">
      <c r="A27" s="32">
        <v>26</v>
      </c>
      <c r="B27" s="33">
        <v>40</v>
      </c>
      <c r="C27" s="32">
        <v>13</v>
      </c>
      <c r="D27" s="32">
        <v>47.350700000000003</v>
      </c>
      <c r="E27" s="32">
        <v>37.676099999999998</v>
      </c>
      <c r="F27" s="32">
        <v>9.6745999999999999</v>
      </c>
      <c r="G27" s="32">
        <v>37.676099999999998</v>
      </c>
      <c r="H27" s="32">
        <v>0.204317993187007</v>
      </c>
    </row>
    <row r="28" spans="1:8" ht="14.25">
      <c r="A28" s="32">
        <v>27</v>
      </c>
      <c r="B28" s="33">
        <v>42</v>
      </c>
      <c r="C28" s="32">
        <v>14176.543</v>
      </c>
      <c r="D28" s="32">
        <v>206342.9846</v>
      </c>
      <c r="E28" s="32">
        <v>189426.6618</v>
      </c>
      <c r="F28" s="32">
        <v>16916.322800000002</v>
      </c>
      <c r="G28" s="32">
        <v>189426.6618</v>
      </c>
      <c r="H28" s="32">
        <v>8.1981574671863094E-2</v>
      </c>
    </row>
    <row r="29" spans="1:8" ht="14.25">
      <c r="A29" s="32">
        <v>28</v>
      </c>
      <c r="B29" s="33">
        <v>75</v>
      </c>
      <c r="C29" s="32">
        <v>416</v>
      </c>
      <c r="D29" s="32">
        <v>236714.52991452999</v>
      </c>
      <c r="E29" s="32">
        <v>224259.123931624</v>
      </c>
      <c r="F29" s="32">
        <v>12455.405982906001</v>
      </c>
      <c r="G29" s="32">
        <v>224259.123931624</v>
      </c>
      <c r="H29" s="32">
        <v>5.2617834601886203E-2</v>
      </c>
    </row>
    <row r="30" spans="1:8" ht="14.25">
      <c r="A30" s="32">
        <v>29</v>
      </c>
      <c r="B30" s="33">
        <v>76</v>
      </c>
      <c r="C30" s="32">
        <v>2093</v>
      </c>
      <c r="D30" s="32">
        <v>357129.79943589697</v>
      </c>
      <c r="E30" s="32">
        <v>331317.77038376097</v>
      </c>
      <c r="F30" s="32">
        <v>25812.029052136801</v>
      </c>
      <c r="G30" s="32">
        <v>331317.77038376097</v>
      </c>
      <c r="H30" s="32">
        <v>7.2276323882543597E-2</v>
      </c>
    </row>
    <row r="31" spans="1:8" ht="14.25">
      <c r="A31" s="32">
        <v>30</v>
      </c>
      <c r="B31" s="33">
        <v>99</v>
      </c>
      <c r="C31" s="32">
        <v>78</v>
      </c>
      <c r="D31" s="32">
        <v>29672.7271764617</v>
      </c>
      <c r="E31" s="32">
        <v>25268.349670978001</v>
      </c>
      <c r="F31" s="32">
        <v>4404.3775054836997</v>
      </c>
      <c r="G31" s="32">
        <v>25268.349670978001</v>
      </c>
      <c r="H31" s="32">
        <v>0.14843184043351201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2013-10-18T02:31:59Z</dcterms:modified>
</cp:coreProperties>
</file>