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<sst xmlns="http://schemas.openxmlformats.org/spreadsheetml/2006/main" count="114" uniqueCount="71">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</sst>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186" Type="http://schemas.openxmlformats.org/officeDocument/2006/relationships/image" Target="cid:531d4e0813" TargetMode="External"/><Relationship Id="rId216" Type="http://schemas.openxmlformats.org/officeDocument/2006/relationships/image" Target="cid:d85c69b313" TargetMode="External"/><Relationship Id="rId211" Type="http://schemas.openxmlformats.org/officeDocument/2006/relationships/hyperlink" Target="cid:c607a7f1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97" Type="http://schemas.openxmlformats.org/officeDocument/2006/relationships/hyperlink" Target="cid:9a94d6742" TargetMode="External"/><Relationship Id="rId206" Type="http://schemas.openxmlformats.org/officeDocument/2006/relationships/image" Target="cid:b45939ec13" TargetMode="External"/><Relationship Id="rId201" Type="http://schemas.openxmlformats.org/officeDocument/2006/relationships/hyperlink" Target="cid:a60cac88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6" Type="http://schemas.openxmlformats.org/officeDocument/2006/relationships/image" Target="cid:97aae137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12944959.225400001</v>
      </c>
      <c r="F3" s="25">
        <f>RA!I7</f>
        <v>1460153.2350000001</v>
      </c>
      <c r="G3" s="16">
        <f>E3-F3</f>
        <v>11484805.990400001</v>
      </c>
      <c r="H3" s="27">
        <f>RA!J7</f>
        <v>11.2797051699858</v>
      </c>
      <c r="I3" s="20">
        <f>SUM(I4:I39)</f>
        <v>12944962.653628385</v>
      </c>
      <c r="J3" s="21">
        <f>SUM(J4:J39)</f>
        <v>11484805.699266547</v>
      </c>
      <c r="K3" s="22">
        <f>E3-I3</f>
        <v>-3.4282283838838339</v>
      </c>
      <c r="L3" s="22">
        <f>G3-J3</f>
        <v>0.2911334540694952</v>
      </c>
    </row>
    <row r="4" spans="1:12">
      <c r="A4" s="59">
        <f>RA!A8</f>
        <v>41569</v>
      </c>
      <c r="B4" s="12">
        <v>12</v>
      </c>
      <c r="C4" s="56" t="s">
        <v>6</v>
      </c>
      <c r="D4" s="56"/>
      <c r="E4" s="15">
        <f>RA!D8</f>
        <v>505925.88520000002</v>
      </c>
      <c r="F4" s="25">
        <f>RA!I8</f>
        <v>121633.497</v>
      </c>
      <c r="G4" s="16">
        <f t="shared" ref="G4:G39" si="0">E4-F4</f>
        <v>384292.38820000004</v>
      </c>
      <c r="H4" s="27">
        <f>RA!J8</f>
        <v>24.041761957271</v>
      </c>
      <c r="I4" s="20">
        <f>VLOOKUP(B4,RMS!B:D,3,FALSE)</f>
        <v>505926.30066581198</v>
      </c>
      <c r="J4" s="21">
        <f>VLOOKUP(B4,RMS!B:E,4,FALSE)</f>
        <v>384292.38649401697</v>
      </c>
      <c r="K4" s="22">
        <f t="shared" ref="K4:K39" si="1">E4-I4</f>
        <v>-0.41546581196598709</v>
      </c>
      <c r="L4" s="22">
        <f t="shared" ref="L4:L39" si="2">G4-J4</f>
        <v>1.7059830715879798E-3</v>
      </c>
    </row>
    <row r="5" spans="1:12">
      <c r="A5" s="59"/>
      <c r="B5" s="12">
        <v>13</v>
      </c>
      <c r="C5" s="56" t="s">
        <v>7</v>
      </c>
      <c r="D5" s="56"/>
      <c r="E5" s="15">
        <f>RA!D9</f>
        <v>59106.781300000002</v>
      </c>
      <c r="F5" s="25">
        <f>RA!I9</f>
        <v>13260.002</v>
      </c>
      <c r="G5" s="16">
        <f t="shared" si="0"/>
        <v>45846.779300000002</v>
      </c>
      <c r="H5" s="27">
        <f>RA!J9</f>
        <v>22.433977469857599</v>
      </c>
      <c r="I5" s="20">
        <f>VLOOKUP(B5,RMS!B:D,3,FALSE)</f>
        <v>59106.784236487401</v>
      </c>
      <c r="J5" s="21">
        <f>VLOOKUP(B5,RMS!B:E,4,FALSE)</f>
        <v>45846.768800423597</v>
      </c>
      <c r="K5" s="22">
        <f t="shared" si="1"/>
        <v>-2.936487398983445E-3</v>
      </c>
      <c r="L5" s="22">
        <f t="shared" si="2"/>
        <v>1.0499576404981781E-2</v>
      </c>
    </row>
    <row r="6" spans="1:12">
      <c r="A6" s="59"/>
      <c r="B6" s="12">
        <v>14</v>
      </c>
      <c r="C6" s="56" t="s">
        <v>8</v>
      </c>
      <c r="D6" s="56"/>
      <c r="E6" s="15">
        <f>RA!D10</f>
        <v>85756.142900000006</v>
      </c>
      <c r="F6" s="25">
        <f>RA!I10</f>
        <v>22509.529900000001</v>
      </c>
      <c r="G6" s="16">
        <f t="shared" si="0"/>
        <v>63246.613000000005</v>
      </c>
      <c r="H6" s="27">
        <f>RA!J10</f>
        <v>26.2483002835707</v>
      </c>
      <c r="I6" s="20">
        <f>VLOOKUP(B6,RMS!B:D,3,FALSE)</f>
        <v>85757.953209401705</v>
      </c>
      <c r="J6" s="21">
        <f>VLOOKUP(B6,RMS!B:E,4,FALSE)</f>
        <v>63246.613631623899</v>
      </c>
      <c r="K6" s="22">
        <f t="shared" si="1"/>
        <v>-1.8103094016987598</v>
      </c>
      <c r="L6" s="22">
        <f t="shared" si="2"/>
        <v>-6.3162389415083453E-4</v>
      </c>
    </row>
    <row r="7" spans="1:12">
      <c r="A7" s="59"/>
      <c r="B7" s="12">
        <v>15</v>
      </c>
      <c r="C7" s="56" t="s">
        <v>9</v>
      </c>
      <c r="D7" s="56"/>
      <c r="E7" s="15">
        <f>RA!D11</f>
        <v>39862.119599999998</v>
      </c>
      <c r="F7" s="25">
        <f>RA!I11</f>
        <v>9728.4253000000008</v>
      </c>
      <c r="G7" s="16">
        <f t="shared" si="0"/>
        <v>30133.694299999996</v>
      </c>
      <c r="H7" s="27">
        <f>RA!J11</f>
        <v>24.405188177700399</v>
      </c>
      <c r="I7" s="20">
        <f>VLOOKUP(B7,RMS!B:D,3,FALSE)</f>
        <v>39862.137536752103</v>
      </c>
      <c r="J7" s="21">
        <f>VLOOKUP(B7,RMS!B:E,4,FALSE)</f>
        <v>30133.694299999999</v>
      </c>
      <c r="K7" s="22">
        <f t="shared" si="1"/>
        <v>-1.793675210501533E-2</v>
      </c>
      <c r="L7" s="22">
        <f t="shared" si="2"/>
        <v>0</v>
      </c>
    </row>
    <row r="8" spans="1:12">
      <c r="A8" s="59"/>
      <c r="B8" s="12">
        <v>16</v>
      </c>
      <c r="C8" s="56" t="s">
        <v>10</v>
      </c>
      <c r="D8" s="56"/>
      <c r="E8" s="15">
        <f>RA!D12</f>
        <v>205537.4811</v>
      </c>
      <c r="F8" s="25">
        <f>RA!I12</f>
        <v>3298.4096</v>
      </c>
      <c r="G8" s="16">
        <f t="shared" si="0"/>
        <v>202239.07149999999</v>
      </c>
      <c r="H8" s="27">
        <f>RA!J12</f>
        <v>1.6047728046230301</v>
      </c>
      <c r="I8" s="20">
        <f>VLOOKUP(B8,RMS!B:D,3,FALSE)</f>
        <v>205537.48209999999</v>
      </c>
      <c r="J8" s="21">
        <f>VLOOKUP(B8,RMS!B:E,4,FALSE)</f>
        <v>202239.07049743601</v>
      </c>
      <c r="K8" s="22">
        <f t="shared" si="1"/>
        <v>-9.9999998928979039E-4</v>
      </c>
      <c r="L8" s="22">
        <f t="shared" si="2"/>
        <v>1.0025639785453677E-3</v>
      </c>
    </row>
    <row r="9" spans="1:12">
      <c r="A9" s="59"/>
      <c r="B9" s="12">
        <v>17</v>
      </c>
      <c r="C9" s="56" t="s">
        <v>11</v>
      </c>
      <c r="D9" s="56"/>
      <c r="E9" s="15">
        <f>RA!D13</f>
        <v>289514.337</v>
      </c>
      <c r="F9" s="25">
        <f>RA!I13</f>
        <v>72357.020999999993</v>
      </c>
      <c r="G9" s="16">
        <f t="shared" si="0"/>
        <v>217157.31599999999</v>
      </c>
      <c r="H9" s="27">
        <f>RA!J13</f>
        <v>24.992551923257601</v>
      </c>
      <c r="I9" s="20">
        <f>VLOOKUP(B9,RMS!B:D,3,FALSE)</f>
        <v>289514.44885470101</v>
      </c>
      <c r="J9" s="21">
        <f>VLOOKUP(B9,RMS!B:E,4,FALSE)</f>
        <v>217157.314595726</v>
      </c>
      <c r="K9" s="22">
        <f t="shared" si="1"/>
        <v>-0.11185470101190731</v>
      </c>
      <c r="L9" s="22">
        <f t="shared" si="2"/>
        <v>1.4042739931028336E-3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142009.21979999999</v>
      </c>
      <c r="F10" s="25">
        <f>RA!I14</f>
        <v>29152.997500000001</v>
      </c>
      <c r="G10" s="16">
        <f t="shared" si="0"/>
        <v>112856.22229999999</v>
      </c>
      <c r="H10" s="27">
        <f>RA!J14</f>
        <v>20.528947022635499</v>
      </c>
      <c r="I10" s="20">
        <f>VLOOKUP(B10,RMS!B:D,3,FALSE)</f>
        <v>142009.20473418801</v>
      </c>
      <c r="J10" s="21">
        <f>VLOOKUP(B10,RMS!B:E,4,FALSE)</f>
        <v>112856.223582051</v>
      </c>
      <c r="K10" s="22">
        <f t="shared" si="1"/>
        <v>1.5065811981912702E-2</v>
      </c>
      <c r="L10" s="22">
        <f t="shared" si="2"/>
        <v>-1.2820510019082576E-3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96306.218299999993</v>
      </c>
      <c r="F11" s="25">
        <f>RA!I15</f>
        <v>23685.6924</v>
      </c>
      <c r="G11" s="16">
        <f t="shared" si="0"/>
        <v>72620.525899999993</v>
      </c>
      <c r="H11" s="27">
        <f>RA!J15</f>
        <v>24.5941464820242</v>
      </c>
      <c r="I11" s="20">
        <f>VLOOKUP(B11,RMS!B:D,3,FALSE)</f>
        <v>96306.261802564099</v>
      </c>
      <c r="J11" s="21">
        <f>VLOOKUP(B11,RMS!B:E,4,FALSE)</f>
        <v>72620.523829059806</v>
      </c>
      <c r="K11" s="22">
        <f t="shared" si="1"/>
        <v>-4.3502564105438069E-2</v>
      </c>
      <c r="L11" s="22">
        <f t="shared" si="2"/>
        <v>2.0709401869680732E-3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580431.17509999999</v>
      </c>
      <c r="F12" s="25">
        <f>RA!I16</f>
        <v>6316.7012000000004</v>
      </c>
      <c r="G12" s="16">
        <f t="shared" si="0"/>
        <v>574114.47389999998</v>
      </c>
      <c r="H12" s="27">
        <f>RA!J16</f>
        <v>1.0882773825702501</v>
      </c>
      <c r="I12" s="20">
        <f>VLOOKUP(B12,RMS!B:D,3,FALSE)</f>
        <v>580431.08380000002</v>
      </c>
      <c r="J12" s="21">
        <f>VLOOKUP(B12,RMS!B:E,4,FALSE)</f>
        <v>574114.47389999998</v>
      </c>
      <c r="K12" s="22">
        <f t="shared" si="1"/>
        <v>9.1299999970942736E-2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664573.7622</v>
      </c>
      <c r="F13" s="25">
        <f>RA!I17</f>
        <v>47077.458700000003</v>
      </c>
      <c r="G13" s="16">
        <f t="shared" si="0"/>
        <v>617496.30350000004</v>
      </c>
      <c r="H13" s="27">
        <f>RA!J17</f>
        <v>7.0838575606950096</v>
      </c>
      <c r="I13" s="20">
        <f>VLOOKUP(B13,RMS!B:D,3,FALSE)</f>
        <v>664573.79755726503</v>
      </c>
      <c r="J13" s="21">
        <f>VLOOKUP(B13,RMS!B:E,4,FALSE)</f>
        <v>617496.30384700897</v>
      </c>
      <c r="K13" s="22">
        <f t="shared" si="1"/>
        <v>-3.5357265034690499E-2</v>
      </c>
      <c r="L13" s="22">
        <f t="shared" si="2"/>
        <v>-3.4700892865657806E-4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1197451.0704999999</v>
      </c>
      <c r="F14" s="25">
        <f>RA!I18</f>
        <v>177271.85490000001</v>
      </c>
      <c r="G14" s="16">
        <f t="shared" si="0"/>
        <v>1020179.2155999999</v>
      </c>
      <c r="H14" s="27">
        <f>RA!J18</f>
        <v>14.8041000811816</v>
      </c>
      <c r="I14" s="20">
        <f>VLOOKUP(B14,RMS!B:D,3,FALSE)</f>
        <v>1197451.2258188</v>
      </c>
      <c r="J14" s="21">
        <f>VLOOKUP(B14,RMS!B:E,4,FALSE)</f>
        <v>1020179.20849316</v>
      </c>
      <c r="K14" s="22">
        <f t="shared" si="1"/>
        <v>-0.15531880012713373</v>
      </c>
      <c r="L14" s="22">
        <f t="shared" si="2"/>
        <v>7.1068399120122194E-3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483592.66310000001</v>
      </c>
      <c r="F15" s="25">
        <f>RA!I19</f>
        <v>48521.740899999997</v>
      </c>
      <c r="G15" s="16">
        <f t="shared" si="0"/>
        <v>435070.92220000003</v>
      </c>
      <c r="H15" s="27">
        <f>RA!J19</f>
        <v>10.0335974059157</v>
      </c>
      <c r="I15" s="20">
        <f>VLOOKUP(B15,RMS!B:D,3,FALSE)</f>
        <v>483592.69589914498</v>
      </c>
      <c r="J15" s="21">
        <f>VLOOKUP(B15,RMS!B:E,4,FALSE)</f>
        <v>435070.92192906002</v>
      </c>
      <c r="K15" s="22">
        <f t="shared" si="1"/>
        <v>-3.27991449739784E-2</v>
      </c>
      <c r="L15" s="22">
        <f t="shared" si="2"/>
        <v>2.7094001416116953E-4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843203.46149999998</v>
      </c>
      <c r="F16" s="25">
        <f>RA!I20</f>
        <v>24417.7297</v>
      </c>
      <c r="G16" s="16">
        <f t="shared" si="0"/>
        <v>818785.73179999995</v>
      </c>
      <c r="H16" s="27">
        <f>RA!J20</f>
        <v>2.8958289208825798</v>
      </c>
      <c r="I16" s="20">
        <f>VLOOKUP(B16,RMS!B:D,3,FALSE)</f>
        <v>843203.5625</v>
      </c>
      <c r="J16" s="21">
        <f>VLOOKUP(B16,RMS!B:E,4,FALSE)</f>
        <v>818785.73179999995</v>
      </c>
      <c r="K16" s="22">
        <f t="shared" si="1"/>
        <v>-0.10100000002421439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275096.78730000003</v>
      </c>
      <c r="F17" s="25">
        <f>RA!I21</f>
        <v>38371.110999999997</v>
      </c>
      <c r="G17" s="16">
        <f t="shared" si="0"/>
        <v>236725.67630000002</v>
      </c>
      <c r="H17" s="27">
        <f>RA!J21</f>
        <v>13.9482221426873</v>
      </c>
      <c r="I17" s="20">
        <f>VLOOKUP(B17,RMS!B:D,3,FALSE)</f>
        <v>275096.67672222201</v>
      </c>
      <c r="J17" s="21">
        <f>VLOOKUP(B17,RMS!B:E,4,FALSE)</f>
        <v>236725.676266667</v>
      </c>
      <c r="K17" s="22">
        <f t="shared" si="1"/>
        <v>0.11057777801761404</v>
      </c>
      <c r="L17" s="22">
        <f t="shared" si="2"/>
        <v>3.3333024475723505E-5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821456.69640000002</v>
      </c>
      <c r="F18" s="25">
        <f>RA!I22</f>
        <v>95275.8171</v>
      </c>
      <c r="G18" s="16">
        <f t="shared" si="0"/>
        <v>726180.87930000003</v>
      </c>
      <c r="H18" s="27">
        <f>RA!J22</f>
        <v>11.5983980065586</v>
      </c>
      <c r="I18" s="20">
        <f>VLOOKUP(B18,RMS!B:D,3,FALSE)</f>
        <v>821456.79945427703</v>
      </c>
      <c r="J18" s="21">
        <f>VLOOKUP(B18,RMS!B:E,4,FALSE)</f>
        <v>726180.87851946906</v>
      </c>
      <c r="K18" s="22">
        <f t="shared" si="1"/>
        <v>-0.10305427701678127</v>
      </c>
      <c r="L18" s="22">
        <f t="shared" si="2"/>
        <v>7.8053097240626812E-4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2134627.602</v>
      </c>
      <c r="F19" s="25">
        <f>RA!I23</f>
        <v>184236.87210000001</v>
      </c>
      <c r="G19" s="16">
        <f t="shared" si="0"/>
        <v>1950390.7298999999</v>
      </c>
      <c r="H19" s="27">
        <f>RA!J23</f>
        <v>8.6308671323926802</v>
      </c>
      <c r="I19" s="20">
        <f>VLOOKUP(B19,RMS!B:D,3,FALSE)</f>
        <v>2134628.6797290598</v>
      </c>
      <c r="J19" s="21">
        <f>VLOOKUP(B19,RMS!B:E,4,FALSE)</f>
        <v>1950390.7587034199</v>
      </c>
      <c r="K19" s="22">
        <f t="shared" si="1"/>
        <v>-1.0777290598489344</v>
      </c>
      <c r="L19" s="22">
        <f t="shared" si="2"/>
        <v>-2.8803420020267367E-2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233068.97380000001</v>
      </c>
      <c r="F20" s="25">
        <f>RA!I24</f>
        <v>36009.5795</v>
      </c>
      <c r="G20" s="16">
        <f t="shared" si="0"/>
        <v>197059.39430000001</v>
      </c>
      <c r="H20" s="27">
        <f>RA!J24</f>
        <v>15.4501815118903</v>
      </c>
      <c r="I20" s="20">
        <f>VLOOKUP(B20,RMS!B:D,3,FALSE)</f>
        <v>233068.961714757</v>
      </c>
      <c r="J20" s="21">
        <f>VLOOKUP(B20,RMS!B:E,4,FALSE)</f>
        <v>197059.39907863099</v>
      </c>
      <c r="K20" s="22">
        <f t="shared" si="1"/>
        <v>1.2085243011824787E-2</v>
      </c>
      <c r="L20" s="22">
        <f t="shared" si="2"/>
        <v>-4.7786309733055532E-3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193033.58309999999</v>
      </c>
      <c r="F21" s="25">
        <f>RA!I25</f>
        <v>19836.6096</v>
      </c>
      <c r="G21" s="16">
        <f t="shared" si="0"/>
        <v>173196.97349999999</v>
      </c>
      <c r="H21" s="27">
        <f>RA!J25</f>
        <v>10.2762479364659</v>
      </c>
      <c r="I21" s="20">
        <f>VLOOKUP(B21,RMS!B:D,3,FALSE)</f>
        <v>193033.57698174901</v>
      </c>
      <c r="J21" s="21">
        <f>VLOOKUP(B21,RMS!B:E,4,FALSE)</f>
        <v>173196.97402572999</v>
      </c>
      <c r="K21" s="22">
        <f t="shared" si="1"/>
        <v>6.1182509816717356E-3</v>
      </c>
      <c r="L21" s="22">
        <f t="shared" si="2"/>
        <v>-5.257299926597625E-4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451918.42070000002</v>
      </c>
      <c r="F22" s="25">
        <f>RA!I26</f>
        <v>77941.166200000007</v>
      </c>
      <c r="G22" s="16">
        <f t="shared" si="0"/>
        <v>373977.25450000004</v>
      </c>
      <c r="H22" s="27">
        <f>RA!J26</f>
        <v>17.246733620478</v>
      </c>
      <c r="I22" s="20">
        <f>VLOOKUP(B22,RMS!B:D,3,FALSE)</f>
        <v>451918.41993526998</v>
      </c>
      <c r="J22" s="21">
        <f>VLOOKUP(B22,RMS!B:E,4,FALSE)</f>
        <v>373977.03390557598</v>
      </c>
      <c r="K22" s="22">
        <f t="shared" si="1"/>
        <v>7.6473003719002008E-4</v>
      </c>
      <c r="L22" s="22">
        <f t="shared" si="2"/>
        <v>0.22059442405588925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201082.41380000001</v>
      </c>
      <c r="F23" s="25">
        <f>RA!I27</f>
        <v>56522.898800000003</v>
      </c>
      <c r="G23" s="16">
        <f t="shared" si="0"/>
        <v>144559.51500000001</v>
      </c>
      <c r="H23" s="27">
        <f>RA!J27</f>
        <v>28.109319821582499</v>
      </c>
      <c r="I23" s="20">
        <f>VLOOKUP(B23,RMS!B:D,3,FALSE)</f>
        <v>201082.37361096</v>
      </c>
      <c r="J23" s="21">
        <f>VLOOKUP(B23,RMS!B:E,4,FALSE)</f>
        <v>144559.513063049</v>
      </c>
      <c r="K23" s="22">
        <f t="shared" si="1"/>
        <v>4.0189040009863675E-2</v>
      </c>
      <c r="L23" s="22">
        <f t="shared" si="2"/>
        <v>1.9369510118849576E-3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768494.43420000002</v>
      </c>
      <c r="F24" s="25">
        <f>RA!I28</f>
        <v>45976.399899999997</v>
      </c>
      <c r="G24" s="16">
        <f t="shared" si="0"/>
        <v>722518.03430000006</v>
      </c>
      <c r="H24" s="27">
        <f>RA!J28</f>
        <v>5.98265880062766</v>
      </c>
      <c r="I24" s="20">
        <f>VLOOKUP(B24,RMS!B:D,3,FALSE)</f>
        <v>768494.43334689504</v>
      </c>
      <c r="J24" s="21">
        <f>VLOOKUP(B24,RMS!B:E,4,FALSE)</f>
        <v>722518.02018157998</v>
      </c>
      <c r="K24" s="22">
        <f t="shared" si="1"/>
        <v>8.5310498252511024E-4</v>
      </c>
      <c r="L24" s="22">
        <f t="shared" si="2"/>
        <v>1.4118420076556504E-2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517573.75770000002</v>
      </c>
      <c r="F25" s="25">
        <f>RA!I29</f>
        <v>61995.859700000001</v>
      </c>
      <c r="G25" s="16">
        <f t="shared" si="0"/>
        <v>455577.89800000004</v>
      </c>
      <c r="H25" s="27">
        <f>RA!J29</f>
        <v>11.978169058550799</v>
      </c>
      <c r="I25" s="20">
        <f>VLOOKUP(B25,RMS!B:D,3,FALSE)</f>
        <v>517573.75889646</v>
      </c>
      <c r="J25" s="21">
        <f>VLOOKUP(B25,RMS!B:E,4,FALSE)</f>
        <v>455577.86052012799</v>
      </c>
      <c r="K25" s="22">
        <f t="shared" si="1"/>
        <v>-1.1964599834755063E-3</v>
      </c>
      <c r="L25" s="22">
        <f t="shared" si="2"/>
        <v>3.7479872058611363E-2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774375.27789999999</v>
      </c>
      <c r="F26" s="25">
        <f>RA!I30</f>
        <v>121551.2709</v>
      </c>
      <c r="G26" s="16">
        <f t="shared" si="0"/>
        <v>652824.00699999998</v>
      </c>
      <c r="H26" s="27">
        <f>RA!J30</f>
        <v>15.6966879456212</v>
      </c>
      <c r="I26" s="20">
        <f>VLOOKUP(B26,RMS!B:D,3,FALSE)</f>
        <v>774375.274087611</v>
      </c>
      <c r="J26" s="21">
        <f>VLOOKUP(B26,RMS!B:E,4,FALSE)</f>
        <v>652824.006075048</v>
      </c>
      <c r="K26" s="22">
        <f t="shared" si="1"/>
        <v>3.8123889826238155E-3</v>
      </c>
      <c r="L26" s="22">
        <f t="shared" si="2"/>
        <v>9.2495197895914316E-4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530786.96909999999</v>
      </c>
      <c r="F27" s="25">
        <f>RA!I31</f>
        <v>37026.409500000002</v>
      </c>
      <c r="G27" s="16">
        <f t="shared" si="0"/>
        <v>493760.55959999998</v>
      </c>
      <c r="H27" s="27">
        <f>RA!J31</f>
        <v>6.9757570655477501</v>
      </c>
      <c r="I27" s="20">
        <f>VLOOKUP(B27,RMS!B:D,3,FALSE)</f>
        <v>530786.91495752195</v>
      </c>
      <c r="J27" s="21">
        <f>VLOOKUP(B27,RMS!B:E,4,FALSE)</f>
        <v>493760.52160177001</v>
      </c>
      <c r="K27" s="22">
        <f t="shared" si="1"/>
        <v>5.4142478038556874E-2</v>
      </c>
      <c r="L27" s="22">
        <f t="shared" si="2"/>
        <v>3.7998229963704944E-2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112099.2322</v>
      </c>
      <c r="F28" s="25">
        <f>RA!I32</f>
        <v>27637.1577</v>
      </c>
      <c r="G28" s="16">
        <f t="shared" si="0"/>
        <v>84462.074500000002</v>
      </c>
      <c r="H28" s="27">
        <f>RA!J32</f>
        <v>24.6541900043451</v>
      </c>
      <c r="I28" s="20">
        <f>VLOOKUP(B28,RMS!B:D,3,FALSE)</f>
        <v>112099.091139732</v>
      </c>
      <c r="J28" s="21">
        <f>VLOOKUP(B28,RMS!B:E,4,FALSE)</f>
        <v>84462.081177194399</v>
      </c>
      <c r="K28" s="22">
        <f t="shared" si="1"/>
        <v>0.1410602679970907</v>
      </c>
      <c r="L28" s="22">
        <f t="shared" si="2"/>
        <v>-6.6771943966159597E-3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43.248100000000001</v>
      </c>
      <c r="F29" s="25">
        <f>RA!I33</f>
        <v>7.4610000000000003</v>
      </c>
      <c r="G29" s="16">
        <f t="shared" si="0"/>
        <v>35.787100000000002</v>
      </c>
      <c r="H29" s="27">
        <f>RA!J33</f>
        <v>17.251624926875401</v>
      </c>
      <c r="I29" s="20">
        <f>VLOOKUP(B29,RMS!B:D,3,FALSE)</f>
        <v>43.248100000000001</v>
      </c>
      <c r="J29" s="21">
        <f>VLOOKUP(B29,RMS!B:E,4,FALSE)</f>
        <v>35.787100000000002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147248.0147</v>
      </c>
      <c r="F31" s="25">
        <f>RA!I35</f>
        <v>17004.060099999999</v>
      </c>
      <c r="G31" s="16">
        <f t="shared" si="0"/>
        <v>130243.9546</v>
      </c>
      <c r="H31" s="27">
        <f>RA!J35</f>
        <v>11.5479044893364</v>
      </c>
      <c r="I31" s="20">
        <f>VLOOKUP(B31,RMS!B:D,3,FALSE)</f>
        <v>147248.0141</v>
      </c>
      <c r="J31" s="21">
        <f>VLOOKUP(B31,RMS!B:E,4,FALSE)</f>
        <v>130243.96030000001</v>
      </c>
      <c r="K31" s="22">
        <f t="shared" si="1"/>
        <v>5.9999999939464033E-4</v>
      </c>
      <c r="L31" s="22">
        <f t="shared" si="2"/>
        <v>-5.7000000088009983E-3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225993.16130000001</v>
      </c>
      <c r="F35" s="25">
        <f>RA!I39</f>
        <v>12429.500700000001</v>
      </c>
      <c r="G35" s="16">
        <f t="shared" si="0"/>
        <v>213563.6606</v>
      </c>
      <c r="H35" s="27">
        <f>RA!J39</f>
        <v>5.4999454976870599</v>
      </c>
      <c r="I35" s="20">
        <f>VLOOKUP(B35,RMS!B:D,3,FALSE)</f>
        <v>225993.162393162</v>
      </c>
      <c r="J35" s="21">
        <f>VLOOKUP(B35,RMS!B:E,4,FALSE)</f>
        <v>213563.65982905999</v>
      </c>
      <c r="K35" s="22">
        <f t="shared" si="1"/>
        <v>-1.093161990866065E-3</v>
      </c>
      <c r="L35" s="22">
        <f t="shared" si="2"/>
        <v>7.7094000880606472E-4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338210.37</v>
      </c>
      <c r="F36" s="25">
        <f>RA!I40</f>
        <v>26228.864699999998</v>
      </c>
      <c r="G36" s="16">
        <f t="shared" si="0"/>
        <v>311981.50530000002</v>
      </c>
      <c r="H36" s="27">
        <f>RA!J40</f>
        <v>7.7551923378339902</v>
      </c>
      <c r="I36" s="20">
        <f>VLOOKUP(B36,RMS!B:D,3,FALSE)</f>
        <v>338210.36393162399</v>
      </c>
      <c r="J36" s="21">
        <f>VLOOKUP(B36,RMS!B:E,4,FALSE)</f>
        <v>311981.504159829</v>
      </c>
      <c r="K36" s="22">
        <f t="shared" si="1"/>
        <v>6.0683760093525052E-3</v>
      </c>
      <c r="L36" s="22">
        <f t="shared" si="2"/>
        <v>1.1401710216887295E-3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26579.965499999998</v>
      </c>
      <c r="F39" s="25">
        <f>RA!I43</f>
        <v>2871.1363999999999</v>
      </c>
      <c r="G39" s="16">
        <f t="shared" si="0"/>
        <v>23708.829099999999</v>
      </c>
      <c r="H39" s="27">
        <f>RA!J43</f>
        <v>10.8018815901021</v>
      </c>
      <c r="I39" s="20">
        <f>VLOOKUP(B39,RMS!B:D,3,FALSE)</f>
        <v>26579.965811965802</v>
      </c>
      <c r="J39" s="21">
        <f>VLOOKUP(B39,RMS!B:E,4,FALSE)</f>
        <v>23708.829059829099</v>
      </c>
      <c r="K39" s="22">
        <f t="shared" si="1"/>
        <v>-3.1196580312098376E-4</v>
      </c>
      <c r="L39" s="22">
        <f t="shared" si="2"/>
        <v>4.0170900319935754E-5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54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55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67</v>
      </c>
      <c r="F5" s="40" t="s">
        <v>68</v>
      </c>
      <c r="G5" s="40" t="s">
        <v>56</v>
      </c>
      <c r="H5" s="40" t="s">
        <v>57</v>
      </c>
      <c r="I5" s="40" t="s">
        <v>1</v>
      </c>
      <c r="J5" s="40" t="s">
        <v>2</v>
      </c>
      <c r="K5" s="40" t="s">
        <v>58</v>
      </c>
      <c r="L5" s="40" t="s">
        <v>59</v>
      </c>
      <c r="M5" s="40" t="s">
        <v>60</v>
      </c>
      <c r="N5" s="40" t="s">
        <v>61</v>
      </c>
      <c r="O5" s="40" t="s">
        <v>62</v>
      </c>
      <c r="P5" s="40" t="s">
        <v>69</v>
      </c>
      <c r="Q5" s="40" t="s">
        <v>70</v>
      </c>
      <c r="R5" s="40" t="s">
        <v>63</v>
      </c>
      <c r="S5" s="40" t="s">
        <v>64</v>
      </c>
      <c r="T5" s="40" t="s">
        <v>65</v>
      </c>
      <c r="U5" s="41" t="s">
        <v>66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12944959.225400001</v>
      </c>
      <c r="E7" s="44">
        <v>18864973</v>
      </c>
      <c r="F7" s="45">
        <v>68.619018036230401</v>
      </c>
      <c r="G7" s="44">
        <v>16545422.8365</v>
      </c>
      <c r="H7" s="45">
        <v>-21.761085507933998</v>
      </c>
      <c r="I7" s="44">
        <v>1460153.2350000001</v>
      </c>
      <c r="J7" s="45">
        <v>11.2797051699858</v>
      </c>
      <c r="K7" s="44">
        <v>2186298.3901999998</v>
      </c>
      <c r="L7" s="45">
        <v>13.213916693485301</v>
      </c>
      <c r="M7" s="45">
        <v>-0.33213451487451001</v>
      </c>
      <c r="N7" s="44">
        <v>391574480.74180001</v>
      </c>
      <c r="O7" s="44">
        <v>5166099868.7621002</v>
      </c>
      <c r="P7" s="44">
        <v>787421</v>
      </c>
      <c r="Q7" s="44">
        <v>805743</v>
      </c>
      <c r="R7" s="45">
        <v>-2.2739260533445602</v>
      </c>
      <c r="S7" s="44">
        <v>16.4396926490403</v>
      </c>
      <c r="T7" s="44">
        <v>16.2785028506608</v>
      </c>
      <c r="U7" s="46">
        <v>0.98049155675020405</v>
      </c>
    </row>
    <row r="8" spans="1:23" ht="12" thickBot="1">
      <c r="A8" s="68">
        <v>41569</v>
      </c>
      <c r="B8" s="71" t="s">
        <v>6</v>
      </c>
      <c r="C8" s="72"/>
      <c r="D8" s="47">
        <v>505925.88520000002</v>
      </c>
      <c r="E8" s="47">
        <v>572965</v>
      </c>
      <c r="F8" s="48">
        <v>88.299614321991697</v>
      </c>
      <c r="G8" s="47">
        <v>546674.42039999994</v>
      </c>
      <c r="H8" s="48">
        <v>-7.4538946179673804</v>
      </c>
      <c r="I8" s="47">
        <v>121633.497</v>
      </c>
      <c r="J8" s="48">
        <v>24.041761957271</v>
      </c>
      <c r="K8" s="47">
        <v>122578.9258</v>
      </c>
      <c r="L8" s="48">
        <v>22.422656196408301</v>
      </c>
      <c r="M8" s="48">
        <v>-7.7128168143889998E-3</v>
      </c>
      <c r="N8" s="47">
        <v>14235614.8698</v>
      </c>
      <c r="O8" s="47">
        <v>180749495.28479999</v>
      </c>
      <c r="P8" s="47">
        <v>21976</v>
      </c>
      <c r="Q8" s="47">
        <v>22725</v>
      </c>
      <c r="R8" s="48">
        <v>-3.2959295929593</v>
      </c>
      <c r="S8" s="47">
        <v>23.0217457772115</v>
      </c>
      <c r="T8" s="47">
        <v>22.857656356435601</v>
      </c>
      <c r="U8" s="49">
        <v>0.71275837359946304</v>
      </c>
    </row>
    <row r="9" spans="1:23" ht="12" thickBot="1">
      <c r="A9" s="69"/>
      <c r="B9" s="71" t="s">
        <v>7</v>
      </c>
      <c r="C9" s="72"/>
      <c r="D9" s="47">
        <v>59106.781300000002</v>
      </c>
      <c r="E9" s="47">
        <v>87793</v>
      </c>
      <c r="F9" s="48">
        <v>67.325164079140706</v>
      </c>
      <c r="G9" s="47">
        <v>114647.15949999999</v>
      </c>
      <c r="H9" s="48">
        <v>-48.444617766565798</v>
      </c>
      <c r="I9" s="47">
        <v>13260.002</v>
      </c>
      <c r="J9" s="48">
        <v>22.433977469857599</v>
      </c>
      <c r="K9" s="47">
        <v>25592.591199999999</v>
      </c>
      <c r="L9" s="48">
        <v>22.322917821614201</v>
      </c>
      <c r="M9" s="48">
        <v>-0.48188122506329101</v>
      </c>
      <c r="N9" s="47">
        <v>2381276.6806000001</v>
      </c>
      <c r="O9" s="47">
        <v>34270554.475599997</v>
      </c>
      <c r="P9" s="47">
        <v>4207</v>
      </c>
      <c r="Q9" s="47">
        <v>4180</v>
      </c>
      <c r="R9" s="48">
        <v>0.64593301435407202</v>
      </c>
      <c r="S9" s="47">
        <v>14.0496271214642</v>
      </c>
      <c r="T9" s="47">
        <v>14.638966435406701</v>
      </c>
      <c r="U9" s="49">
        <v>-4.19469718909561</v>
      </c>
    </row>
    <row r="10" spans="1:23" ht="12" thickBot="1">
      <c r="A10" s="69"/>
      <c r="B10" s="71" t="s">
        <v>8</v>
      </c>
      <c r="C10" s="72"/>
      <c r="D10" s="47">
        <v>85756.142900000006</v>
      </c>
      <c r="E10" s="47">
        <v>106937</v>
      </c>
      <c r="F10" s="48">
        <v>80.193144468238302</v>
      </c>
      <c r="G10" s="47">
        <v>136623.3701</v>
      </c>
      <c r="H10" s="48">
        <v>-37.231717503944097</v>
      </c>
      <c r="I10" s="47">
        <v>22509.529900000001</v>
      </c>
      <c r="J10" s="48">
        <v>26.2483002835707</v>
      </c>
      <c r="K10" s="47">
        <v>38315.433799999999</v>
      </c>
      <c r="L10" s="48">
        <v>28.0445679036869</v>
      </c>
      <c r="M10" s="48">
        <v>-0.41252055196618997</v>
      </c>
      <c r="N10" s="47">
        <v>3009538.1326000001</v>
      </c>
      <c r="O10" s="47">
        <v>46590729.8002</v>
      </c>
      <c r="P10" s="47">
        <v>72050</v>
      </c>
      <c r="Q10" s="47">
        <v>73295</v>
      </c>
      <c r="R10" s="48">
        <v>-1.6986151852104501</v>
      </c>
      <c r="S10" s="47">
        <v>1.1902309909784901</v>
      </c>
      <c r="T10" s="47">
        <v>1.0535877713350199</v>
      </c>
      <c r="U10" s="49">
        <v>11.4803950392131</v>
      </c>
    </row>
    <row r="11" spans="1:23" ht="12" thickBot="1">
      <c r="A11" s="69"/>
      <c r="B11" s="71" t="s">
        <v>9</v>
      </c>
      <c r="C11" s="72"/>
      <c r="D11" s="47">
        <v>39862.119599999998</v>
      </c>
      <c r="E11" s="47">
        <v>48949</v>
      </c>
      <c r="F11" s="48">
        <v>81.436024433594099</v>
      </c>
      <c r="G11" s="47">
        <v>46943.415699999998</v>
      </c>
      <c r="H11" s="48">
        <v>-15.0847482962344</v>
      </c>
      <c r="I11" s="47">
        <v>9728.4253000000008</v>
      </c>
      <c r="J11" s="48">
        <v>24.405188177700399</v>
      </c>
      <c r="K11" s="47">
        <v>11372.799199999999</v>
      </c>
      <c r="L11" s="48">
        <v>24.226612040077899</v>
      </c>
      <c r="M11" s="48">
        <v>-0.14458831735989799</v>
      </c>
      <c r="N11" s="47">
        <v>1033936.2252</v>
      </c>
      <c r="O11" s="47">
        <v>16427271.252800001</v>
      </c>
      <c r="P11" s="47">
        <v>2100</v>
      </c>
      <c r="Q11" s="47">
        <v>2164</v>
      </c>
      <c r="R11" s="48">
        <v>-2.9574861367837402</v>
      </c>
      <c r="S11" s="47">
        <v>18.981961714285699</v>
      </c>
      <c r="T11" s="47">
        <v>18.5519200554529</v>
      </c>
      <c r="U11" s="49">
        <v>2.2655280065663499</v>
      </c>
    </row>
    <row r="12" spans="1:23" ht="12" thickBot="1">
      <c r="A12" s="69"/>
      <c r="B12" s="71" t="s">
        <v>10</v>
      </c>
      <c r="C12" s="72"/>
      <c r="D12" s="47">
        <v>205537.4811</v>
      </c>
      <c r="E12" s="47">
        <v>237528</v>
      </c>
      <c r="F12" s="48">
        <v>86.531895650197001</v>
      </c>
      <c r="G12" s="47">
        <v>186985.65359999999</v>
      </c>
      <c r="H12" s="48">
        <v>9.9215245356128108</v>
      </c>
      <c r="I12" s="47">
        <v>3298.4096</v>
      </c>
      <c r="J12" s="48">
        <v>1.6047728046230301</v>
      </c>
      <c r="K12" s="47">
        <v>20124.821100000001</v>
      </c>
      <c r="L12" s="48">
        <v>10.7627621224092</v>
      </c>
      <c r="M12" s="48">
        <v>-0.83610241384953199</v>
      </c>
      <c r="N12" s="47">
        <v>5519589.8284999998</v>
      </c>
      <c r="O12" s="47">
        <v>61365808.294299997</v>
      </c>
      <c r="P12" s="47">
        <v>1689</v>
      </c>
      <c r="Q12" s="47">
        <v>1854</v>
      </c>
      <c r="R12" s="48">
        <v>-8.89967637540453</v>
      </c>
      <c r="S12" s="47">
        <v>121.691818294849</v>
      </c>
      <c r="T12" s="47">
        <v>122.348590776699</v>
      </c>
      <c r="U12" s="49">
        <v>-0.53970142861920201</v>
      </c>
    </row>
    <row r="13" spans="1:23" ht="12" thickBot="1">
      <c r="A13" s="69"/>
      <c r="B13" s="71" t="s">
        <v>11</v>
      </c>
      <c r="C13" s="72"/>
      <c r="D13" s="47">
        <v>289514.337</v>
      </c>
      <c r="E13" s="47">
        <v>323954</v>
      </c>
      <c r="F13" s="48">
        <v>89.368965038246202</v>
      </c>
      <c r="G13" s="47">
        <v>271014.40539999999</v>
      </c>
      <c r="H13" s="48">
        <v>6.8261801702737399</v>
      </c>
      <c r="I13" s="47">
        <v>72357.020999999993</v>
      </c>
      <c r="J13" s="48">
        <v>24.992551923257601</v>
      </c>
      <c r="K13" s="47">
        <v>70203.122600000002</v>
      </c>
      <c r="L13" s="48">
        <v>25.903834335442301</v>
      </c>
      <c r="M13" s="48">
        <v>3.0680948656264001E-2</v>
      </c>
      <c r="N13" s="47">
        <v>7398792.4866000004</v>
      </c>
      <c r="O13" s="47">
        <v>93838893.940200001</v>
      </c>
      <c r="P13" s="47">
        <v>9778</v>
      </c>
      <c r="Q13" s="47">
        <v>10522</v>
      </c>
      <c r="R13" s="48">
        <v>-7.0708990686181297</v>
      </c>
      <c r="S13" s="47">
        <v>29.608747903456699</v>
      </c>
      <c r="T13" s="47">
        <v>30.759575917126</v>
      </c>
      <c r="U13" s="49">
        <v>-3.8867837891075498</v>
      </c>
    </row>
    <row r="14" spans="1:23" ht="12" thickBot="1">
      <c r="A14" s="69"/>
      <c r="B14" s="71" t="s">
        <v>12</v>
      </c>
      <c r="C14" s="72"/>
      <c r="D14" s="47">
        <v>142009.21979999999</v>
      </c>
      <c r="E14" s="47">
        <v>202417</v>
      </c>
      <c r="F14" s="48">
        <v>70.156765390258698</v>
      </c>
      <c r="G14" s="47">
        <v>144762.209</v>
      </c>
      <c r="H14" s="48">
        <v>-1.9017319637613701</v>
      </c>
      <c r="I14" s="47">
        <v>29152.997500000001</v>
      </c>
      <c r="J14" s="48">
        <v>20.528947022635499</v>
      </c>
      <c r="K14" s="47">
        <v>26557.389800000001</v>
      </c>
      <c r="L14" s="48">
        <v>18.345526766588598</v>
      </c>
      <c r="M14" s="48">
        <v>9.7735798568578003E-2</v>
      </c>
      <c r="N14" s="47">
        <v>4074277.2259</v>
      </c>
      <c r="O14" s="47">
        <v>48910260.969300002</v>
      </c>
      <c r="P14" s="47">
        <v>2011</v>
      </c>
      <c r="Q14" s="47">
        <v>2360</v>
      </c>
      <c r="R14" s="48">
        <v>-14.7881355932203</v>
      </c>
      <c r="S14" s="47">
        <v>70.616220686225802</v>
      </c>
      <c r="T14" s="47">
        <v>71.1465863559322</v>
      </c>
      <c r="U14" s="49">
        <v>-0.75105360291519097</v>
      </c>
    </row>
    <row r="15" spans="1:23" ht="12" thickBot="1">
      <c r="A15" s="69"/>
      <c r="B15" s="71" t="s">
        <v>13</v>
      </c>
      <c r="C15" s="72"/>
      <c r="D15" s="47">
        <v>96306.218299999993</v>
      </c>
      <c r="E15" s="47">
        <v>108549</v>
      </c>
      <c r="F15" s="48">
        <v>88.721423780965296</v>
      </c>
      <c r="G15" s="47">
        <v>85059.097200000004</v>
      </c>
      <c r="H15" s="48">
        <v>13.222713936822799</v>
      </c>
      <c r="I15" s="47">
        <v>23685.6924</v>
      </c>
      <c r="J15" s="48">
        <v>24.5941464820242</v>
      </c>
      <c r="K15" s="47">
        <v>19362.376400000001</v>
      </c>
      <c r="L15" s="48">
        <v>22.7634398169935</v>
      </c>
      <c r="M15" s="48">
        <v>0.22328436916452099</v>
      </c>
      <c r="N15" s="47">
        <v>2852416.1542000002</v>
      </c>
      <c r="O15" s="47">
        <v>30672840.588300001</v>
      </c>
      <c r="P15" s="47">
        <v>2948</v>
      </c>
      <c r="Q15" s="47">
        <v>3578</v>
      </c>
      <c r="R15" s="48">
        <v>-17.607602012297399</v>
      </c>
      <c r="S15" s="47">
        <v>32.668323710990499</v>
      </c>
      <c r="T15" s="47">
        <v>30.615432224706499</v>
      </c>
      <c r="U15" s="49">
        <v>6.2840429293080398</v>
      </c>
    </row>
    <row r="16" spans="1:23" ht="12" thickBot="1">
      <c r="A16" s="69"/>
      <c r="B16" s="71" t="s">
        <v>14</v>
      </c>
      <c r="C16" s="72"/>
      <c r="D16" s="47">
        <v>580431.17509999999</v>
      </c>
      <c r="E16" s="47">
        <v>657118</v>
      </c>
      <c r="F16" s="48">
        <v>88.329824339007601</v>
      </c>
      <c r="G16" s="47">
        <v>855790.6398</v>
      </c>
      <c r="H16" s="48">
        <v>-32.176031367245599</v>
      </c>
      <c r="I16" s="47">
        <v>6316.7012000000004</v>
      </c>
      <c r="J16" s="48">
        <v>1.0882773825702501</v>
      </c>
      <c r="K16" s="47">
        <v>81983.111600000004</v>
      </c>
      <c r="L16" s="48">
        <v>9.5798093350447999</v>
      </c>
      <c r="M16" s="48">
        <v>-0.922951189864328</v>
      </c>
      <c r="N16" s="47">
        <v>20387291.764899999</v>
      </c>
      <c r="O16" s="47">
        <v>257992448.40830001</v>
      </c>
      <c r="P16" s="47">
        <v>36054</v>
      </c>
      <c r="Q16" s="47">
        <v>34657</v>
      </c>
      <c r="R16" s="48">
        <v>4.0309317021092399</v>
      </c>
      <c r="S16" s="47">
        <v>16.0989397875409</v>
      </c>
      <c r="T16" s="47">
        <v>14.844742516663301</v>
      </c>
      <c r="U16" s="49">
        <v>7.7905581822738696</v>
      </c>
    </row>
    <row r="17" spans="1:21" ht="12" thickBot="1">
      <c r="A17" s="69"/>
      <c r="B17" s="71" t="s">
        <v>15</v>
      </c>
      <c r="C17" s="72"/>
      <c r="D17" s="47">
        <v>664573.7622</v>
      </c>
      <c r="E17" s="47">
        <v>803298</v>
      </c>
      <c r="F17" s="48">
        <v>82.730663116303006</v>
      </c>
      <c r="G17" s="47">
        <v>367611.05869999999</v>
      </c>
      <c r="H17" s="48">
        <v>80.7817655296233</v>
      </c>
      <c r="I17" s="47">
        <v>47077.458700000003</v>
      </c>
      <c r="J17" s="48">
        <v>7.0838575606950096</v>
      </c>
      <c r="K17" s="47">
        <v>53114.125999999997</v>
      </c>
      <c r="L17" s="48">
        <v>14.448457069771001</v>
      </c>
      <c r="M17" s="48">
        <v>-0.11365464810623099</v>
      </c>
      <c r="N17" s="47">
        <v>14045428.331700001</v>
      </c>
      <c r="O17" s="47">
        <v>243675383.5783</v>
      </c>
      <c r="P17" s="47">
        <v>8776</v>
      </c>
      <c r="Q17" s="47">
        <v>8808</v>
      </c>
      <c r="R17" s="48">
        <v>-0.36330608537693498</v>
      </c>
      <c r="S17" s="47">
        <v>75.726271900638096</v>
      </c>
      <c r="T17" s="47">
        <v>69.697383639872797</v>
      </c>
      <c r="U17" s="49">
        <v>7.9614222507558399</v>
      </c>
    </row>
    <row r="18" spans="1:21" ht="12" thickBot="1">
      <c r="A18" s="69"/>
      <c r="B18" s="71" t="s">
        <v>16</v>
      </c>
      <c r="C18" s="72"/>
      <c r="D18" s="47">
        <v>1197451.0704999999</v>
      </c>
      <c r="E18" s="47">
        <v>1562983</v>
      </c>
      <c r="F18" s="48">
        <v>76.6131858439919</v>
      </c>
      <c r="G18" s="47">
        <v>1757041.9068</v>
      </c>
      <c r="H18" s="48">
        <v>-31.848462699398599</v>
      </c>
      <c r="I18" s="47">
        <v>177271.85490000001</v>
      </c>
      <c r="J18" s="48">
        <v>14.8041000811816</v>
      </c>
      <c r="K18" s="47">
        <v>306633.38329999999</v>
      </c>
      <c r="L18" s="48">
        <v>17.451682974281098</v>
      </c>
      <c r="M18" s="48">
        <v>-0.42187685831140198</v>
      </c>
      <c r="N18" s="47">
        <v>38851131.078000002</v>
      </c>
      <c r="O18" s="47">
        <v>598751243.34730005</v>
      </c>
      <c r="P18" s="47">
        <v>67033</v>
      </c>
      <c r="Q18" s="47">
        <v>67609</v>
      </c>
      <c r="R18" s="48">
        <v>-0.85195757961218399</v>
      </c>
      <c r="S18" s="47">
        <v>17.863605545030101</v>
      </c>
      <c r="T18" s="47">
        <v>18.0228427709329</v>
      </c>
      <c r="U18" s="49">
        <v>-0.89140585589737797</v>
      </c>
    </row>
    <row r="19" spans="1:21" ht="12" thickBot="1">
      <c r="A19" s="69"/>
      <c r="B19" s="71" t="s">
        <v>17</v>
      </c>
      <c r="C19" s="72"/>
      <c r="D19" s="47">
        <v>483592.66310000001</v>
      </c>
      <c r="E19" s="47">
        <v>731160</v>
      </c>
      <c r="F19" s="48">
        <v>66.140470362164194</v>
      </c>
      <c r="G19" s="47">
        <v>630203.57030000002</v>
      </c>
      <c r="H19" s="48">
        <v>-23.264055316317499</v>
      </c>
      <c r="I19" s="47">
        <v>48521.740899999997</v>
      </c>
      <c r="J19" s="48">
        <v>10.0335974059157</v>
      </c>
      <c r="K19" s="47">
        <v>71051.599000000002</v>
      </c>
      <c r="L19" s="48">
        <v>11.2743885227716</v>
      </c>
      <c r="M19" s="48">
        <v>-0.31709149993936098</v>
      </c>
      <c r="N19" s="47">
        <v>16574416.2071</v>
      </c>
      <c r="O19" s="47">
        <v>203195504.4208</v>
      </c>
      <c r="P19" s="47">
        <v>11057</v>
      </c>
      <c r="Q19" s="47">
        <v>11582</v>
      </c>
      <c r="R19" s="48">
        <v>-4.5328958729062299</v>
      </c>
      <c r="S19" s="47">
        <v>43.736335633535298</v>
      </c>
      <c r="T19" s="47">
        <v>45.180352866516998</v>
      </c>
      <c r="U19" s="49">
        <v>-3.3016420147335701</v>
      </c>
    </row>
    <row r="20" spans="1:21" ht="12" thickBot="1">
      <c r="A20" s="69"/>
      <c r="B20" s="71" t="s">
        <v>18</v>
      </c>
      <c r="C20" s="72"/>
      <c r="D20" s="47">
        <v>843203.46149999998</v>
      </c>
      <c r="E20" s="47">
        <v>1340645</v>
      </c>
      <c r="F20" s="48">
        <v>62.8953571974684</v>
      </c>
      <c r="G20" s="47">
        <v>975691.39899999998</v>
      </c>
      <c r="H20" s="48">
        <v>-13.5788772593249</v>
      </c>
      <c r="I20" s="47">
        <v>24417.7297</v>
      </c>
      <c r="J20" s="48">
        <v>2.8958289208825798</v>
      </c>
      <c r="K20" s="47">
        <v>79592.888699999996</v>
      </c>
      <c r="L20" s="48">
        <v>8.1575884323235694</v>
      </c>
      <c r="M20" s="48">
        <v>-0.69321719441500795</v>
      </c>
      <c r="N20" s="47">
        <v>23298083.100200001</v>
      </c>
      <c r="O20" s="47">
        <v>304488250.1857</v>
      </c>
      <c r="P20" s="47">
        <v>33657</v>
      </c>
      <c r="Q20" s="47">
        <v>34413</v>
      </c>
      <c r="R20" s="48">
        <v>-2.1968442158486599</v>
      </c>
      <c r="S20" s="47">
        <v>25.052840761208699</v>
      </c>
      <c r="T20" s="47">
        <v>23.675939950018901</v>
      </c>
      <c r="U20" s="49">
        <v>5.4959867597998704</v>
      </c>
    </row>
    <row r="21" spans="1:21" ht="12" thickBot="1">
      <c r="A21" s="69"/>
      <c r="B21" s="71" t="s">
        <v>19</v>
      </c>
      <c r="C21" s="72"/>
      <c r="D21" s="47">
        <v>275096.78730000003</v>
      </c>
      <c r="E21" s="47">
        <v>407667</v>
      </c>
      <c r="F21" s="48">
        <v>67.480759369779804</v>
      </c>
      <c r="G21" s="47">
        <v>364396.20380000002</v>
      </c>
      <c r="H21" s="48">
        <v>-24.506132492261699</v>
      </c>
      <c r="I21" s="47">
        <v>38371.110999999997</v>
      </c>
      <c r="J21" s="48">
        <v>13.9482221426873</v>
      </c>
      <c r="K21" s="47">
        <v>49669.180500000002</v>
      </c>
      <c r="L21" s="48">
        <v>13.630542794364899</v>
      </c>
      <c r="M21" s="48">
        <v>-0.22746639639041399</v>
      </c>
      <c r="N21" s="47">
        <v>8115655.6392999999</v>
      </c>
      <c r="O21" s="47">
        <v>118053311.07889999</v>
      </c>
      <c r="P21" s="47">
        <v>26214</v>
      </c>
      <c r="Q21" s="47">
        <v>27445</v>
      </c>
      <c r="R21" s="48">
        <v>-4.4853343049735903</v>
      </c>
      <c r="S21" s="47">
        <v>10.494269752803801</v>
      </c>
      <c r="T21" s="47">
        <v>10.7313866314447</v>
      </c>
      <c r="U21" s="49">
        <v>-2.2594890757168602</v>
      </c>
    </row>
    <row r="22" spans="1:21" ht="12" thickBot="1">
      <c r="A22" s="69"/>
      <c r="B22" s="71" t="s">
        <v>20</v>
      </c>
      <c r="C22" s="72"/>
      <c r="D22" s="47">
        <v>821456.69640000002</v>
      </c>
      <c r="E22" s="47">
        <v>926070</v>
      </c>
      <c r="F22" s="48">
        <v>88.703520943341204</v>
      </c>
      <c r="G22" s="47">
        <v>931246.60820000002</v>
      </c>
      <c r="H22" s="48">
        <v>-11.789563670166</v>
      </c>
      <c r="I22" s="47">
        <v>95275.8171</v>
      </c>
      <c r="J22" s="48">
        <v>11.5983980065586</v>
      </c>
      <c r="K22" s="47">
        <v>128391.5916</v>
      </c>
      <c r="L22" s="48">
        <v>13.7870667629241</v>
      </c>
      <c r="M22" s="48">
        <v>-0.257927907017238</v>
      </c>
      <c r="N22" s="47">
        <v>24865270.109499998</v>
      </c>
      <c r="O22" s="47">
        <v>337191597.2191</v>
      </c>
      <c r="P22" s="47">
        <v>55146</v>
      </c>
      <c r="Q22" s="47">
        <v>55203</v>
      </c>
      <c r="R22" s="48">
        <v>-0.103255257866419</v>
      </c>
      <c r="S22" s="47">
        <v>14.896034098574701</v>
      </c>
      <c r="T22" s="47">
        <v>15.1307815028169</v>
      </c>
      <c r="U22" s="49">
        <v>-1.57590538990942</v>
      </c>
    </row>
    <row r="23" spans="1:21" ht="12" thickBot="1">
      <c r="A23" s="69"/>
      <c r="B23" s="71" t="s">
        <v>21</v>
      </c>
      <c r="C23" s="72"/>
      <c r="D23" s="47">
        <v>2134627.602</v>
      </c>
      <c r="E23" s="47">
        <v>2457102</v>
      </c>
      <c r="F23" s="48">
        <v>86.875823714277999</v>
      </c>
      <c r="G23" s="47">
        <v>2590447.6634</v>
      </c>
      <c r="H23" s="48">
        <v>-17.596188791621099</v>
      </c>
      <c r="I23" s="47">
        <v>184236.87210000001</v>
      </c>
      <c r="J23" s="48">
        <v>8.6308671323926802</v>
      </c>
      <c r="K23" s="47">
        <v>324679.3738</v>
      </c>
      <c r="L23" s="48">
        <v>12.533716792944301</v>
      </c>
      <c r="M23" s="48">
        <v>-0.43255751067978698</v>
      </c>
      <c r="N23" s="47">
        <v>63789463.5854</v>
      </c>
      <c r="O23" s="47">
        <v>744960176.1358</v>
      </c>
      <c r="P23" s="47">
        <v>74610</v>
      </c>
      <c r="Q23" s="47">
        <v>76292</v>
      </c>
      <c r="R23" s="48">
        <v>-2.2046872542337299</v>
      </c>
      <c r="S23" s="47">
        <v>28.610475834338601</v>
      </c>
      <c r="T23" s="47">
        <v>28.622361307869799</v>
      </c>
      <c r="U23" s="49">
        <v>-4.1542383286543999E-2</v>
      </c>
    </row>
    <row r="24" spans="1:21" ht="12" thickBot="1">
      <c r="A24" s="69"/>
      <c r="B24" s="71" t="s">
        <v>22</v>
      </c>
      <c r="C24" s="72"/>
      <c r="D24" s="47">
        <v>233068.97380000001</v>
      </c>
      <c r="E24" s="47">
        <v>325274</v>
      </c>
      <c r="F24" s="48">
        <v>71.653121306959704</v>
      </c>
      <c r="G24" s="47">
        <v>303973.02990000002</v>
      </c>
      <c r="H24" s="48">
        <v>-23.3257720671225</v>
      </c>
      <c r="I24" s="47">
        <v>36009.5795</v>
      </c>
      <c r="J24" s="48">
        <v>15.4501815118903</v>
      </c>
      <c r="K24" s="47">
        <v>44076.425600000002</v>
      </c>
      <c r="L24" s="48">
        <v>14.500110623136599</v>
      </c>
      <c r="M24" s="48">
        <v>-0.18301951644645201</v>
      </c>
      <c r="N24" s="47">
        <v>6903699.6167000001</v>
      </c>
      <c r="O24" s="47">
        <v>91142756.000499994</v>
      </c>
      <c r="P24" s="47">
        <v>27391</v>
      </c>
      <c r="Q24" s="47">
        <v>28092</v>
      </c>
      <c r="R24" s="48">
        <v>-2.4953723479994299</v>
      </c>
      <c r="S24" s="47">
        <v>8.5089618414807795</v>
      </c>
      <c r="T24" s="47">
        <v>8.4465164139256697</v>
      </c>
      <c r="U24" s="49">
        <v>0.733878335788131</v>
      </c>
    </row>
    <row r="25" spans="1:21" ht="12" thickBot="1">
      <c r="A25" s="69"/>
      <c r="B25" s="71" t="s">
        <v>23</v>
      </c>
      <c r="C25" s="72"/>
      <c r="D25" s="47">
        <v>193033.58309999999</v>
      </c>
      <c r="E25" s="47">
        <v>239988</v>
      </c>
      <c r="F25" s="48">
        <v>80.434681359067994</v>
      </c>
      <c r="G25" s="47">
        <v>318755.45610000001</v>
      </c>
      <c r="H25" s="48">
        <v>-39.441481108501698</v>
      </c>
      <c r="I25" s="47">
        <v>19836.6096</v>
      </c>
      <c r="J25" s="48">
        <v>10.2762479364659</v>
      </c>
      <c r="K25" s="47">
        <v>22805.814699999999</v>
      </c>
      <c r="L25" s="48">
        <v>7.1546429287928301</v>
      </c>
      <c r="M25" s="48">
        <v>-0.13019509011445199</v>
      </c>
      <c r="N25" s="47">
        <v>5720224.1344999997</v>
      </c>
      <c r="O25" s="47">
        <v>76277860.637799993</v>
      </c>
      <c r="P25" s="47">
        <v>14973</v>
      </c>
      <c r="Q25" s="47">
        <v>15056</v>
      </c>
      <c r="R25" s="48">
        <v>-0.55127523910733001</v>
      </c>
      <c r="S25" s="47">
        <v>12.892111340412701</v>
      </c>
      <c r="T25" s="47">
        <v>13.057169009032901</v>
      </c>
      <c r="U25" s="49">
        <v>-1.2802997450293001</v>
      </c>
    </row>
    <row r="26" spans="1:21" ht="12" thickBot="1">
      <c r="A26" s="69"/>
      <c r="B26" s="71" t="s">
        <v>24</v>
      </c>
      <c r="C26" s="72"/>
      <c r="D26" s="47">
        <v>451918.42070000002</v>
      </c>
      <c r="E26" s="47">
        <v>663568</v>
      </c>
      <c r="F26" s="48">
        <v>68.1043119469293</v>
      </c>
      <c r="G26" s="47">
        <v>593615.43960000004</v>
      </c>
      <c r="H26" s="48">
        <v>-23.8701707279515</v>
      </c>
      <c r="I26" s="47">
        <v>77941.166200000007</v>
      </c>
      <c r="J26" s="48">
        <v>17.246733620478</v>
      </c>
      <c r="K26" s="47">
        <v>85819.164900000003</v>
      </c>
      <c r="L26" s="48">
        <v>14.4570304569282</v>
      </c>
      <c r="M26" s="48">
        <v>-9.1797662086083004E-2</v>
      </c>
      <c r="N26" s="47">
        <v>10734003.207599999</v>
      </c>
      <c r="O26" s="47">
        <v>163812556.15369999</v>
      </c>
      <c r="P26" s="47">
        <v>33925</v>
      </c>
      <c r="Q26" s="47">
        <v>34982</v>
      </c>
      <c r="R26" s="48">
        <v>-3.0215539420273299</v>
      </c>
      <c r="S26" s="47">
        <v>13.321103042004401</v>
      </c>
      <c r="T26" s="47">
        <v>11.3698831770625</v>
      </c>
      <c r="U26" s="49">
        <v>14.6475848042711</v>
      </c>
    </row>
    <row r="27" spans="1:21" ht="12" thickBot="1">
      <c r="A27" s="69"/>
      <c r="B27" s="71" t="s">
        <v>25</v>
      </c>
      <c r="C27" s="72"/>
      <c r="D27" s="47">
        <v>201082.41380000001</v>
      </c>
      <c r="E27" s="47">
        <v>290547</v>
      </c>
      <c r="F27" s="48">
        <v>69.208222353010001</v>
      </c>
      <c r="G27" s="47">
        <v>254760.5289</v>
      </c>
      <c r="H27" s="48">
        <v>-21.070028128678501</v>
      </c>
      <c r="I27" s="47">
        <v>56522.898800000003</v>
      </c>
      <c r="J27" s="48">
        <v>28.109319821582499</v>
      </c>
      <c r="K27" s="47">
        <v>75165.696800000005</v>
      </c>
      <c r="L27" s="48">
        <v>29.504451543003501</v>
      </c>
      <c r="M27" s="48">
        <v>-0.24802268579515099</v>
      </c>
      <c r="N27" s="47">
        <v>5378393.7183999997</v>
      </c>
      <c r="O27" s="47">
        <v>76526835.156599998</v>
      </c>
      <c r="P27" s="47">
        <v>31587</v>
      </c>
      <c r="Q27" s="47">
        <v>31839</v>
      </c>
      <c r="R27" s="48">
        <v>-0.791482144539712</v>
      </c>
      <c r="S27" s="47">
        <v>6.3659864437901703</v>
      </c>
      <c r="T27" s="47">
        <v>6.3786744904048502</v>
      </c>
      <c r="U27" s="49">
        <v>-0.199309984818761</v>
      </c>
    </row>
    <row r="28" spans="1:21" ht="12" thickBot="1">
      <c r="A28" s="69"/>
      <c r="B28" s="71" t="s">
        <v>26</v>
      </c>
      <c r="C28" s="72"/>
      <c r="D28" s="47">
        <v>768494.43420000002</v>
      </c>
      <c r="E28" s="47">
        <v>1051508</v>
      </c>
      <c r="F28" s="48">
        <v>73.084982158956507</v>
      </c>
      <c r="G28" s="47">
        <v>1003607.0428000001</v>
      </c>
      <c r="H28" s="48">
        <v>-23.426759535689499</v>
      </c>
      <c r="I28" s="47">
        <v>45976.399899999997</v>
      </c>
      <c r="J28" s="48">
        <v>5.98265880062766</v>
      </c>
      <c r="K28" s="47">
        <v>95143.100999999995</v>
      </c>
      <c r="L28" s="48">
        <v>9.4801149197356001</v>
      </c>
      <c r="M28" s="48">
        <v>-0.51676580417533402</v>
      </c>
      <c r="N28" s="47">
        <v>20529473.0528</v>
      </c>
      <c r="O28" s="47">
        <v>264467244.37329999</v>
      </c>
      <c r="P28" s="47">
        <v>41836</v>
      </c>
      <c r="Q28" s="47">
        <v>43368</v>
      </c>
      <c r="R28" s="48">
        <v>-3.5325585685297902</v>
      </c>
      <c r="S28" s="47">
        <v>18.369213935366702</v>
      </c>
      <c r="T28" s="47">
        <v>18.467833245711098</v>
      </c>
      <c r="U28" s="49">
        <v>-0.53687278449394904</v>
      </c>
    </row>
    <row r="29" spans="1:21" ht="12" thickBot="1">
      <c r="A29" s="69"/>
      <c r="B29" s="71" t="s">
        <v>27</v>
      </c>
      <c r="C29" s="72"/>
      <c r="D29" s="47">
        <v>517573.75770000002</v>
      </c>
      <c r="E29" s="47">
        <v>618751</v>
      </c>
      <c r="F29" s="48">
        <v>83.648148883799806</v>
      </c>
      <c r="G29" s="47">
        <v>510609.37729999999</v>
      </c>
      <c r="H29" s="48">
        <v>1.3639350763251299</v>
      </c>
      <c r="I29" s="47">
        <v>61995.859700000001</v>
      </c>
      <c r="J29" s="48">
        <v>11.978169058550799</v>
      </c>
      <c r="K29" s="47">
        <v>98253.726999999999</v>
      </c>
      <c r="L29" s="48">
        <v>19.242444688255802</v>
      </c>
      <c r="M29" s="48">
        <v>-0.36902281884940602</v>
      </c>
      <c r="N29" s="47">
        <v>13755412.1535</v>
      </c>
      <c r="O29" s="47">
        <v>187354508.31389999</v>
      </c>
      <c r="P29" s="47">
        <v>81929</v>
      </c>
      <c r="Q29" s="47">
        <v>85651</v>
      </c>
      <c r="R29" s="48">
        <v>-4.3455417916895298</v>
      </c>
      <c r="S29" s="47">
        <v>6.3173449901744201</v>
      </c>
      <c r="T29" s="47">
        <v>6.4221282390164696</v>
      </c>
      <c r="U29" s="49">
        <v>-1.6586595952101399</v>
      </c>
    </row>
    <row r="30" spans="1:21" ht="12" thickBot="1">
      <c r="A30" s="69"/>
      <c r="B30" s="71" t="s">
        <v>28</v>
      </c>
      <c r="C30" s="72"/>
      <c r="D30" s="47">
        <v>774375.27789999999</v>
      </c>
      <c r="E30" s="47">
        <v>1012550</v>
      </c>
      <c r="F30" s="48">
        <v>76.477732250259194</v>
      </c>
      <c r="G30" s="47">
        <v>1093048.8872</v>
      </c>
      <c r="H30" s="48">
        <v>-29.1545614319528</v>
      </c>
      <c r="I30" s="47">
        <v>121551.2709</v>
      </c>
      <c r="J30" s="48">
        <v>15.6966879456212</v>
      </c>
      <c r="K30" s="47">
        <v>160039.40979999999</v>
      </c>
      <c r="L30" s="48">
        <v>14.6415601053274</v>
      </c>
      <c r="M30" s="48">
        <v>-0.240491632330426</v>
      </c>
      <c r="N30" s="47">
        <v>24243297.609900001</v>
      </c>
      <c r="O30" s="47">
        <v>343471979.4892</v>
      </c>
      <c r="P30" s="47">
        <v>61855</v>
      </c>
      <c r="Q30" s="47">
        <v>62508</v>
      </c>
      <c r="R30" s="48">
        <v>-1.04466628271581</v>
      </c>
      <c r="S30" s="47">
        <v>12.5192026174117</v>
      </c>
      <c r="T30" s="47">
        <v>12.313542005823299</v>
      </c>
      <c r="U30" s="49">
        <v>1.64276126741811</v>
      </c>
    </row>
    <row r="31" spans="1:21" ht="12" thickBot="1">
      <c r="A31" s="69"/>
      <c r="B31" s="71" t="s">
        <v>29</v>
      </c>
      <c r="C31" s="72"/>
      <c r="D31" s="47">
        <v>530786.96909999999</v>
      </c>
      <c r="E31" s="47">
        <v>1068590</v>
      </c>
      <c r="F31" s="48">
        <v>49.671714043739897</v>
      </c>
      <c r="G31" s="47">
        <v>1163128.7446000001</v>
      </c>
      <c r="H31" s="48">
        <v>-54.365587510044897</v>
      </c>
      <c r="I31" s="47">
        <v>37026.409500000002</v>
      </c>
      <c r="J31" s="48">
        <v>6.9757570655477501</v>
      </c>
      <c r="K31" s="47">
        <v>36330.941700000003</v>
      </c>
      <c r="L31" s="48">
        <v>3.1235529057872502</v>
      </c>
      <c r="M31" s="48">
        <v>1.9142575651982002E-2</v>
      </c>
      <c r="N31" s="47">
        <v>24375433.004299998</v>
      </c>
      <c r="O31" s="47">
        <v>282491405.94870001</v>
      </c>
      <c r="P31" s="47">
        <v>23716</v>
      </c>
      <c r="Q31" s="47">
        <v>24737</v>
      </c>
      <c r="R31" s="48">
        <v>-4.12742046327363</v>
      </c>
      <c r="S31" s="47">
        <v>22.3809651332434</v>
      </c>
      <c r="T31" s="47">
        <v>22.230080292678998</v>
      </c>
      <c r="U31" s="49">
        <v>0.67416592477632997</v>
      </c>
    </row>
    <row r="32" spans="1:21" ht="12" thickBot="1">
      <c r="A32" s="69"/>
      <c r="B32" s="71" t="s">
        <v>30</v>
      </c>
      <c r="C32" s="72"/>
      <c r="D32" s="47">
        <v>112099.2322</v>
      </c>
      <c r="E32" s="47">
        <v>142035</v>
      </c>
      <c r="F32" s="48">
        <v>78.923668250783294</v>
      </c>
      <c r="G32" s="47">
        <v>127060.17419999999</v>
      </c>
      <c r="H32" s="48">
        <v>-11.7746902947344</v>
      </c>
      <c r="I32" s="47">
        <v>27637.1577</v>
      </c>
      <c r="J32" s="48">
        <v>24.6541900043451</v>
      </c>
      <c r="K32" s="47">
        <v>35067.276299999998</v>
      </c>
      <c r="L32" s="48">
        <v>27.598951851586602</v>
      </c>
      <c r="M32" s="48">
        <v>-0.211881827845295</v>
      </c>
      <c r="N32" s="47">
        <v>2934294.1556000002</v>
      </c>
      <c r="O32" s="47">
        <v>42253566.359200001</v>
      </c>
      <c r="P32" s="47">
        <v>26499</v>
      </c>
      <c r="Q32" s="47">
        <v>27955</v>
      </c>
      <c r="R32" s="48">
        <v>-5.2083705956000799</v>
      </c>
      <c r="S32" s="47">
        <v>4.2303193403524704</v>
      </c>
      <c r="T32" s="47">
        <v>4.2395546378107696</v>
      </c>
      <c r="U32" s="49">
        <v>-0.21831206382474899</v>
      </c>
    </row>
    <row r="33" spans="1:21" ht="12" thickBot="1">
      <c r="A33" s="69"/>
      <c r="B33" s="71" t="s">
        <v>31</v>
      </c>
      <c r="C33" s="72"/>
      <c r="D33" s="47">
        <v>43.248100000000001</v>
      </c>
      <c r="E33" s="50"/>
      <c r="F33" s="50"/>
      <c r="G33" s="47">
        <v>429.98660000000001</v>
      </c>
      <c r="H33" s="48">
        <v>-89.941988889886304</v>
      </c>
      <c r="I33" s="47">
        <v>7.4610000000000003</v>
      </c>
      <c r="J33" s="48">
        <v>17.251624926875401</v>
      </c>
      <c r="K33" s="47">
        <v>22.130800000000001</v>
      </c>
      <c r="L33" s="48">
        <v>5.1468580648792299</v>
      </c>
      <c r="M33" s="48">
        <v>-0.66286803911291103</v>
      </c>
      <c r="N33" s="47">
        <v>935.09799999999996</v>
      </c>
      <c r="O33" s="47">
        <v>29126.654600000002</v>
      </c>
      <c r="P33" s="47">
        <v>9</v>
      </c>
      <c r="Q33" s="47">
        <v>3</v>
      </c>
      <c r="R33" s="48">
        <v>200</v>
      </c>
      <c r="S33" s="47">
        <v>4.80534444444445</v>
      </c>
      <c r="T33" s="47">
        <v>5.1566999999999998</v>
      </c>
      <c r="U33" s="49">
        <v>-7.3117662972477504</v>
      </c>
    </row>
    <row r="34" spans="1:21" ht="12" thickBot="1">
      <c r="A34" s="69"/>
      <c r="B34" s="71" t="s">
        <v>40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147248.0147</v>
      </c>
      <c r="E35" s="47">
        <v>229378</v>
      </c>
      <c r="F35" s="48">
        <v>64.194480159387595</v>
      </c>
      <c r="G35" s="47">
        <v>212820.5729</v>
      </c>
      <c r="H35" s="48">
        <v>-30.811193347746102</v>
      </c>
      <c r="I35" s="47">
        <v>17004.060099999999</v>
      </c>
      <c r="J35" s="48">
        <v>11.5479044893364</v>
      </c>
      <c r="K35" s="47">
        <v>33988.491000000002</v>
      </c>
      <c r="L35" s="48">
        <v>15.970491262595401</v>
      </c>
      <c r="M35" s="48">
        <v>-0.49971123754802799</v>
      </c>
      <c r="N35" s="47">
        <v>3965204.6699000001</v>
      </c>
      <c r="O35" s="47">
        <v>44306141.951499999</v>
      </c>
      <c r="P35" s="47">
        <v>12137</v>
      </c>
      <c r="Q35" s="47">
        <v>12519</v>
      </c>
      <c r="R35" s="48">
        <v>-3.0513619298666002</v>
      </c>
      <c r="S35" s="47">
        <v>12.1321590755541</v>
      </c>
      <c r="T35" s="47">
        <v>12.1516111670261</v>
      </c>
      <c r="U35" s="49">
        <v>-0.16033495234353201</v>
      </c>
    </row>
    <row r="36" spans="1:21" ht="12" thickBot="1">
      <c r="A36" s="69"/>
      <c r="B36" s="71" t="s">
        <v>41</v>
      </c>
      <c r="C36" s="72"/>
      <c r="D36" s="50"/>
      <c r="E36" s="47">
        <v>640730</v>
      </c>
      <c r="F36" s="50"/>
      <c r="G36" s="47">
        <v>6498.9</v>
      </c>
      <c r="H36" s="50"/>
      <c r="I36" s="50"/>
      <c r="J36" s="50"/>
      <c r="K36" s="47">
        <v>267.69229999999999</v>
      </c>
      <c r="L36" s="48">
        <v>4.11904014525535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42</v>
      </c>
      <c r="C37" s="72"/>
      <c r="D37" s="50"/>
      <c r="E37" s="47">
        <v>288809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43</v>
      </c>
      <c r="C38" s="72"/>
      <c r="D38" s="50"/>
      <c r="E38" s="47">
        <v>342168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225993.16130000001</v>
      </c>
      <c r="E39" s="47">
        <v>414145</v>
      </c>
      <c r="F39" s="48">
        <v>54.5686079271753</v>
      </c>
      <c r="G39" s="47">
        <v>435961.65</v>
      </c>
      <c r="H39" s="48">
        <v>-48.162146532843003</v>
      </c>
      <c r="I39" s="47">
        <v>12429.500700000001</v>
      </c>
      <c r="J39" s="48">
        <v>5.4999454976870599</v>
      </c>
      <c r="K39" s="47">
        <v>26803.760300000002</v>
      </c>
      <c r="L39" s="48">
        <v>6.1481922320461004</v>
      </c>
      <c r="M39" s="48">
        <v>-0.53627772518171601</v>
      </c>
      <c r="N39" s="47">
        <v>8365079.2651000004</v>
      </c>
      <c r="O39" s="47">
        <v>110314672.1626</v>
      </c>
      <c r="P39" s="47">
        <v>355</v>
      </c>
      <c r="Q39" s="47">
        <v>407</v>
      </c>
      <c r="R39" s="48">
        <v>-12.776412776412799</v>
      </c>
      <c r="S39" s="47">
        <v>636.60045436619703</v>
      </c>
      <c r="T39" s="47">
        <v>607.67130786240796</v>
      </c>
      <c r="U39" s="49">
        <v>4.5443176022535896</v>
      </c>
    </row>
    <row r="40" spans="1:21" ht="12" thickBot="1">
      <c r="A40" s="69"/>
      <c r="B40" s="71" t="s">
        <v>34</v>
      </c>
      <c r="C40" s="72"/>
      <c r="D40" s="47">
        <v>338210.37</v>
      </c>
      <c r="E40" s="47">
        <v>485204</v>
      </c>
      <c r="F40" s="48">
        <v>69.704777784189702</v>
      </c>
      <c r="G40" s="47">
        <v>477974.46549999999</v>
      </c>
      <c r="H40" s="48">
        <v>-29.240912556656198</v>
      </c>
      <c r="I40" s="47">
        <v>26228.864699999998</v>
      </c>
      <c r="J40" s="48">
        <v>7.7551923378339902</v>
      </c>
      <c r="K40" s="47">
        <v>40123.671399999999</v>
      </c>
      <c r="L40" s="48">
        <v>8.3945219454406192</v>
      </c>
      <c r="M40" s="48">
        <v>-0.34629948395001597</v>
      </c>
      <c r="N40" s="47">
        <v>13473479.6231</v>
      </c>
      <c r="O40" s="47">
        <v>147783216.51210001</v>
      </c>
      <c r="P40" s="47">
        <v>1862</v>
      </c>
      <c r="Q40" s="47">
        <v>1891</v>
      </c>
      <c r="R40" s="48">
        <v>-1.53358011634056</v>
      </c>
      <c r="S40" s="47">
        <v>181.638222341568</v>
      </c>
      <c r="T40" s="47">
        <v>181.458872765732</v>
      </c>
      <c r="U40" s="49">
        <v>9.8739997299981994E-2</v>
      </c>
    </row>
    <row r="41" spans="1:21" ht="12" thickBot="1">
      <c r="A41" s="69"/>
      <c r="B41" s="71" t="s">
        <v>44</v>
      </c>
      <c r="C41" s="72"/>
      <c r="D41" s="50"/>
      <c r="E41" s="47">
        <v>334026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45</v>
      </c>
      <c r="C42" s="72"/>
      <c r="D42" s="50"/>
      <c r="E42" s="47">
        <v>142567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26579.965499999998</v>
      </c>
      <c r="E43" s="53"/>
      <c r="F43" s="53"/>
      <c r="G43" s="52">
        <v>38039.800000000003</v>
      </c>
      <c r="H43" s="54">
        <v>-30.125906287625099</v>
      </c>
      <c r="I43" s="52">
        <v>2871.1363999999999</v>
      </c>
      <c r="J43" s="54">
        <v>10.8018815901021</v>
      </c>
      <c r="K43" s="52">
        <v>3168.3721999999998</v>
      </c>
      <c r="L43" s="54">
        <v>8.3290979447841504</v>
      </c>
      <c r="M43" s="54">
        <v>-9.3813409927027996E-2</v>
      </c>
      <c r="N43" s="52">
        <v>763370.01289999997</v>
      </c>
      <c r="O43" s="52">
        <v>14734204.1687</v>
      </c>
      <c r="P43" s="52">
        <v>41</v>
      </c>
      <c r="Q43" s="52">
        <v>48</v>
      </c>
      <c r="R43" s="54">
        <v>-14.5833333333333</v>
      </c>
      <c r="S43" s="52">
        <v>648.29184146341504</v>
      </c>
      <c r="T43" s="52">
        <v>533.37172708333298</v>
      </c>
      <c r="U43" s="55">
        <v>17.726601976151301</v>
      </c>
    </row>
  </sheetData>
  <mergeCells count="41">
    <mergeCell ref="B43:C43"/>
    <mergeCell ref="B37:C37"/>
    <mergeCell ref="B38:C38"/>
    <mergeCell ref="B39:C39"/>
    <mergeCell ref="B40:C40"/>
    <mergeCell ref="B41:C41"/>
    <mergeCell ref="B42:C4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53</v>
      </c>
      <c r="B1" s="31" t="s">
        <v>36</v>
      </c>
      <c r="C1" s="30" t="s">
        <v>37</v>
      </c>
      <c r="D1" s="30" t="s">
        <v>38</v>
      </c>
      <c r="E1" s="30" t="s">
        <v>39</v>
      </c>
      <c r="F1" s="30" t="s">
        <v>46</v>
      </c>
      <c r="G1" s="30" t="s">
        <v>39</v>
      </c>
      <c r="H1" s="30" t="s">
        <v>47</v>
      </c>
    </row>
    <row r="2" spans="1:8" ht="14.25">
      <c r="A2" s="32">
        <v>1</v>
      </c>
      <c r="B2" s="33">
        <v>12</v>
      </c>
      <c r="C2" s="32">
        <v>43964</v>
      </c>
      <c r="D2" s="32">
        <v>505926.30066581198</v>
      </c>
      <c r="E2" s="32">
        <v>384292.38649401697</v>
      </c>
      <c r="F2" s="32">
        <v>121633.914171795</v>
      </c>
      <c r="G2" s="32">
        <v>384292.38649401697</v>
      </c>
      <c r="H2" s="32">
        <v>0.24041824671245901</v>
      </c>
    </row>
    <row r="3" spans="1:8" ht="14.25">
      <c r="A3" s="32">
        <v>2</v>
      </c>
      <c r="B3" s="33">
        <v>13</v>
      </c>
      <c r="C3" s="32">
        <v>8090.348</v>
      </c>
      <c r="D3" s="32">
        <v>59106.784236487401</v>
      </c>
      <c r="E3" s="32">
        <v>45846.768800423597</v>
      </c>
      <c r="F3" s="32">
        <v>13260.015436063801</v>
      </c>
      <c r="G3" s="32">
        <v>45846.768800423597</v>
      </c>
      <c r="H3" s="32">
        <v>0.22433999087161099</v>
      </c>
    </row>
    <row r="4" spans="1:8" ht="14.25">
      <c r="A4" s="32">
        <v>3</v>
      </c>
      <c r="B4" s="33">
        <v>14</v>
      </c>
      <c r="C4" s="32">
        <v>88437</v>
      </c>
      <c r="D4" s="32">
        <v>85757.953209401705</v>
      </c>
      <c r="E4" s="32">
        <v>63246.613631623899</v>
      </c>
      <c r="F4" s="32">
        <v>22511.339577777799</v>
      </c>
      <c r="G4" s="32">
        <v>63246.613631623899</v>
      </c>
      <c r="H4" s="32">
        <v>0.262498564101806</v>
      </c>
    </row>
    <row r="5" spans="1:8" ht="14.25">
      <c r="A5" s="32">
        <v>4</v>
      </c>
      <c r="B5" s="33">
        <v>15</v>
      </c>
      <c r="C5" s="32">
        <v>2776</v>
      </c>
      <c r="D5" s="32">
        <v>39862.137536752103</v>
      </c>
      <c r="E5" s="32">
        <v>30133.694299999999</v>
      </c>
      <c r="F5" s="32">
        <v>9728.4432367521404</v>
      </c>
      <c r="G5" s="32">
        <v>30133.694299999999</v>
      </c>
      <c r="H5" s="32">
        <v>0.24405222193071499</v>
      </c>
    </row>
    <row r="6" spans="1:8" ht="14.25">
      <c r="A6" s="32">
        <v>5</v>
      </c>
      <c r="B6" s="33">
        <v>16</v>
      </c>
      <c r="C6" s="32">
        <v>2576</v>
      </c>
      <c r="D6" s="32">
        <v>205537.48209999999</v>
      </c>
      <c r="E6" s="32">
        <v>202239.07049743601</v>
      </c>
      <c r="F6" s="32">
        <v>3298.4116025641001</v>
      </c>
      <c r="G6" s="32">
        <v>202239.07049743601</v>
      </c>
      <c r="H6" s="32">
        <v>1.6047737711213799E-2</v>
      </c>
    </row>
    <row r="7" spans="1:8" ht="14.25">
      <c r="A7" s="32">
        <v>6</v>
      </c>
      <c r="B7" s="33">
        <v>17</v>
      </c>
      <c r="C7" s="32">
        <v>15664.188</v>
      </c>
      <c r="D7" s="32">
        <v>289514.44885470101</v>
      </c>
      <c r="E7" s="32">
        <v>217157.314595726</v>
      </c>
      <c r="F7" s="32">
        <v>72357.134258974402</v>
      </c>
      <c r="G7" s="32">
        <v>217157.314595726</v>
      </c>
      <c r="H7" s="32">
        <v>0.24992581387635099</v>
      </c>
    </row>
    <row r="8" spans="1:8" ht="14.25">
      <c r="A8" s="32">
        <v>7</v>
      </c>
      <c r="B8" s="33">
        <v>18</v>
      </c>
      <c r="C8" s="32">
        <v>25419</v>
      </c>
      <c r="D8" s="32">
        <v>142009.20473418801</v>
      </c>
      <c r="E8" s="32">
        <v>112856.223582051</v>
      </c>
      <c r="F8" s="32">
        <v>29152.981152136799</v>
      </c>
      <c r="G8" s="32">
        <v>112856.223582051</v>
      </c>
      <c r="H8" s="32">
        <v>0.20528937688726001</v>
      </c>
    </row>
    <row r="9" spans="1:8" ht="14.25">
      <c r="A9" s="32">
        <v>8</v>
      </c>
      <c r="B9" s="33">
        <v>19</v>
      </c>
      <c r="C9" s="32">
        <v>10835</v>
      </c>
      <c r="D9" s="32">
        <v>96306.261802564099</v>
      </c>
      <c r="E9" s="32">
        <v>72620.523829059806</v>
      </c>
      <c r="F9" s="32">
        <v>23685.7379735043</v>
      </c>
      <c r="G9" s="32">
        <v>72620.523829059806</v>
      </c>
      <c r="H9" s="32">
        <v>0.245941826940205</v>
      </c>
    </row>
    <row r="10" spans="1:8" ht="14.25">
      <c r="A10" s="32">
        <v>9</v>
      </c>
      <c r="B10" s="33">
        <v>21</v>
      </c>
      <c r="C10" s="32">
        <v>158605</v>
      </c>
      <c r="D10" s="32">
        <v>580431.08380000002</v>
      </c>
      <c r="E10" s="32">
        <v>574114.47389999998</v>
      </c>
      <c r="F10" s="32">
        <v>6316.6099000000004</v>
      </c>
      <c r="G10" s="32">
        <v>574114.47389999998</v>
      </c>
      <c r="H10" s="32">
        <v>1.08826182406463E-2</v>
      </c>
    </row>
    <row r="11" spans="1:8" ht="14.25">
      <c r="A11" s="32">
        <v>10</v>
      </c>
      <c r="B11" s="33">
        <v>22</v>
      </c>
      <c r="C11" s="32">
        <v>45180</v>
      </c>
      <c r="D11" s="32">
        <v>664573.79755726503</v>
      </c>
      <c r="E11" s="32">
        <v>617496.30384700897</v>
      </c>
      <c r="F11" s="32">
        <v>47077.4937102564</v>
      </c>
      <c r="G11" s="32">
        <v>617496.30384700897</v>
      </c>
      <c r="H11" s="32">
        <v>7.0838624518896803E-2</v>
      </c>
    </row>
    <row r="12" spans="1:8" ht="14.25">
      <c r="A12" s="32">
        <v>11</v>
      </c>
      <c r="B12" s="33">
        <v>23</v>
      </c>
      <c r="C12" s="32">
        <v>147957.34</v>
      </c>
      <c r="D12" s="32">
        <v>1197451.2258188</v>
      </c>
      <c r="E12" s="32">
        <v>1020179.20849316</v>
      </c>
      <c r="F12" s="32">
        <v>177272.01732564101</v>
      </c>
      <c r="G12" s="32">
        <v>1020179.20849316</v>
      </c>
      <c r="H12" s="32">
        <v>0.14804111725254099</v>
      </c>
    </row>
    <row r="13" spans="1:8" ht="14.25">
      <c r="A13" s="32">
        <v>12</v>
      </c>
      <c r="B13" s="33">
        <v>24</v>
      </c>
      <c r="C13" s="32">
        <v>18825.23</v>
      </c>
      <c r="D13" s="32">
        <v>483592.69589914498</v>
      </c>
      <c r="E13" s="32">
        <v>435070.92192906002</v>
      </c>
      <c r="F13" s="32">
        <v>48521.773970085502</v>
      </c>
      <c r="G13" s="32">
        <v>435070.92192906002</v>
      </c>
      <c r="H13" s="32">
        <v>0.10033603563815</v>
      </c>
    </row>
    <row r="14" spans="1:8" ht="14.25">
      <c r="A14" s="32">
        <v>13</v>
      </c>
      <c r="B14" s="33">
        <v>25</v>
      </c>
      <c r="C14" s="32">
        <v>67721</v>
      </c>
      <c r="D14" s="32">
        <v>843203.5625</v>
      </c>
      <c r="E14" s="32">
        <v>818785.73179999995</v>
      </c>
      <c r="F14" s="32">
        <v>24417.830699999999</v>
      </c>
      <c r="G14" s="32">
        <v>818785.73179999995</v>
      </c>
      <c r="H14" s="32">
        <v>2.89584055214425E-2</v>
      </c>
    </row>
    <row r="15" spans="1:8" ht="14.25">
      <c r="A15" s="32">
        <v>14</v>
      </c>
      <c r="B15" s="33">
        <v>26</v>
      </c>
      <c r="C15" s="32">
        <v>55936</v>
      </c>
      <c r="D15" s="32">
        <v>275096.67672222201</v>
      </c>
      <c r="E15" s="32">
        <v>236725.676266667</v>
      </c>
      <c r="F15" s="32">
        <v>38371.000455555601</v>
      </c>
      <c r="G15" s="32">
        <v>236725.676266667</v>
      </c>
      <c r="H15" s="32">
        <v>0.13948187565457401</v>
      </c>
    </row>
    <row r="16" spans="1:8" ht="14.25">
      <c r="A16" s="32">
        <v>15</v>
      </c>
      <c r="B16" s="33">
        <v>27</v>
      </c>
      <c r="C16" s="32">
        <v>133305.685</v>
      </c>
      <c r="D16" s="32">
        <v>821456.79945427703</v>
      </c>
      <c r="E16" s="32">
        <v>726180.87851946906</v>
      </c>
      <c r="F16" s="32">
        <v>95275.920934808295</v>
      </c>
      <c r="G16" s="32">
        <v>726180.87851946906</v>
      </c>
      <c r="H16" s="32">
        <v>0.115984091918289</v>
      </c>
    </row>
    <row r="17" spans="1:8" ht="14.25">
      <c r="A17" s="32">
        <v>16</v>
      </c>
      <c r="B17" s="33">
        <v>29</v>
      </c>
      <c r="C17" s="32">
        <v>175144</v>
      </c>
      <c r="D17" s="32">
        <v>2134628.6797290598</v>
      </c>
      <c r="E17" s="32">
        <v>1950390.7587034199</v>
      </c>
      <c r="F17" s="32">
        <v>184237.921025641</v>
      </c>
      <c r="G17" s="32">
        <v>1950390.7587034199</v>
      </c>
      <c r="H17" s="32">
        <v>8.6309119134024601E-2</v>
      </c>
    </row>
    <row r="18" spans="1:8" ht="14.25">
      <c r="A18" s="32">
        <v>17</v>
      </c>
      <c r="B18" s="33">
        <v>31</v>
      </c>
      <c r="C18" s="32">
        <v>33139.463000000003</v>
      </c>
      <c r="D18" s="32">
        <v>233068.961714757</v>
      </c>
      <c r="E18" s="32">
        <v>197059.39907863099</v>
      </c>
      <c r="F18" s="32">
        <v>36009.562636126</v>
      </c>
      <c r="G18" s="32">
        <v>197059.39907863099</v>
      </c>
      <c r="H18" s="32">
        <v>0.15450175077450501</v>
      </c>
    </row>
    <row r="19" spans="1:8" ht="14.25">
      <c r="A19" s="32">
        <v>18</v>
      </c>
      <c r="B19" s="33">
        <v>32</v>
      </c>
      <c r="C19" s="32">
        <v>11637.339</v>
      </c>
      <c r="D19" s="32">
        <v>193033.57698174901</v>
      </c>
      <c r="E19" s="32">
        <v>173196.97402572999</v>
      </c>
      <c r="F19" s="32">
        <v>19836.6029560192</v>
      </c>
      <c r="G19" s="32">
        <v>173196.97402572999</v>
      </c>
      <c r="H19" s="32">
        <v>0.102762448202961</v>
      </c>
    </row>
    <row r="20" spans="1:8" ht="14.25">
      <c r="A20" s="32">
        <v>19</v>
      </c>
      <c r="B20" s="33">
        <v>33</v>
      </c>
      <c r="C20" s="32">
        <v>45161.904999999999</v>
      </c>
      <c r="D20" s="32">
        <v>451918.41993526998</v>
      </c>
      <c r="E20" s="32">
        <v>373977.03390557598</v>
      </c>
      <c r="F20" s="32">
        <v>77941.386029693196</v>
      </c>
      <c r="G20" s="32">
        <v>373977.03390557598</v>
      </c>
      <c r="H20" s="32">
        <v>0.17246782293330101</v>
      </c>
    </row>
    <row r="21" spans="1:8" ht="14.25">
      <c r="A21" s="32">
        <v>20</v>
      </c>
      <c r="B21" s="33">
        <v>34</v>
      </c>
      <c r="C21" s="32">
        <v>41041.277999999998</v>
      </c>
      <c r="D21" s="32">
        <v>201082.37361096</v>
      </c>
      <c r="E21" s="32">
        <v>144559.513063049</v>
      </c>
      <c r="F21" s="32">
        <v>56522.860547910699</v>
      </c>
      <c r="G21" s="32">
        <v>144559.513063049</v>
      </c>
      <c r="H21" s="32">
        <v>0.28109306416517199</v>
      </c>
    </row>
    <row r="22" spans="1:8" ht="14.25">
      <c r="A22" s="32">
        <v>21</v>
      </c>
      <c r="B22" s="33">
        <v>35</v>
      </c>
      <c r="C22" s="32">
        <v>33043.158000000003</v>
      </c>
      <c r="D22" s="32">
        <v>768494.43334689504</v>
      </c>
      <c r="E22" s="32">
        <v>722518.02018157998</v>
      </c>
      <c r="F22" s="32">
        <v>45976.413165315498</v>
      </c>
      <c r="G22" s="32">
        <v>722518.02018157998</v>
      </c>
      <c r="H22" s="32">
        <v>5.9826605334123498E-2</v>
      </c>
    </row>
    <row r="23" spans="1:8" ht="14.25">
      <c r="A23" s="32">
        <v>22</v>
      </c>
      <c r="B23" s="33">
        <v>36</v>
      </c>
      <c r="C23" s="32">
        <v>98946.120999999999</v>
      </c>
      <c r="D23" s="32">
        <v>517573.75889646</v>
      </c>
      <c r="E23" s="32">
        <v>455577.86052012799</v>
      </c>
      <c r="F23" s="32">
        <v>61995.898376332603</v>
      </c>
      <c r="G23" s="32">
        <v>455577.86052012799</v>
      </c>
      <c r="H23" s="32">
        <v>0.11978176503483599</v>
      </c>
    </row>
    <row r="24" spans="1:8" ht="14.25">
      <c r="A24" s="32">
        <v>23</v>
      </c>
      <c r="B24" s="33">
        <v>37</v>
      </c>
      <c r="C24" s="32">
        <v>98265.247000000003</v>
      </c>
      <c r="D24" s="32">
        <v>774375.274087611</v>
      </c>
      <c r="E24" s="32">
        <v>652824.006075048</v>
      </c>
      <c r="F24" s="32">
        <v>121551.268012562</v>
      </c>
      <c r="G24" s="32">
        <v>652824.006075048</v>
      </c>
      <c r="H24" s="32">
        <v>0.15696687650025701</v>
      </c>
    </row>
    <row r="25" spans="1:8" ht="14.25">
      <c r="A25" s="32">
        <v>24</v>
      </c>
      <c r="B25" s="33">
        <v>38</v>
      </c>
      <c r="C25" s="32">
        <v>110793.398</v>
      </c>
      <c r="D25" s="32">
        <v>530786.91495752195</v>
      </c>
      <c r="E25" s="32">
        <v>493760.52160177001</v>
      </c>
      <c r="F25" s="32">
        <v>37026.393355752203</v>
      </c>
      <c r="G25" s="32">
        <v>493760.52160177001</v>
      </c>
      <c r="H25" s="32">
        <v>6.9757547355355096E-2</v>
      </c>
    </row>
    <row r="26" spans="1:8" ht="14.25">
      <c r="A26" s="32">
        <v>25</v>
      </c>
      <c r="B26" s="33">
        <v>39</v>
      </c>
      <c r="C26" s="32">
        <v>89975.93</v>
      </c>
      <c r="D26" s="32">
        <v>112099.091139732</v>
      </c>
      <c r="E26" s="32">
        <v>84462.081177194399</v>
      </c>
      <c r="F26" s="32">
        <v>27637.009962537799</v>
      </c>
      <c r="G26" s="32">
        <v>84462.081177194399</v>
      </c>
      <c r="H26" s="32">
        <v>0.24654089236181301</v>
      </c>
    </row>
    <row r="27" spans="1:8" ht="14.25">
      <c r="A27" s="32">
        <v>26</v>
      </c>
      <c r="B27" s="33">
        <v>40</v>
      </c>
      <c r="C27" s="32">
        <v>13</v>
      </c>
      <c r="D27" s="32">
        <v>43.248100000000001</v>
      </c>
      <c r="E27" s="32">
        <v>35.787100000000002</v>
      </c>
      <c r="F27" s="32">
        <v>7.4610000000000003</v>
      </c>
      <c r="G27" s="32">
        <v>35.787100000000002</v>
      </c>
      <c r="H27" s="32">
        <v>0.172516249268754</v>
      </c>
    </row>
    <row r="28" spans="1:8" ht="14.25">
      <c r="A28" s="32">
        <v>27</v>
      </c>
      <c r="B28" s="33">
        <v>42</v>
      </c>
      <c r="C28" s="32">
        <v>9791.8160000000007</v>
      </c>
      <c r="D28" s="32">
        <v>147248.0141</v>
      </c>
      <c r="E28" s="32">
        <v>130243.96030000001</v>
      </c>
      <c r="F28" s="32">
        <v>17004.053800000002</v>
      </c>
      <c r="G28" s="32">
        <v>130243.96030000001</v>
      </c>
      <c r="H28" s="32">
        <v>0.11547900257895601</v>
      </c>
    </row>
    <row r="29" spans="1:8" ht="14.25">
      <c r="A29" s="32">
        <v>28</v>
      </c>
      <c r="B29" s="33">
        <v>75</v>
      </c>
      <c r="C29" s="32">
        <v>361</v>
      </c>
      <c r="D29" s="32">
        <v>225993.162393162</v>
      </c>
      <c r="E29" s="32">
        <v>213563.65982905999</v>
      </c>
      <c r="F29" s="32">
        <v>12429.5025641026</v>
      </c>
      <c r="G29" s="32">
        <v>213563.65982905999</v>
      </c>
      <c r="H29" s="32">
        <v>5.4999462959321101E-2</v>
      </c>
    </row>
    <row r="30" spans="1:8" ht="14.25">
      <c r="A30" s="32">
        <v>29</v>
      </c>
      <c r="B30" s="33">
        <v>76</v>
      </c>
      <c r="C30" s="32">
        <v>1918</v>
      </c>
      <c r="D30" s="32">
        <v>338210.36393162399</v>
      </c>
      <c r="E30" s="32">
        <v>311981.504159829</v>
      </c>
      <c r="F30" s="32">
        <v>26228.859771794901</v>
      </c>
      <c r="G30" s="32">
        <v>311981.504159829</v>
      </c>
      <c r="H30" s="32">
        <v>7.75519101984041E-2</v>
      </c>
    </row>
    <row r="31" spans="1:8" ht="14.25">
      <c r="A31" s="32">
        <v>30</v>
      </c>
      <c r="B31" s="33">
        <v>99</v>
      </c>
      <c r="C31" s="32">
        <v>42</v>
      </c>
      <c r="D31" s="32">
        <v>26579.965811965802</v>
      </c>
      <c r="E31" s="32">
        <v>23708.829059829099</v>
      </c>
      <c r="F31" s="32">
        <v>2871.1367521367501</v>
      </c>
      <c r="G31" s="32">
        <v>23708.829059829099</v>
      </c>
      <c r="H31" s="32">
        <v>0.10801882788142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vw_yangjin</cp:lastModifiedBy>
  <dcterms:created xsi:type="dcterms:W3CDTF">2013-06-21T00:28:37Z</dcterms:created>
  <dcterms:modified xsi:type="dcterms:W3CDTF">2013-10-23T00:26:51Z</dcterms:modified>
</cp:coreProperties>
</file>