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<sst xmlns="http://schemas.openxmlformats.org/spreadsheetml/2006/main" count="114" uniqueCount="71">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</sst>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11" Type="http://schemas.openxmlformats.org/officeDocument/2006/relationships/hyperlink" Target="cid:c607a7f1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13624244.3749</v>
      </c>
      <c r="F3" s="25">
        <f>RA!I7</f>
        <v>1201658.5362</v>
      </c>
      <c r="G3" s="16">
        <f>E3-F3</f>
        <v>12422585.8387</v>
      </c>
      <c r="H3" s="27">
        <f>RA!J7</f>
        <v>8.8200013383041007</v>
      </c>
      <c r="I3" s="20">
        <f>SUM(I4:I39)</f>
        <v>13624247.282203319</v>
      </c>
      <c r="J3" s="21">
        <f>SUM(J4:J39)</f>
        <v>12422585.845897593</v>
      </c>
      <c r="K3" s="22">
        <f>E3-I3</f>
        <v>-2.9073033183813095</v>
      </c>
      <c r="L3" s="22">
        <f>G3-J3</f>
        <v>-7.1975924074649811E-3</v>
      </c>
    </row>
    <row r="4" spans="1:12">
      <c r="A4" s="59">
        <f>RA!A8</f>
        <v>41571</v>
      </c>
      <c r="B4" s="12">
        <v>12</v>
      </c>
      <c r="C4" s="56" t="s">
        <v>6</v>
      </c>
      <c r="D4" s="56"/>
      <c r="E4" s="15">
        <f>RA!D8</f>
        <v>521737.20059999998</v>
      </c>
      <c r="F4" s="25">
        <f>RA!I8</f>
        <v>111243.1611</v>
      </c>
      <c r="G4" s="16">
        <f t="shared" ref="G4:G39" si="0">E4-F4</f>
        <v>410494.03949999996</v>
      </c>
      <c r="H4" s="27">
        <f>RA!J8</f>
        <v>21.321684743213599</v>
      </c>
      <c r="I4" s="20">
        <f>VLOOKUP(B4,RMS!B:D,3,FALSE)</f>
        <v>521737.63641709398</v>
      </c>
      <c r="J4" s="21">
        <f>VLOOKUP(B4,RMS!B:E,4,FALSE)</f>
        <v>410494.03829829098</v>
      </c>
      <c r="K4" s="22">
        <f t="shared" ref="K4:K39" si="1">E4-I4</f>
        <v>-0.43581709399586543</v>
      </c>
      <c r="L4" s="22">
        <f t="shared" ref="L4:L39" si="2">G4-J4</f>
        <v>1.2017089757137001E-3</v>
      </c>
    </row>
    <row r="5" spans="1:12">
      <c r="A5" s="59"/>
      <c r="B5" s="12">
        <v>13</v>
      </c>
      <c r="C5" s="56" t="s">
        <v>7</v>
      </c>
      <c r="D5" s="56"/>
      <c r="E5" s="15">
        <f>RA!D9</f>
        <v>61499.424200000001</v>
      </c>
      <c r="F5" s="25">
        <f>RA!I9</f>
        <v>14134.2683</v>
      </c>
      <c r="G5" s="16">
        <f t="shared" si="0"/>
        <v>47365.155899999998</v>
      </c>
      <c r="H5" s="27">
        <f>RA!J9</f>
        <v>22.982765259776201</v>
      </c>
      <c r="I5" s="20">
        <f>VLOOKUP(B5,RMS!B:D,3,FALSE)</f>
        <v>61499.427499175603</v>
      </c>
      <c r="J5" s="21">
        <f>VLOOKUP(B5,RMS!B:E,4,FALSE)</f>
        <v>47365.148399894097</v>
      </c>
      <c r="K5" s="22">
        <f t="shared" si="1"/>
        <v>-3.2991756015690044E-3</v>
      </c>
      <c r="L5" s="22">
        <f t="shared" si="2"/>
        <v>7.5001059012720361E-3</v>
      </c>
    </row>
    <row r="6" spans="1:12">
      <c r="A6" s="59"/>
      <c r="B6" s="12">
        <v>14</v>
      </c>
      <c r="C6" s="56" t="s">
        <v>8</v>
      </c>
      <c r="D6" s="56"/>
      <c r="E6" s="15">
        <f>RA!D10</f>
        <v>93524.555699999997</v>
      </c>
      <c r="F6" s="25">
        <f>RA!I10</f>
        <v>23005.519100000001</v>
      </c>
      <c r="G6" s="16">
        <f t="shared" si="0"/>
        <v>70519.036599999992</v>
      </c>
      <c r="H6" s="27">
        <f>RA!J10</f>
        <v>24.598373045251499</v>
      </c>
      <c r="I6" s="20">
        <f>VLOOKUP(B6,RMS!B:D,3,FALSE)</f>
        <v>93526.405304273503</v>
      </c>
      <c r="J6" s="21">
        <f>VLOOKUP(B6,RMS!B:E,4,FALSE)</f>
        <v>70519.036672649599</v>
      </c>
      <c r="K6" s="22">
        <f t="shared" si="1"/>
        <v>-1.8496042735059746</v>
      </c>
      <c r="L6" s="22">
        <f t="shared" si="2"/>
        <v>-7.2649607318453491E-5</v>
      </c>
    </row>
    <row r="7" spans="1:12">
      <c r="A7" s="59"/>
      <c r="B7" s="12">
        <v>15</v>
      </c>
      <c r="C7" s="56" t="s">
        <v>9</v>
      </c>
      <c r="D7" s="56"/>
      <c r="E7" s="15">
        <f>RA!D11</f>
        <v>35200.041799999999</v>
      </c>
      <c r="F7" s="25">
        <f>RA!I11</f>
        <v>8860.2711999999992</v>
      </c>
      <c r="G7" s="16">
        <f t="shared" si="0"/>
        <v>26339.7706</v>
      </c>
      <c r="H7" s="27">
        <f>RA!J11</f>
        <v>25.171195109205801</v>
      </c>
      <c r="I7" s="20">
        <f>VLOOKUP(B7,RMS!B:D,3,FALSE)</f>
        <v>35200.055511111103</v>
      </c>
      <c r="J7" s="21">
        <f>VLOOKUP(B7,RMS!B:E,4,FALSE)</f>
        <v>26339.770423931601</v>
      </c>
      <c r="K7" s="22">
        <f t="shared" si="1"/>
        <v>-1.371111110347556E-2</v>
      </c>
      <c r="L7" s="22">
        <f t="shared" si="2"/>
        <v>1.7606839901418425E-4</v>
      </c>
    </row>
    <row r="8" spans="1:12">
      <c r="A8" s="59"/>
      <c r="B8" s="12">
        <v>16</v>
      </c>
      <c r="C8" s="56" t="s">
        <v>10</v>
      </c>
      <c r="D8" s="56"/>
      <c r="E8" s="15">
        <f>RA!D12</f>
        <v>199627.96830000001</v>
      </c>
      <c r="F8" s="25">
        <f>RA!I12</f>
        <v>3059.8607000000002</v>
      </c>
      <c r="G8" s="16">
        <f t="shared" si="0"/>
        <v>196568.10760000002</v>
      </c>
      <c r="H8" s="27">
        <f>RA!J12</f>
        <v>1.5327815666598701</v>
      </c>
      <c r="I8" s="20">
        <f>VLOOKUP(B8,RMS!B:D,3,FALSE)</f>
        <v>199627.96328461499</v>
      </c>
      <c r="J8" s="21">
        <f>VLOOKUP(B8,RMS!B:E,4,FALSE)</f>
        <v>196568.10669401701</v>
      </c>
      <c r="K8" s="22">
        <f t="shared" si="1"/>
        <v>5.0153850170318037E-3</v>
      </c>
      <c r="L8" s="22">
        <f t="shared" si="2"/>
        <v>9.0598300448618829E-4</v>
      </c>
    </row>
    <row r="9" spans="1:12">
      <c r="A9" s="59"/>
      <c r="B9" s="12">
        <v>17</v>
      </c>
      <c r="C9" s="56" t="s">
        <v>11</v>
      </c>
      <c r="D9" s="56"/>
      <c r="E9" s="15">
        <f>RA!D13</f>
        <v>240225.74119999999</v>
      </c>
      <c r="F9" s="25">
        <f>RA!I13</f>
        <v>68481.961599999995</v>
      </c>
      <c r="G9" s="16">
        <f t="shared" si="0"/>
        <v>171743.77960000001</v>
      </c>
      <c r="H9" s="27">
        <f>RA!J13</f>
        <v>28.507336998071899</v>
      </c>
      <c r="I9" s="20">
        <f>VLOOKUP(B9,RMS!B:D,3,FALSE)</f>
        <v>240225.84683076901</v>
      </c>
      <c r="J9" s="21">
        <f>VLOOKUP(B9,RMS!B:E,4,FALSE)</f>
        <v>171743.77916923101</v>
      </c>
      <c r="K9" s="22">
        <f t="shared" si="1"/>
        <v>-0.10563076901598834</v>
      </c>
      <c r="L9" s="22">
        <f t="shared" si="2"/>
        <v>4.3076899601146579E-4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134587.1623</v>
      </c>
      <c r="F10" s="25">
        <f>RA!I14</f>
        <v>25989.188999999998</v>
      </c>
      <c r="G10" s="16">
        <f t="shared" si="0"/>
        <v>108597.9733</v>
      </c>
      <c r="H10" s="27">
        <f>RA!J14</f>
        <v>19.3103031194529</v>
      </c>
      <c r="I10" s="20">
        <f>VLOOKUP(B10,RMS!B:D,3,FALSE)</f>
        <v>134587.144198291</v>
      </c>
      <c r="J10" s="21">
        <f>VLOOKUP(B10,RMS!B:E,4,FALSE)</f>
        <v>108597.973722222</v>
      </c>
      <c r="K10" s="22">
        <f t="shared" si="1"/>
        <v>1.8101708992617205E-2</v>
      </c>
      <c r="L10" s="22">
        <f t="shared" si="2"/>
        <v>-4.2222200136166066E-4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90650.206399999995</v>
      </c>
      <c r="F11" s="25">
        <f>RA!I15</f>
        <v>19882.141899999999</v>
      </c>
      <c r="G11" s="16">
        <f t="shared" si="0"/>
        <v>70768.064499999993</v>
      </c>
      <c r="H11" s="27">
        <f>RA!J15</f>
        <v>21.932814815962701</v>
      </c>
      <c r="I11" s="20">
        <f>VLOOKUP(B11,RMS!B:D,3,FALSE)</f>
        <v>90650.232529059795</v>
      </c>
      <c r="J11" s="21">
        <f>VLOOKUP(B11,RMS!B:E,4,FALSE)</f>
        <v>70768.063049572607</v>
      </c>
      <c r="K11" s="22">
        <f t="shared" si="1"/>
        <v>-2.6129059799131937E-2</v>
      </c>
      <c r="L11" s="22">
        <f t="shared" si="2"/>
        <v>1.4504273858619854E-3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549707.44290000002</v>
      </c>
      <c r="F12" s="25">
        <f>RA!I16</f>
        <v>37655.198299999996</v>
      </c>
      <c r="G12" s="16">
        <f t="shared" si="0"/>
        <v>512052.24460000003</v>
      </c>
      <c r="H12" s="27">
        <f>RA!J16</f>
        <v>6.8500433796836999</v>
      </c>
      <c r="I12" s="20">
        <f>VLOOKUP(B12,RMS!B:D,3,FALSE)</f>
        <v>549707.22349999996</v>
      </c>
      <c r="J12" s="21">
        <f>VLOOKUP(B12,RMS!B:E,4,FALSE)</f>
        <v>512052.24459999998</v>
      </c>
      <c r="K12" s="22">
        <f t="shared" si="1"/>
        <v>0.21940000005997717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525433.09349999996</v>
      </c>
      <c r="F13" s="25">
        <f>RA!I17</f>
        <v>-6781.7614000000003</v>
      </c>
      <c r="G13" s="16">
        <f t="shared" si="0"/>
        <v>532214.85489999992</v>
      </c>
      <c r="H13" s="27">
        <f>RA!J17</f>
        <v>-1.2906993266879201</v>
      </c>
      <c r="I13" s="20">
        <f>VLOOKUP(B13,RMS!B:D,3,FALSE)</f>
        <v>525433.11769743601</v>
      </c>
      <c r="J13" s="21">
        <f>VLOOKUP(B13,RMS!B:E,4,FALSE)</f>
        <v>532214.85541282105</v>
      </c>
      <c r="K13" s="22">
        <f t="shared" si="1"/>
        <v>-2.4197436054237187E-2</v>
      </c>
      <c r="L13" s="22">
        <f t="shared" si="2"/>
        <v>-5.1282113417983055E-4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1305891.7349</v>
      </c>
      <c r="F14" s="25">
        <f>RA!I18</f>
        <v>156654.1134</v>
      </c>
      <c r="G14" s="16">
        <f t="shared" si="0"/>
        <v>1149237.6215000001</v>
      </c>
      <c r="H14" s="27">
        <f>RA!J18</f>
        <v>11.9959495273164</v>
      </c>
      <c r="I14" s="20">
        <f>VLOOKUP(B14,RMS!B:D,3,FALSE)</f>
        <v>1305891.74894017</v>
      </c>
      <c r="J14" s="21">
        <f>VLOOKUP(B14,RMS!B:E,4,FALSE)</f>
        <v>1149237.63485812</v>
      </c>
      <c r="K14" s="22">
        <f t="shared" si="1"/>
        <v>-1.4040170004591346E-2</v>
      </c>
      <c r="L14" s="22">
        <f t="shared" si="2"/>
        <v>-1.3358119875192642E-2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513447.58039999998</v>
      </c>
      <c r="F15" s="25">
        <f>RA!I19</f>
        <v>43385.889799999997</v>
      </c>
      <c r="G15" s="16">
        <f t="shared" si="0"/>
        <v>470061.69059999997</v>
      </c>
      <c r="H15" s="27">
        <f>RA!J19</f>
        <v>8.4499161075411706</v>
      </c>
      <c r="I15" s="20">
        <f>VLOOKUP(B15,RMS!B:D,3,FALSE)</f>
        <v>513447.60678205098</v>
      </c>
      <c r="J15" s="21">
        <f>VLOOKUP(B15,RMS!B:E,4,FALSE)</f>
        <v>470061.691380342</v>
      </c>
      <c r="K15" s="22">
        <f t="shared" si="1"/>
        <v>-2.6382051000837237E-2</v>
      </c>
      <c r="L15" s="22">
        <f t="shared" si="2"/>
        <v>-7.80342030338943E-4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750519.02049999998</v>
      </c>
      <c r="F16" s="25">
        <f>RA!I20</f>
        <v>43178.226600000002</v>
      </c>
      <c r="G16" s="16">
        <f t="shared" si="0"/>
        <v>707340.79389999993</v>
      </c>
      <c r="H16" s="27">
        <f>RA!J20</f>
        <v>5.7531155667759704</v>
      </c>
      <c r="I16" s="20">
        <f>VLOOKUP(B16,RMS!B:D,3,FALSE)</f>
        <v>750518.9253</v>
      </c>
      <c r="J16" s="21">
        <f>VLOOKUP(B16,RMS!B:E,4,FALSE)</f>
        <v>707340.79390000005</v>
      </c>
      <c r="K16" s="22">
        <f t="shared" si="1"/>
        <v>9.5199999981559813E-2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266882.967</v>
      </c>
      <c r="F17" s="25">
        <f>RA!I21</f>
        <v>39992.919600000001</v>
      </c>
      <c r="G17" s="16">
        <f t="shared" si="0"/>
        <v>226890.04740000001</v>
      </c>
      <c r="H17" s="27">
        <f>RA!J21</f>
        <v>14.9851899690549</v>
      </c>
      <c r="I17" s="20">
        <f>VLOOKUP(B17,RMS!B:D,3,FALSE)</f>
        <v>266882.89200146002</v>
      </c>
      <c r="J17" s="21">
        <f>VLOOKUP(B17,RMS!B:E,4,FALSE)</f>
        <v>226890.04732609499</v>
      </c>
      <c r="K17" s="22">
        <f t="shared" si="1"/>
        <v>7.499853998888284E-2</v>
      </c>
      <c r="L17" s="22">
        <f t="shared" si="2"/>
        <v>7.3905015597119927E-5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828309.68030000001</v>
      </c>
      <c r="F18" s="25">
        <f>RA!I22</f>
        <v>115270.37420000001</v>
      </c>
      <c r="G18" s="16">
        <f t="shared" si="0"/>
        <v>713039.30610000005</v>
      </c>
      <c r="H18" s="27">
        <f>RA!J22</f>
        <v>13.916337927893199</v>
      </c>
      <c r="I18" s="20">
        <f>VLOOKUP(B18,RMS!B:D,3,FALSE)</f>
        <v>828309.805646903</v>
      </c>
      <c r="J18" s="21">
        <f>VLOOKUP(B18,RMS!B:E,4,FALSE)</f>
        <v>713039.30585486698</v>
      </c>
      <c r="K18" s="22">
        <f t="shared" si="1"/>
        <v>-0.12534690299071372</v>
      </c>
      <c r="L18" s="22">
        <f t="shared" si="2"/>
        <v>2.4513306561857462E-4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2543750.4824999999</v>
      </c>
      <c r="F19" s="25">
        <f>RA!I23</f>
        <v>-54173.670599999998</v>
      </c>
      <c r="G19" s="16">
        <f t="shared" si="0"/>
        <v>2597924.1530999998</v>
      </c>
      <c r="H19" s="27">
        <f>RA!J23</f>
        <v>-2.1296770643462701</v>
      </c>
      <c r="I19" s="20">
        <f>VLOOKUP(B19,RMS!B:D,3,FALSE)</f>
        <v>2543751.3654615399</v>
      </c>
      <c r="J19" s="21">
        <f>VLOOKUP(B19,RMS!B:E,4,FALSE)</f>
        <v>2597924.1811931599</v>
      </c>
      <c r="K19" s="22">
        <f t="shared" si="1"/>
        <v>-0.882961540017277</v>
      </c>
      <c r="L19" s="22">
        <f t="shared" si="2"/>
        <v>-2.8093160130083561E-2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243297.3291</v>
      </c>
      <c r="F20" s="25">
        <f>RA!I24</f>
        <v>35295.5749</v>
      </c>
      <c r="G20" s="16">
        <f t="shared" si="0"/>
        <v>208001.7542</v>
      </c>
      <c r="H20" s="27">
        <f>RA!J24</f>
        <v>14.5071773005337</v>
      </c>
      <c r="I20" s="20">
        <f>VLOOKUP(B20,RMS!B:D,3,FALSE)</f>
        <v>243297.36397342099</v>
      </c>
      <c r="J20" s="21">
        <f>VLOOKUP(B20,RMS!B:E,4,FALSE)</f>
        <v>208001.745880506</v>
      </c>
      <c r="K20" s="22">
        <f t="shared" si="1"/>
        <v>-3.4873420983785763E-2</v>
      </c>
      <c r="L20" s="22">
        <f t="shared" si="2"/>
        <v>8.3194939943496138E-3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225895.36670000001</v>
      </c>
      <c r="F21" s="25">
        <f>RA!I25</f>
        <v>18372.856500000002</v>
      </c>
      <c r="G21" s="16">
        <f t="shared" si="0"/>
        <v>207522.51020000002</v>
      </c>
      <c r="H21" s="27">
        <f>RA!J25</f>
        <v>8.1333480931461697</v>
      </c>
      <c r="I21" s="20">
        <f>VLOOKUP(B21,RMS!B:D,3,FALSE)</f>
        <v>225895.35323719101</v>
      </c>
      <c r="J21" s="21">
        <f>VLOOKUP(B21,RMS!B:E,4,FALSE)</f>
        <v>207522.519709924</v>
      </c>
      <c r="K21" s="22">
        <f t="shared" si="1"/>
        <v>1.3462809001794085E-2</v>
      </c>
      <c r="L21" s="22">
        <f t="shared" si="2"/>
        <v>-9.5099239842966199E-3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405272.43430000002</v>
      </c>
      <c r="F22" s="25">
        <f>RA!I26</f>
        <v>86558.358600000007</v>
      </c>
      <c r="G22" s="16">
        <f t="shared" si="0"/>
        <v>318714.07570000004</v>
      </c>
      <c r="H22" s="27">
        <f>RA!J26</f>
        <v>21.358067135631</v>
      </c>
      <c r="I22" s="20">
        <f>VLOOKUP(B22,RMS!B:D,3,FALSE)</f>
        <v>405272.480210045</v>
      </c>
      <c r="J22" s="21">
        <f>VLOOKUP(B22,RMS!B:E,4,FALSE)</f>
        <v>318714.08533907798</v>
      </c>
      <c r="K22" s="22">
        <f t="shared" si="1"/>
        <v>-4.5910044980701059E-2</v>
      </c>
      <c r="L22" s="22">
        <f t="shared" si="2"/>
        <v>-9.6390779362991452E-3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197020.94949999999</v>
      </c>
      <c r="F23" s="25">
        <f>RA!I27</f>
        <v>56364.548900000002</v>
      </c>
      <c r="G23" s="16">
        <f t="shared" si="0"/>
        <v>140656.40059999999</v>
      </c>
      <c r="H23" s="27">
        <f>RA!J27</f>
        <v>28.608403848952101</v>
      </c>
      <c r="I23" s="20">
        <f>VLOOKUP(B23,RMS!B:D,3,FALSE)</f>
        <v>197020.920550329</v>
      </c>
      <c r="J23" s="21">
        <f>VLOOKUP(B23,RMS!B:E,4,FALSE)</f>
        <v>140656.40310154701</v>
      </c>
      <c r="K23" s="22">
        <f t="shared" si="1"/>
        <v>2.894967098836787E-2</v>
      </c>
      <c r="L23" s="22">
        <f t="shared" si="2"/>
        <v>-2.5015470164362341E-3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779643.46710000001</v>
      </c>
      <c r="F24" s="25">
        <f>RA!I28</f>
        <v>46259.861400000002</v>
      </c>
      <c r="G24" s="16">
        <f t="shared" si="0"/>
        <v>733383.60569999996</v>
      </c>
      <c r="H24" s="27">
        <f>RA!J28</f>
        <v>5.9334636089583901</v>
      </c>
      <c r="I24" s="20">
        <f>VLOOKUP(B24,RMS!B:D,3,FALSE)</f>
        <v>779643.46691327402</v>
      </c>
      <c r="J24" s="21">
        <f>VLOOKUP(B24,RMS!B:E,4,FALSE)</f>
        <v>733383.60856599396</v>
      </c>
      <c r="K24" s="22">
        <f t="shared" si="1"/>
        <v>1.8672598525881767E-4</v>
      </c>
      <c r="L24" s="22">
        <f t="shared" si="2"/>
        <v>-2.8659939998760819E-3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538213.50569999998</v>
      </c>
      <c r="F25" s="25">
        <f>RA!I29</f>
        <v>64175.627699999997</v>
      </c>
      <c r="G25" s="16">
        <f t="shared" si="0"/>
        <v>474037.87799999997</v>
      </c>
      <c r="H25" s="27">
        <f>RA!J29</f>
        <v>11.923823356408199</v>
      </c>
      <c r="I25" s="20">
        <f>VLOOKUP(B25,RMS!B:D,3,FALSE)</f>
        <v>538213.50711681403</v>
      </c>
      <c r="J25" s="21">
        <f>VLOOKUP(B25,RMS!B:E,4,FALSE)</f>
        <v>474037.85340465099</v>
      </c>
      <c r="K25" s="22">
        <f t="shared" si="1"/>
        <v>-1.4168140478432178E-3</v>
      </c>
      <c r="L25" s="22">
        <f t="shared" si="2"/>
        <v>2.4595348979346454E-2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860730.7071</v>
      </c>
      <c r="F26" s="25">
        <f>RA!I30</f>
        <v>98149.843599999993</v>
      </c>
      <c r="G26" s="16">
        <f t="shared" si="0"/>
        <v>762580.86349999998</v>
      </c>
      <c r="H26" s="27">
        <f>RA!J30</f>
        <v>11.4030837740981</v>
      </c>
      <c r="I26" s="20">
        <f>VLOOKUP(B26,RMS!B:D,3,FALSE)</f>
        <v>860730.71561327402</v>
      </c>
      <c r="J26" s="21">
        <f>VLOOKUP(B26,RMS!B:E,4,FALSE)</f>
        <v>762580.83336251695</v>
      </c>
      <c r="K26" s="22">
        <f t="shared" si="1"/>
        <v>-8.5132740205153823E-3</v>
      </c>
      <c r="L26" s="22">
        <f t="shared" si="2"/>
        <v>3.0137483030557632E-2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769424.06220000004</v>
      </c>
      <c r="F27" s="25">
        <f>RA!I31</f>
        <v>50775.611499999999</v>
      </c>
      <c r="G27" s="16">
        <f t="shared" si="0"/>
        <v>718648.45070000004</v>
      </c>
      <c r="H27" s="27">
        <f>RA!J31</f>
        <v>6.5991712495731196</v>
      </c>
      <c r="I27" s="20">
        <f>VLOOKUP(B27,RMS!B:D,3,FALSE)</f>
        <v>769424.01775752194</v>
      </c>
      <c r="J27" s="21">
        <f>VLOOKUP(B27,RMS!B:E,4,FALSE)</f>
        <v>718648.44770177</v>
      </c>
      <c r="K27" s="22">
        <f t="shared" si="1"/>
        <v>4.4442478101700544E-2</v>
      </c>
      <c r="L27" s="22">
        <f t="shared" si="2"/>
        <v>2.9982300475239754E-3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115353.33349999999</v>
      </c>
      <c r="F28" s="25">
        <f>RA!I32</f>
        <v>26852.488300000001</v>
      </c>
      <c r="G28" s="16">
        <f t="shared" si="0"/>
        <v>88500.845199999996</v>
      </c>
      <c r="H28" s="27">
        <f>RA!J32</f>
        <v>23.278467544243099</v>
      </c>
      <c r="I28" s="20">
        <f>VLOOKUP(B28,RMS!B:D,3,FALSE)</f>
        <v>115353.14804958001</v>
      </c>
      <c r="J28" s="21">
        <f>VLOOKUP(B28,RMS!B:E,4,FALSE)</f>
        <v>88500.862883952999</v>
      </c>
      <c r="K28" s="22">
        <f t="shared" si="1"/>
        <v>0.18545041998731904</v>
      </c>
      <c r="L28" s="22">
        <f t="shared" si="2"/>
        <v>-1.768395300314296E-2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26.581499999999998</v>
      </c>
      <c r="F29" s="25">
        <f>RA!I33</f>
        <v>5.8494000000000002</v>
      </c>
      <c r="G29" s="16">
        <f t="shared" si="0"/>
        <v>20.732099999999999</v>
      </c>
      <c r="H29" s="27">
        <f>RA!J33</f>
        <v>22.005530161954699</v>
      </c>
      <c r="I29" s="20">
        <f>VLOOKUP(B29,RMS!B:D,3,FALSE)</f>
        <v>26.581299999999999</v>
      </c>
      <c r="J29" s="21">
        <f>VLOOKUP(B29,RMS!B:E,4,FALSE)</f>
        <v>20.732099999999999</v>
      </c>
      <c r="K29" s="22">
        <f t="shared" si="1"/>
        <v>1.9999999999953388E-4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173704.4332</v>
      </c>
      <c r="F31" s="25">
        <f>RA!I35</f>
        <v>14601.4046</v>
      </c>
      <c r="G31" s="16">
        <f t="shared" si="0"/>
        <v>159103.02859999999</v>
      </c>
      <c r="H31" s="27">
        <f>RA!J35</f>
        <v>8.4058905872530101</v>
      </c>
      <c r="I31" s="20">
        <f>VLOOKUP(B31,RMS!B:D,3,FALSE)</f>
        <v>173704.4327</v>
      </c>
      <c r="J31" s="21">
        <f>VLOOKUP(B31,RMS!B:E,4,FALSE)</f>
        <v>159103.02650000001</v>
      </c>
      <c r="K31" s="22">
        <f t="shared" si="1"/>
        <v>4.999999946448952E-4</v>
      </c>
      <c r="L31" s="22">
        <f t="shared" si="2"/>
        <v>2.0999999833293259E-3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264703.41859999998</v>
      </c>
      <c r="F35" s="25">
        <f>RA!I39</f>
        <v>22017.728500000001</v>
      </c>
      <c r="G35" s="16">
        <f t="shared" si="0"/>
        <v>242685.69009999998</v>
      </c>
      <c r="H35" s="27">
        <f>RA!J39</f>
        <v>8.3178859632604691</v>
      </c>
      <c r="I35" s="20">
        <f>VLOOKUP(B35,RMS!B:D,3,FALSE)</f>
        <v>264703.41880341899</v>
      </c>
      <c r="J35" s="21">
        <f>VLOOKUP(B35,RMS!B:E,4,FALSE)</f>
        <v>242685.688034188</v>
      </c>
      <c r="K35" s="22">
        <f t="shared" si="1"/>
        <v>-2.0341901108622551E-4</v>
      </c>
      <c r="L35" s="22">
        <f t="shared" si="2"/>
        <v>2.0658119756262749E-3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335289.27299999999</v>
      </c>
      <c r="F36" s="25">
        <f>RA!I40</f>
        <v>24064.674999999999</v>
      </c>
      <c r="G36" s="16">
        <f t="shared" si="0"/>
        <v>311224.598</v>
      </c>
      <c r="H36" s="27">
        <f>RA!J40</f>
        <v>7.1772874761788197</v>
      </c>
      <c r="I36" s="20">
        <f>VLOOKUP(B36,RMS!B:D,3,FALSE)</f>
        <v>335289.26827350399</v>
      </c>
      <c r="J36" s="21">
        <f>VLOOKUP(B36,RMS!B:E,4,FALSE)</f>
        <v>311224.60169914499</v>
      </c>
      <c r="K36" s="22">
        <f t="shared" si="1"/>
        <v>4.726496001239866E-3</v>
      </c>
      <c r="L36" s="22">
        <f t="shared" si="2"/>
        <v>-3.6991449887864292E-3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54675.210899999998</v>
      </c>
      <c r="F39" s="25">
        <f>RA!I43</f>
        <v>8326.4444999999996</v>
      </c>
      <c r="G39" s="16">
        <f t="shared" si="0"/>
        <v>46348.7664</v>
      </c>
      <c r="H39" s="27">
        <f>RA!J43</f>
        <v>15.2289206807614</v>
      </c>
      <c r="I39" s="20">
        <f>VLOOKUP(B39,RMS!B:D,3,FALSE)</f>
        <v>54675.2108009984</v>
      </c>
      <c r="J39" s="21">
        <f>VLOOKUP(B39,RMS!B:E,4,FALSE)</f>
        <v>46348.766659102897</v>
      </c>
      <c r="K39" s="22">
        <f t="shared" si="1"/>
        <v>9.9001597845926881E-5</v>
      </c>
      <c r="L39" s="22">
        <f t="shared" si="2"/>
        <v>-2.5910289696184918E-4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67</v>
      </c>
      <c r="F5" s="40" t="s">
        <v>68</v>
      </c>
      <c r="G5" s="40" t="s">
        <v>56</v>
      </c>
      <c r="H5" s="40" t="s">
        <v>57</v>
      </c>
      <c r="I5" s="40" t="s">
        <v>1</v>
      </c>
      <c r="J5" s="40" t="s">
        <v>2</v>
      </c>
      <c r="K5" s="40" t="s">
        <v>58</v>
      </c>
      <c r="L5" s="40" t="s">
        <v>59</v>
      </c>
      <c r="M5" s="40" t="s">
        <v>60</v>
      </c>
      <c r="N5" s="40" t="s">
        <v>61</v>
      </c>
      <c r="O5" s="40" t="s">
        <v>62</v>
      </c>
      <c r="P5" s="40" t="s">
        <v>69</v>
      </c>
      <c r="Q5" s="40" t="s">
        <v>70</v>
      </c>
      <c r="R5" s="40" t="s">
        <v>63</v>
      </c>
      <c r="S5" s="40" t="s">
        <v>64</v>
      </c>
      <c r="T5" s="40" t="s">
        <v>65</v>
      </c>
      <c r="U5" s="41" t="s">
        <v>66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13624244.3749</v>
      </c>
      <c r="E7" s="44">
        <v>19787872</v>
      </c>
      <c r="F7" s="45">
        <v>68.851488300005201</v>
      </c>
      <c r="G7" s="44">
        <v>12698542.6335</v>
      </c>
      <c r="H7" s="45">
        <v>7.2898266211896203</v>
      </c>
      <c r="I7" s="44">
        <v>1201658.5362</v>
      </c>
      <c r="J7" s="45">
        <v>8.8200013383041007</v>
      </c>
      <c r="K7" s="44">
        <v>1708957.7198000001</v>
      </c>
      <c r="L7" s="45">
        <v>13.4579043369245</v>
      </c>
      <c r="M7" s="45">
        <v>-0.29684712367218102</v>
      </c>
      <c r="N7" s="44">
        <v>418073383.80760002</v>
      </c>
      <c r="O7" s="44">
        <v>5192598771.8278999</v>
      </c>
      <c r="P7" s="44">
        <v>848765</v>
      </c>
      <c r="Q7" s="44">
        <v>787323</v>
      </c>
      <c r="R7" s="45">
        <v>7.8039127524535603</v>
      </c>
      <c r="S7" s="44">
        <v>16.051845180821498</v>
      </c>
      <c r="T7" s="44">
        <v>16.3524483482637</v>
      </c>
      <c r="U7" s="46">
        <v>-1.87270163682666</v>
      </c>
    </row>
    <row r="8" spans="1:23" ht="12" thickBot="1">
      <c r="A8" s="68">
        <v>41571</v>
      </c>
      <c r="B8" s="71" t="s">
        <v>6</v>
      </c>
      <c r="C8" s="72"/>
      <c r="D8" s="47">
        <v>521737.20059999998</v>
      </c>
      <c r="E8" s="47">
        <v>556679</v>
      </c>
      <c r="F8" s="48">
        <v>93.723169115414805</v>
      </c>
      <c r="G8" s="47">
        <v>442313.38270000002</v>
      </c>
      <c r="H8" s="48">
        <v>17.956458250296599</v>
      </c>
      <c r="I8" s="47">
        <v>111243.1611</v>
      </c>
      <c r="J8" s="48">
        <v>21.321684743213599</v>
      </c>
      <c r="K8" s="47">
        <v>99990.806400000001</v>
      </c>
      <c r="L8" s="48">
        <v>22.606326263435498</v>
      </c>
      <c r="M8" s="48">
        <v>0.112533892915979</v>
      </c>
      <c r="N8" s="47">
        <v>15251201.374299999</v>
      </c>
      <c r="O8" s="47">
        <v>181765081.78929999</v>
      </c>
      <c r="P8" s="47">
        <v>23361</v>
      </c>
      <c r="Q8" s="47">
        <v>22107</v>
      </c>
      <c r="R8" s="48">
        <v>5.6724114533858003</v>
      </c>
      <c r="S8" s="47">
        <v>22.333684371388198</v>
      </c>
      <c r="T8" s="47">
        <v>22.339046632288401</v>
      </c>
      <c r="U8" s="49">
        <v>-2.4009746045645E-2</v>
      </c>
    </row>
    <row r="9" spans="1:23" ht="12" thickBot="1">
      <c r="A9" s="69"/>
      <c r="B9" s="71" t="s">
        <v>7</v>
      </c>
      <c r="C9" s="72"/>
      <c r="D9" s="47">
        <v>61499.424200000001</v>
      </c>
      <c r="E9" s="47">
        <v>92473</v>
      </c>
      <c r="F9" s="48">
        <v>66.505276350934906</v>
      </c>
      <c r="G9" s="47">
        <v>127494.9299</v>
      </c>
      <c r="H9" s="48">
        <v>-51.763239331762698</v>
      </c>
      <c r="I9" s="47">
        <v>14134.2683</v>
      </c>
      <c r="J9" s="48">
        <v>22.982765259776201</v>
      </c>
      <c r="K9" s="47">
        <v>16521.0311</v>
      </c>
      <c r="L9" s="48">
        <v>12.958186739628101</v>
      </c>
      <c r="M9" s="48">
        <v>-0.14446815005390301</v>
      </c>
      <c r="N9" s="47">
        <v>2507126.1036999999</v>
      </c>
      <c r="O9" s="47">
        <v>34396403.898699999</v>
      </c>
      <c r="P9" s="47">
        <v>4219</v>
      </c>
      <c r="Q9" s="47">
        <v>4409</v>
      </c>
      <c r="R9" s="48">
        <v>-4.3093672034474899</v>
      </c>
      <c r="S9" s="47">
        <v>14.5767774828158</v>
      </c>
      <c r="T9" s="47">
        <v>14.5951460421864</v>
      </c>
      <c r="U9" s="49">
        <v>-0.12601248384467401</v>
      </c>
    </row>
    <row r="10" spans="1:23" ht="12" thickBot="1">
      <c r="A10" s="69"/>
      <c r="B10" s="71" t="s">
        <v>8</v>
      </c>
      <c r="C10" s="72"/>
      <c r="D10" s="47">
        <v>93524.555699999997</v>
      </c>
      <c r="E10" s="47">
        <v>97810</v>
      </c>
      <c r="F10" s="48">
        <v>95.618603108066694</v>
      </c>
      <c r="G10" s="47">
        <v>81356.019</v>
      </c>
      <c r="H10" s="48">
        <v>14.9571437363473</v>
      </c>
      <c r="I10" s="47">
        <v>23005.519100000001</v>
      </c>
      <c r="J10" s="48">
        <v>24.598373045251499</v>
      </c>
      <c r="K10" s="47">
        <v>22274.2078</v>
      </c>
      <c r="L10" s="48">
        <v>27.3786845445326</v>
      </c>
      <c r="M10" s="48">
        <v>3.2832202454356002E-2</v>
      </c>
      <c r="N10" s="47">
        <v>3179917.6973000001</v>
      </c>
      <c r="O10" s="47">
        <v>46761109.3649</v>
      </c>
      <c r="P10" s="47">
        <v>74027</v>
      </c>
      <c r="Q10" s="47">
        <v>71449</v>
      </c>
      <c r="R10" s="48">
        <v>3.6081680639337099</v>
      </c>
      <c r="S10" s="47">
        <v>1.26338438272522</v>
      </c>
      <c r="T10" s="47">
        <v>1.07566248652885</v>
      </c>
      <c r="U10" s="49">
        <v>14.8586525813654</v>
      </c>
    </row>
    <row r="11" spans="1:23" ht="12" thickBot="1">
      <c r="A11" s="69"/>
      <c r="B11" s="71" t="s">
        <v>9</v>
      </c>
      <c r="C11" s="72"/>
      <c r="D11" s="47">
        <v>35200.041799999999</v>
      </c>
      <c r="E11" s="47">
        <v>50371</v>
      </c>
      <c r="F11" s="48">
        <v>69.881562406940503</v>
      </c>
      <c r="G11" s="47">
        <v>35378.659399999997</v>
      </c>
      <c r="H11" s="48">
        <v>-0.50487385059029299</v>
      </c>
      <c r="I11" s="47">
        <v>8860.2711999999992</v>
      </c>
      <c r="J11" s="48">
        <v>25.171195109205801</v>
      </c>
      <c r="K11" s="47">
        <v>8580.6952999999994</v>
      </c>
      <c r="L11" s="48">
        <v>24.253873508841899</v>
      </c>
      <c r="M11" s="48">
        <v>3.2581963375392001E-2</v>
      </c>
      <c r="N11" s="47">
        <v>1106477.1224</v>
      </c>
      <c r="O11" s="47">
        <v>16499812.15</v>
      </c>
      <c r="P11" s="47">
        <v>1839</v>
      </c>
      <c r="Q11" s="47">
        <v>1916</v>
      </c>
      <c r="R11" s="48">
        <v>-4.0187891440501096</v>
      </c>
      <c r="S11" s="47">
        <v>19.1408601413812</v>
      </c>
      <c r="T11" s="47">
        <v>19.4889641962422</v>
      </c>
      <c r="U11" s="49">
        <v>-1.8186437406144</v>
      </c>
    </row>
    <row r="12" spans="1:23" ht="12" thickBot="1">
      <c r="A12" s="69"/>
      <c r="B12" s="71" t="s">
        <v>10</v>
      </c>
      <c r="C12" s="72"/>
      <c r="D12" s="47">
        <v>199627.96830000001</v>
      </c>
      <c r="E12" s="47">
        <v>210303</v>
      </c>
      <c r="F12" s="48">
        <v>94.923975549564204</v>
      </c>
      <c r="G12" s="47">
        <v>204308.10219999999</v>
      </c>
      <c r="H12" s="48">
        <v>-2.2907235932418102</v>
      </c>
      <c r="I12" s="47">
        <v>3059.8607000000002</v>
      </c>
      <c r="J12" s="48">
        <v>1.5327815666598701</v>
      </c>
      <c r="K12" s="47">
        <v>21958.198400000001</v>
      </c>
      <c r="L12" s="48">
        <v>10.747590606320999</v>
      </c>
      <c r="M12" s="48">
        <v>-0.86065064882554299</v>
      </c>
      <c r="N12" s="47">
        <v>5917550.5499999998</v>
      </c>
      <c r="O12" s="47">
        <v>61763769.015799999</v>
      </c>
      <c r="P12" s="47">
        <v>1455</v>
      </c>
      <c r="Q12" s="47">
        <v>1470</v>
      </c>
      <c r="R12" s="48">
        <v>-1.0204081632653099</v>
      </c>
      <c r="S12" s="47">
        <v>137.201352783505</v>
      </c>
      <c r="T12" s="47">
        <v>134.920240272109</v>
      </c>
      <c r="U12" s="49">
        <v>1.6626020553862599</v>
      </c>
    </row>
    <row r="13" spans="1:23" ht="12" thickBot="1">
      <c r="A13" s="69"/>
      <c r="B13" s="71" t="s">
        <v>11</v>
      </c>
      <c r="C13" s="72"/>
      <c r="D13" s="47">
        <v>240225.74119999999</v>
      </c>
      <c r="E13" s="47">
        <v>362885</v>
      </c>
      <c r="F13" s="48">
        <v>66.198862229080802</v>
      </c>
      <c r="G13" s="47">
        <v>237114.86480000001</v>
      </c>
      <c r="H13" s="48">
        <v>1.31197021436169</v>
      </c>
      <c r="I13" s="47">
        <v>68481.961599999995</v>
      </c>
      <c r="J13" s="48">
        <v>28.507336998071899</v>
      </c>
      <c r="K13" s="47">
        <v>61933.747499999998</v>
      </c>
      <c r="L13" s="48">
        <v>26.1197236842319</v>
      </c>
      <c r="M13" s="48">
        <v>0.10572933762808399</v>
      </c>
      <c r="N13" s="47">
        <v>7922558.4047999997</v>
      </c>
      <c r="O13" s="47">
        <v>94362659.858400002</v>
      </c>
      <c r="P13" s="47">
        <v>8435</v>
      </c>
      <c r="Q13" s="47">
        <v>9632</v>
      </c>
      <c r="R13" s="48">
        <v>-12.427325581395399</v>
      </c>
      <c r="S13" s="47">
        <v>28.479637368109099</v>
      </c>
      <c r="T13" s="47">
        <v>29.437310735049799</v>
      </c>
      <c r="U13" s="49">
        <v>-3.3626599754853399</v>
      </c>
    </row>
    <row r="14" spans="1:23" ht="12" thickBot="1">
      <c r="A14" s="69"/>
      <c r="B14" s="71" t="s">
        <v>12</v>
      </c>
      <c r="C14" s="72"/>
      <c r="D14" s="47">
        <v>134587.1623</v>
      </c>
      <c r="E14" s="47">
        <v>187959</v>
      </c>
      <c r="F14" s="48">
        <v>71.604531998999803</v>
      </c>
      <c r="G14" s="47">
        <v>138288.79</v>
      </c>
      <c r="H14" s="48">
        <v>-2.6767373552115199</v>
      </c>
      <c r="I14" s="47">
        <v>25989.188999999998</v>
      </c>
      <c r="J14" s="48">
        <v>19.3103031194529</v>
      </c>
      <c r="K14" s="47">
        <v>24716.081699999999</v>
      </c>
      <c r="L14" s="48">
        <v>17.872802054309702</v>
      </c>
      <c r="M14" s="48">
        <v>5.1509268963130003E-2</v>
      </c>
      <c r="N14" s="47">
        <v>4347144.9348999998</v>
      </c>
      <c r="O14" s="47">
        <v>49183128.678300001</v>
      </c>
      <c r="P14" s="47">
        <v>1945</v>
      </c>
      <c r="Q14" s="47">
        <v>1983</v>
      </c>
      <c r="R14" s="48">
        <v>-1.91628845184064</v>
      </c>
      <c r="S14" s="47">
        <v>69.1964844730077</v>
      </c>
      <c r="T14" s="47">
        <v>69.733003883005594</v>
      </c>
      <c r="U14" s="49">
        <v>-0.77535645644992701</v>
      </c>
    </row>
    <row r="15" spans="1:23" ht="12" thickBot="1">
      <c r="A15" s="69"/>
      <c r="B15" s="71" t="s">
        <v>13</v>
      </c>
      <c r="C15" s="72"/>
      <c r="D15" s="47">
        <v>90650.206399999995</v>
      </c>
      <c r="E15" s="47">
        <v>111736</v>
      </c>
      <c r="F15" s="48">
        <v>81.128916732297597</v>
      </c>
      <c r="G15" s="47">
        <v>73425.119999999995</v>
      </c>
      <c r="H15" s="48">
        <v>23.459391554280099</v>
      </c>
      <c r="I15" s="47">
        <v>19882.141899999999</v>
      </c>
      <c r="J15" s="48">
        <v>21.932814815962701</v>
      </c>
      <c r="K15" s="47">
        <v>16835.386299999998</v>
      </c>
      <c r="L15" s="48">
        <v>22.928646626658601</v>
      </c>
      <c r="M15" s="48">
        <v>0.18097331095990399</v>
      </c>
      <c r="N15" s="47">
        <v>3030725.6255000001</v>
      </c>
      <c r="O15" s="47">
        <v>30851150.059599999</v>
      </c>
      <c r="P15" s="47">
        <v>2712</v>
      </c>
      <c r="Q15" s="47">
        <v>2853</v>
      </c>
      <c r="R15" s="48">
        <v>-4.9421661409043098</v>
      </c>
      <c r="S15" s="47">
        <v>33.425592330383502</v>
      </c>
      <c r="T15" s="47">
        <v>30.7252943918682</v>
      </c>
      <c r="U15" s="49">
        <v>8.0785342914050204</v>
      </c>
    </row>
    <row r="16" spans="1:23" ht="12" thickBot="1">
      <c r="A16" s="69"/>
      <c r="B16" s="71" t="s">
        <v>14</v>
      </c>
      <c r="C16" s="72"/>
      <c r="D16" s="47">
        <v>549707.44290000002</v>
      </c>
      <c r="E16" s="47">
        <v>981680</v>
      </c>
      <c r="F16" s="48">
        <v>55.9966020393611</v>
      </c>
      <c r="G16" s="47">
        <v>511807.03289999999</v>
      </c>
      <c r="H16" s="48">
        <v>7.4052147711313898</v>
      </c>
      <c r="I16" s="47">
        <v>37655.198299999996</v>
      </c>
      <c r="J16" s="48">
        <v>6.8500433796836999</v>
      </c>
      <c r="K16" s="47">
        <v>55303.957799999996</v>
      </c>
      <c r="L16" s="48">
        <v>10.8056267782482</v>
      </c>
      <c r="M16" s="48">
        <v>-0.31912290190558501</v>
      </c>
      <c r="N16" s="47">
        <v>21486906.357700001</v>
      </c>
      <c r="O16" s="47">
        <v>259092063.0011</v>
      </c>
      <c r="P16" s="47">
        <v>38760</v>
      </c>
      <c r="Q16" s="47">
        <v>37090</v>
      </c>
      <c r="R16" s="48">
        <v>4.5025613372876796</v>
      </c>
      <c r="S16" s="47">
        <v>14.182338568111501</v>
      </c>
      <c r="T16" s="47">
        <v>14.8262914505257</v>
      </c>
      <c r="U16" s="49">
        <v>-4.5405267919791399</v>
      </c>
    </row>
    <row r="17" spans="1:21" ht="12" thickBot="1">
      <c r="A17" s="69"/>
      <c r="B17" s="71" t="s">
        <v>15</v>
      </c>
      <c r="C17" s="72"/>
      <c r="D17" s="47">
        <v>525433.09349999996</v>
      </c>
      <c r="E17" s="47">
        <v>952121</v>
      </c>
      <c r="F17" s="48">
        <v>55.185537710017897</v>
      </c>
      <c r="G17" s="47">
        <v>605379.20819999999</v>
      </c>
      <c r="H17" s="48">
        <v>-13.2059564677993</v>
      </c>
      <c r="I17" s="47">
        <v>-6781.7614000000003</v>
      </c>
      <c r="J17" s="48">
        <v>-1.2906993266879201</v>
      </c>
      <c r="K17" s="47">
        <v>28618.4175</v>
      </c>
      <c r="L17" s="48">
        <v>4.7273538820555796</v>
      </c>
      <c r="M17" s="48">
        <v>-1.23697192201491</v>
      </c>
      <c r="N17" s="47">
        <v>14926098.4482</v>
      </c>
      <c r="O17" s="47">
        <v>244556053.69479999</v>
      </c>
      <c r="P17" s="47">
        <v>9313</v>
      </c>
      <c r="Q17" s="47">
        <v>8835</v>
      </c>
      <c r="R17" s="48">
        <v>5.4102999434069199</v>
      </c>
      <c r="S17" s="47">
        <v>56.4193163856974</v>
      </c>
      <c r="T17" s="47">
        <v>40.2079256366723</v>
      </c>
      <c r="U17" s="49">
        <v>28.733759619134201</v>
      </c>
    </row>
    <row r="18" spans="1:21" ht="12" thickBot="1">
      <c r="A18" s="69"/>
      <c r="B18" s="71" t="s">
        <v>16</v>
      </c>
      <c r="C18" s="72"/>
      <c r="D18" s="47">
        <v>1305891.7349</v>
      </c>
      <c r="E18" s="47">
        <v>1538265</v>
      </c>
      <c r="F18" s="48">
        <v>84.893807952465906</v>
      </c>
      <c r="G18" s="47">
        <v>1164902.0867000001</v>
      </c>
      <c r="H18" s="48">
        <v>12.1031329422204</v>
      </c>
      <c r="I18" s="47">
        <v>156654.1134</v>
      </c>
      <c r="J18" s="48">
        <v>11.9959495273164</v>
      </c>
      <c r="K18" s="47">
        <v>204244.89629999999</v>
      </c>
      <c r="L18" s="48">
        <v>17.533224348373899</v>
      </c>
      <c r="M18" s="48">
        <v>-0.23300843135927099</v>
      </c>
      <c r="N18" s="47">
        <v>41375210.9124</v>
      </c>
      <c r="O18" s="47">
        <v>601275323.18169999</v>
      </c>
      <c r="P18" s="47">
        <v>74788</v>
      </c>
      <c r="Q18" s="47">
        <v>67812</v>
      </c>
      <c r="R18" s="48">
        <v>10.2872647908925</v>
      </c>
      <c r="S18" s="47">
        <v>17.4612469233032</v>
      </c>
      <c r="T18" s="47">
        <v>17.964196594997901</v>
      </c>
      <c r="U18" s="49">
        <v>-2.8803766071454699</v>
      </c>
    </row>
    <row r="19" spans="1:21" ht="12" thickBot="1">
      <c r="A19" s="69"/>
      <c r="B19" s="71" t="s">
        <v>17</v>
      </c>
      <c r="C19" s="72"/>
      <c r="D19" s="47">
        <v>513447.58039999998</v>
      </c>
      <c r="E19" s="47">
        <v>915928</v>
      </c>
      <c r="F19" s="48">
        <v>56.057635578342399</v>
      </c>
      <c r="G19" s="47">
        <v>496410.53340000001</v>
      </c>
      <c r="H19" s="48">
        <v>3.43204784219835</v>
      </c>
      <c r="I19" s="47">
        <v>43385.889799999997</v>
      </c>
      <c r="J19" s="48">
        <v>8.4499161075411706</v>
      </c>
      <c r="K19" s="47">
        <v>59049.059399999998</v>
      </c>
      <c r="L19" s="48">
        <v>11.8952067748367</v>
      </c>
      <c r="M19" s="48">
        <v>-0.26525688570070599</v>
      </c>
      <c r="N19" s="47">
        <v>17746392.9833</v>
      </c>
      <c r="O19" s="47">
        <v>204367481.197</v>
      </c>
      <c r="P19" s="47">
        <v>12552</v>
      </c>
      <c r="Q19" s="47">
        <v>12080</v>
      </c>
      <c r="R19" s="48">
        <v>3.9072847682119201</v>
      </c>
      <c r="S19" s="47">
        <v>40.905638973868697</v>
      </c>
      <c r="T19" s="47">
        <v>54.514006274834401</v>
      </c>
      <c r="U19" s="49">
        <v>-33.267704997003001</v>
      </c>
    </row>
    <row r="20" spans="1:21" ht="12" thickBot="1">
      <c r="A20" s="69"/>
      <c r="B20" s="71" t="s">
        <v>18</v>
      </c>
      <c r="C20" s="72"/>
      <c r="D20" s="47">
        <v>750519.02049999998</v>
      </c>
      <c r="E20" s="47">
        <v>1406891</v>
      </c>
      <c r="F20" s="48">
        <v>53.345925199606803</v>
      </c>
      <c r="G20" s="47">
        <v>886405.0514</v>
      </c>
      <c r="H20" s="48">
        <v>-15.330015401579599</v>
      </c>
      <c r="I20" s="47">
        <v>43178.226600000002</v>
      </c>
      <c r="J20" s="48">
        <v>5.7531155667759704</v>
      </c>
      <c r="K20" s="47">
        <v>75096.602899999998</v>
      </c>
      <c r="L20" s="48">
        <v>8.4720413970330402</v>
      </c>
      <c r="M20" s="48">
        <v>-0.4250308944401</v>
      </c>
      <c r="N20" s="47">
        <v>24936057.193</v>
      </c>
      <c r="O20" s="47">
        <v>306126224.27850002</v>
      </c>
      <c r="P20" s="47">
        <v>34788</v>
      </c>
      <c r="Q20" s="47">
        <v>33270</v>
      </c>
      <c r="R20" s="48">
        <v>4.5626690712353497</v>
      </c>
      <c r="S20" s="47">
        <v>21.574077857307099</v>
      </c>
      <c r="T20" s="47">
        <v>26.674333402464701</v>
      </c>
      <c r="U20" s="49">
        <v>-23.640665334069499</v>
      </c>
    </row>
    <row r="21" spans="1:21" ht="12" thickBot="1">
      <c r="A21" s="69"/>
      <c r="B21" s="71" t="s">
        <v>19</v>
      </c>
      <c r="C21" s="72"/>
      <c r="D21" s="47">
        <v>266882.967</v>
      </c>
      <c r="E21" s="47">
        <v>390039</v>
      </c>
      <c r="F21" s="48">
        <v>68.424687531246903</v>
      </c>
      <c r="G21" s="47">
        <v>291737.03249999997</v>
      </c>
      <c r="H21" s="48">
        <v>-8.5193385587755408</v>
      </c>
      <c r="I21" s="47">
        <v>39992.919600000001</v>
      </c>
      <c r="J21" s="48">
        <v>14.9851899690549</v>
      </c>
      <c r="K21" s="47">
        <v>42930.341</v>
      </c>
      <c r="L21" s="48">
        <v>14.715423898061299</v>
      </c>
      <c r="M21" s="48">
        <v>-6.8422969200267997E-2</v>
      </c>
      <c r="N21" s="47">
        <v>8650997.4674999993</v>
      </c>
      <c r="O21" s="47">
        <v>118588652.90710001</v>
      </c>
      <c r="P21" s="47">
        <v>24531</v>
      </c>
      <c r="Q21" s="47">
        <v>25342</v>
      </c>
      <c r="R21" s="48">
        <v>-3.2002209770341699</v>
      </c>
      <c r="S21" s="47">
        <v>10.8794165341812</v>
      </c>
      <c r="T21" s="47">
        <v>10.593436240233601</v>
      </c>
      <c r="U21" s="49">
        <v>2.62863631564373</v>
      </c>
    </row>
    <row r="22" spans="1:21" ht="12" thickBot="1">
      <c r="A22" s="69"/>
      <c r="B22" s="71" t="s">
        <v>20</v>
      </c>
      <c r="C22" s="72"/>
      <c r="D22" s="47">
        <v>828309.68030000001</v>
      </c>
      <c r="E22" s="47">
        <v>869920</v>
      </c>
      <c r="F22" s="48">
        <v>95.216764794463899</v>
      </c>
      <c r="G22" s="47">
        <v>648986.91910000006</v>
      </c>
      <c r="H22" s="48">
        <v>27.6311826821842</v>
      </c>
      <c r="I22" s="47">
        <v>115270.37420000001</v>
      </c>
      <c r="J22" s="48">
        <v>13.916337927893199</v>
      </c>
      <c r="K22" s="47">
        <v>93269.626000000004</v>
      </c>
      <c r="L22" s="48">
        <v>14.3715725625632</v>
      </c>
      <c r="M22" s="48">
        <v>0.23588331103632801</v>
      </c>
      <c r="N22" s="47">
        <v>26536652.799800001</v>
      </c>
      <c r="O22" s="47">
        <v>338862979.90939999</v>
      </c>
      <c r="P22" s="47">
        <v>55491</v>
      </c>
      <c r="Q22" s="47">
        <v>56083</v>
      </c>
      <c r="R22" s="48">
        <v>-1.05557833924719</v>
      </c>
      <c r="S22" s="47">
        <v>14.926919325656399</v>
      </c>
      <c r="T22" s="47">
        <v>15.0325947256744</v>
      </c>
      <c r="U22" s="49">
        <v>-0.70795183997810995</v>
      </c>
    </row>
    <row r="23" spans="1:21" ht="12" thickBot="1">
      <c r="A23" s="69"/>
      <c r="B23" s="71" t="s">
        <v>21</v>
      </c>
      <c r="C23" s="72"/>
      <c r="D23" s="47">
        <v>2543750.4824999999</v>
      </c>
      <c r="E23" s="47">
        <v>2472191</v>
      </c>
      <c r="F23" s="48">
        <v>102.894577421405</v>
      </c>
      <c r="G23" s="47">
        <v>1937556.7116</v>
      </c>
      <c r="H23" s="48">
        <v>31.286504661812799</v>
      </c>
      <c r="I23" s="47">
        <v>-54173.670599999998</v>
      </c>
      <c r="J23" s="48">
        <v>-2.1296770643462701</v>
      </c>
      <c r="K23" s="47">
        <v>253909.45420000001</v>
      </c>
      <c r="L23" s="48">
        <v>13.1046205089051</v>
      </c>
      <c r="M23" s="48">
        <v>-1.2133582255559801</v>
      </c>
      <c r="N23" s="47">
        <v>68460240.262600005</v>
      </c>
      <c r="O23" s="47">
        <v>749630952.81299996</v>
      </c>
      <c r="P23" s="47">
        <v>92835</v>
      </c>
      <c r="Q23" s="47">
        <v>74967</v>
      </c>
      <c r="R23" s="48">
        <v>23.834487174356699</v>
      </c>
      <c r="S23" s="47">
        <v>27.4007699951527</v>
      </c>
      <c r="T23" s="47">
        <v>28.3728333093228</v>
      </c>
      <c r="U23" s="49">
        <v>-3.5475766350436202</v>
      </c>
    </row>
    <row r="24" spans="1:21" ht="12" thickBot="1">
      <c r="A24" s="69"/>
      <c r="B24" s="71" t="s">
        <v>22</v>
      </c>
      <c r="C24" s="72"/>
      <c r="D24" s="47">
        <v>243297.3291</v>
      </c>
      <c r="E24" s="47">
        <v>322896</v>
      </c>
      <c r="F24" s="48">
        <v>75.348511316337195</v>
      </c>
      <c r="G24" s="47">
        <v>239541.27350000001</v>
      </c>
      <c r="H24" s="48">
        <v>1.5680202184447101</v>
      </c>
      <c r="I24" s="47">
        <v>35295.5749</v>
      </c>
      <c r="J24" s="48">
        <v>14.5071773005337</v>
      </c>
      <c r="K24" s="47">
        <v>33688.826500000003</v>
      </c>
      <c r="L24" s="48">
        <v>14.0638922085383</v>
      </c>
      <c r="M24" s="48">
        <v>4.769380732214E-2</v>
      </c>
      <c r="N24" s="47">
        <v>7378130.7249999996</v>
      </c>
      <c r="O24" s="47">
        <v>91617187.108799994</v>
      </c>
      <c r="P24" s="47">
        <v>27463</v>
      </c>
      <c r="Q24" s="47">
        <v>27340</v>
      </c>
      <c r="R24" s="48">
        <v>0.44989027066568699</v>
      </c>
      <c r="S24" s="47">
        <v>8.8590951134253402</v>
      </c>
      <c r="T24" s="47">
        <v>8.4540519092904205</v>
      </c>
      <c r="U24" s="49">
        <v>4.5720606783090698</v>
      </c>
    </row>
    <row r="25" spans="1:21" ht="12" thickBot="1">
      <c r="A25" s="69"/>
      <c r="B25" s="71" t="s">
        <v>23</v>
      </c>
      <c r="C25" s="72"/>
      <c r="D25" s="47">
        <v>225895.36670000001</v>
      </c>
      <c r="E25" s="47">
        <v>286796</v>
      </c>
      <c r="F25" s="48">
        <v>78.765173398513198</v>
      </c>
      <c r="G25" s="47">
        <v>213443.62770000001</v>
      </c>
      <c r="H25" s="48">
        <v>5.8337365861777899</v>
      </c>
      <c r="I25" s="47">
        <v>18372.856500000002</v>
      </c>
      <c r="J25" s="48">
        <v>8.1333480931461697</v>
      </c>
      <c r="K25" s="47">
        <v>26218.839599999999</v>
      </c>
      <c r="L25" s="48">
        <v>12.2837303144281</v>
      </c>
      <c r="M25" s="48">
        <v>-0.29924982263517103</v>
      </c>
      <c r="N25" s="47">
        <v>6145570.5827000001</v>
      </c>
      <c r="O25" s="47">
        <v>76703207.085999995</v>
      </c>
      <c r="P25" s="47">
        <v>16343</v>
      </c>
      <c r="Q25" s="47">
        <v>15435</v>
      </c>
      <c r="R25" s="48">
        <v>5.8827340459993502</v>
      </c>
      <c r="S25" s="47">
        <v>13.8221481184605</v>
      </c>
      <c r="T25" s="47">
        <v>12.922000745059901</v>
      </c>
      <c r="U25" s="49">
        <v>6.5123551396353596</v>
      </c>
    </row>
    <row r="26" spans="1:21" ht="12" thickBot="1">
      <c r="A26" s="69"/>
      <c r="B26" s="71" t="s">
        <v>24</v>
      </c>
      <c r="C26" s="72"/>
      <c r="D26" s="47">
        <v>405272.43430000002</v>
      </c>
      <c r="E26" s="47">
        <v>635499</v>
      </c>
      <c r="F26" s="48">
        <v>63.772316604746798</v>
      </c>
      <c r="G26" s="47">
        <v>464121.61810000002</v>
      </c>
      <c r="H26" s="48">
        <v>-12.6796903020622</v>
      </c>
      <c r="I26" s="47">
        <v>86558.358600000007</v>
      </c>
      <c r="J26" s="48">
        <v>21.358067135631</v>
      </c>
      <c r="K26" s="47">
        <v>75894.5095</v>
      </c>
      <c r="L26" s="48">
        <v>16.352289257866001</v>
      </c>
      <c r="M26" s="48">
        <v>0.14050883483211701</v>
      </c>
      <c r="N26" s="47">
        <v>11587341.593900001</v>
      </c>
      <c r="O26" s="47">
        <v>164665894.53999999</v>
      </c>
      <c r="P26" s="47">
        <v>35741</v>
      </c>
      <c r="Q26" s="47">
        <v>32990</v>
      </c>
      <c r="R26" s="48">
        <v>8.3388905729008709</v>
      </c>
      <c r="S26" s="47">
        <v>11.339146478833801</v>
      </c>
      <c r="T26" s="47">
        <v>13.5818718399515</v>
      </c>
      <c r="U26" s="49">
        <v>-19.7786082515474</v>
      </c>
    </row>
    <row r="27" spans="1:21" ht="12" thickBot="1">
      <c r="A27" s="69"/>
      <c r="B27" s="71" t="s">
        <v>25</v>
      </c>
      <c r="C27" s="72"/>
      <c r="D27" s="47">
        <v>197020.94949999999</v>
      </c>
      <c r="E27" s="47">
        <v>278179</v>
      </c>
      <c r="F27" s="48">
        <v>70.825241840685294</v>
      </c>
      <c r="G27" s="47">
        <v>209130.78320000001</v>
      </c>
      <c r="H27" s="48">
        <v>-5.7905553236602696</v>
      </c>
      <c r="I27" s="47">
        <v>56364.548900000002</v>
      </c>
      <c r="J27" s="48">
        <v>28.608403848952101</v>
      </c>
      <c r="K27" s="47">
        <v>60391.583899999998</v>
      </c>
      <c r="L27" s="48">
        <v>28.877424440305901</v>
      </c>
      <c r="M27" s="48">
        <v>-6.6682056338648002E-2</v>
      </c>
      <c r="N27" s="47">
        <v>5774529.1438999996</v>
      </c>
      <c r="O27" s="47">
        <v>76922970.582100004</v>
      </c>
      <c r="P27" s="47">
        <v>31403</v>
      </c>
      <c r="Q27" s="47">
        <v>31507</v>
      </c>
      <c r="R27" s="48">
        <v>-0.33008537785254</v>
      </c>
      <c r="S27" s="47">
        <v>6.2739531095755199</v>
      </c>
      <c r="T27" s="47">
        <v>6.3196901006125596</v>
      </c>
      <c r="U27" s="49">
        <v>-0.72899797365776997</v>
      </c>
    </row>
    <row r="28" spans="1:21" ht="12" thickBot="1">
      <c r="A28" s="69"/>
      <c r="B28" s="71" t="s">
        <v>26</v>
      </c>
      <c r="C28" s="72"/>
      <c r="D28" s="47">
        <v>779643.46710000001</v>
      </c>
      <c r="E28" s="47">
        <v>1044156</v>
      </c>
      <c r="F28" s="48">
        <v>74.667335829129001</v>
      </c>
      <c r="G28" s="47">
        <v>831047.80160000001</v>
      </c>
      <c r="H28" s="48">
        <v>-6.18548468584265</v>
      </c>
      <c r="I28" s="47">
        <v>46259.861400000002</v>
      </c>
      <c r="J28" s="48">
        <v>5.9334636089583901</v>
      </c>
      <c r="K28" s="47">
        <v>66351.987299999993</v>
      </c>
      <c r="L28" s="48">
        <v>7.9841360716259402</v>
      </c>
      <c r="M28" s="48">
        <v>-0.30281121512090697</v>
      </c>
      <c r="N28" s="47">
        <v>22073932.995299999</v>
      </c>
      <c r="O28" s="47">
        <v>266011704.31580001</v>
      </c>
      <c r="P28" s="47">
        <v>42595</v>
      </c>
      <c r="Q28" s="47">
        <v>41751</v>
      </c>
      <c r="R28" s="48">
        <v>2.0215084668630601</v>
      </c>
      <c r="S28" s="47">
        <v>18.303638152365298</v>
      </c>
      <c r="T28" s="47">
        <v>18.3185187276951</v>
      </c>
      <c r="U28" s="49">
        <v>-8.1298456656394999E-2</v>
      </c>
    </row>
    <row r="29" spans="1:21" ht="12" thickBot="1">
      <c r="A29" s="69"/>
      <c r="B29" s="71" t="s">
        <v>27</v>
      </c>
      <c r="C29" s="72"/>
      <c r="D29" s="47">
        <v>538213.50569999998</v>
      </c>
      <c r="E29" s="47">
        <v>642370</v>
      </c>
      <c r="F29" s="48">
        <v>83.785591746189894</v>
      </c>
      <c r="G29" s="47">
        <v>435279.16979999997</v>
      </c>
      <c r="H29" s="48">
        <v>23.647889226423601</v>
      </c>
      <c r="I29" s="47">
        <v>64175.627699999997</v>
      </c>
      <c r="J29" s="48">
        <v>11.923823356408199</v>
      </c>
      <c r="K29" s="47">
        <v>85280.548599999995</v>
      </c>
      <c r="L29" s="48">
        <v>19.592150168634099</v>
      </c>
      <c r="M29" s="48">
        <v>-0.24747637352792501</v>
      </c>
      <c r="N29" s="47">
        <v>14796728.531400001</v>
      </c>
      <c r="O29" s="47">
        <v>188395824.6918</v>
      </c>
      <c r="P29" s="47">
        <v>83668</v>
      </c>
      <c r="Q29" s="47">
        <v>80596</v>
      </c>
      <c r="R29" s="48">
        <v>3.81160355352623</v>
      </c>
      <c r="S29" s="47">
        <v>6.4327282318210104</v>
      </c>
      <c r="T29" s="47">
        <v>6.2422809097225702</v>
      </c>
      <c r="U29" s="49">
        <v>2.9605995346787499</v>
      </c>
    </row>
    <row r="30" spans="1:21" ht="12" thickBot="1">
      <c r="A30" s="69"/>
      <c r="B30" s="71" t="s">
        <v>28</v>
      </c>
      <c r="C30" s="72"/>
      <c r="D30" s="47">
        <v>860730.7071</v>
      </c>
      <c r="E30" s="47">
        <v>1359911</v>
      </c>
      <c r="F30" s="48">
        <v>63.293164560033702</v>
      </c>
      <c r="G30" s="47">
        <v>742430.06649999996</v>
      </c>
      <c r="H30" s="48">
        <v>15.934247000219001</v>
      </c>
      <c r="I30" s="47">
        <v>98149.843599999993</v>
      </c>
      <c r="J30" s="48">
        <v>11.4030837740981</v>
      </c>
      <c r="K30" s="47">
        <v>134526.48180000001</v>
      </c>
      <c r="L30" s="48">
        <v>18.119751323406302</v>
      </c>
      <c r="M30" s="48">
        <v>-0.27040503634132801</v>
      </c>
      <c r="N30" s="47">
        <v>25867213.249200001</v>
      </c>
      <c r="O30" s="47">
        <v>345095895.12849998</v>
      </c>
      <c r="P30" s="47">
        <v>68237</v>
      </c>
      <c r="Q30" s="47">
        <v>61993</v>
      </c>
      <c r="R30" s="48">
        <v>10.072104915071099</v>
      </c>
      <c r="S30" s="47">
        <v>12.6138415683573</v>
      </c>
      <c r="T30" s="47">
        <v>12.310824322100901</v>
      </c>
      <c r="U30" s="49">
        <v>2.4022598081190401</v>
      </c>
    </row>
    <row r="31" spans="1:21" ht="12" thickBot="1">
      <c r="A31" s="69"/>
      <c r="B31" s="71" t="s">
        <v>29</v>
      </c>
      <c r="C31" s="72"/>
      <c r="D31" s="47">
        <v>769424.06220000004</v>
      </c>
      <c r="E31" s="47">
        <v>993658</v>
      </c>
      <c r="F31" s="48">
        <v>77.433489409837193</v>
      </c>
      <c r="G31" s="47">
        <v>760924.68389999995</v>
      </c>
      <c r="H31" s="48">
        <v>1.11698023205631</v>
      </c>
      <c r="I31" s="47">
        <v>50775.611499999999</v>
      </c>
      <c r="J31" s="48">
        <v>6.5991712495731196</v>
      </c>
      <c r="K31" s="47">
        <v>31787.0651</v>
      </c>
      <c r="L31" s="48">
        <v>4.1774259361754904</v>
      </c>
      <c r="M31" s="48">
        <v>0.59736708438678698</v>
      </c>
      <c r="N31" s="47">
        <v>25702609.088599999</v>
      </c>
      <c r="O31" s="47">
        <v>283818582.03299999</v>
      </c>
      <c r="P31" s="47">
        <v>36629</v>
      </c>
      <c r="Q31" s="47">
        <v>24102</v>
      </c>
      <c r="R31" s="48">
        <v>51.974939839017502</v>
      </c>
      <c r="S31" s="47">
        <v>21.005871364219601</v>
      </c>
      <c r="T31" s="47">
        <v>23.141316990291301</v>
      </c>
      <c r="U31" s="49">
        <v>-10.165946411102301</v>
      </c>
    </row>
    <row r="32" spans="1:21" ht="12" thickBot="1">
      <c r="A32" s="69"/>
      <c r="B32" s="71" t="s">
        <v>30</v>
      </c>
      <c r="C32" s="72"/>
      <c r="D32" s="47">
        <v>115353.33349999999</v>
      </c>
      <c r="E32" s="47">
        <v>134497</v>
      </c>
      <c r="F32" s="48">
        <v>85.766473229886202</v>
      </c>
      <c r="G32" s="47">
        <v>104363.28200000001</v>
      </c>
      <c r="H32" s="48">
        <v>10.530572907816399</v>
      </c>
      <c r="I32" s="47">
        <v>26852.488300000001</v>
      </c>
      <c r="J32" s="48">
        <v>23.278467544243099</v>
      </c>
      <c r="K32" s="47">
        <v>30738.983800000002</v>
      </c>
      <c r="L32" s="48">
        <v>29.453830131559101</v>
      </c>
      <c r="M32" s="48">
        <v>-0.12643539309194701</v>
      </c>
      <c r="N32" s="47">
        <v>3163994.5611</v>
      </c>
      <c r="O32" s="47">
        <v>42483266.764700003</v>
      </c>
      <c r="P32" s="47">
        <v>28907</v>
      </c>
      <c r="Q32" s="47">
        <v>26552</v>
      </c>
      <c r="R32" s="48">
        <v>8.8693883699909595</v>
      </c>
      <c r="S32" s="47">
        <v>3.9904982703151499</v>
      </c>
      <c r="T32" s="47">
        <v>4.30653329316059</v>
      </c>
      <c r="U32" s="49">
        <v>-7.9196882553838197</v>
      </c>
    </row>
    <row r="33" spans="1:21" ht="12" thickBot="1">
      <c r="A33" s="69"/>
      <c r="B33" s="71" t="s">
        <v>31</v>
      </c>
      <c r="C33" s="72"/>
      <c r="D33" s="47">
        <v>26.581499999999998</v>
      </c>
      <c r="E33" s="50"/>
      <c r="F33" s="50"/>
      <c r="G33" s="47">
        <v>186.48689999999999</v>
      </c>
      <c r="H33" s="48">
        <v>-85.746183780201207</v>
      </c>
      <c r="I33" s="47">
        <v>5.8494000000000002</v>
      </c>
      <c r="J33" s="48">
        <v>22.005530161954699</v>
      </c>
      <c r="K33" s="47">
        <v>36.630299999999998</v>
      </c>
      <c r="L33" s="48">
        <v>19.6422912279629</v>
      </c>
      <c r="M33" s="48">
        <v>-0.84031252815292301</v>
      </c>
      <c r="N33" s="47">
        <v>1003.0473</v>
      </c>
      <c r="O33" s="47">
        <v>29194.603899999998</v>
      </c>
      <c r="P33" s="47">
        <v>8</v>
      </c>
      <c r="Q33" s="47">
        <v>12</v>
      </c>
      <c r="R33" s="48">
        <v>-33.3333333333333</v>
      </c>
      <c r="S33" s="47">
        <v>3.3226874999999998</v>
      </c>
      <c r="T33" s="47">
        <v>3.4473166666666701</v>
      </c>
      <c r="U33" s="49">
        <v>-3.7508542908915099</v>
      </c>
    </row>
    <row r="34" spans="1:21" ht="12" thickBot="1">
      <c r="A34" s="69"/>
      <c r="B34" s="71" t="s">
        <v>40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173704.4332</v>
      </c>
      <c r="E35" s="47">
        <v>178268</v>
      </c>
      <c r="F35" s="48">
        <v>97.440052729598094</v>
      </c>
      <c r="G35" s="47">
        <v>178200.4822</v>
      </c>
      <c r="H35" s="48">
        <v>-2.52302852635041</v>
      </c>
      <c r="I35" s="47">
        <v>14601.4046</v>
      </c>
      <c r="J35" s="48">
        <v>8.4058905872530101</v>
      </c>
      <c r="K35" s="47">
        <v>29623.6204</v>
      </c>
      <c r="L35" s="48">
        <v>16.6237599552354</v>
      </c>
      <c r="M35" s="48">
        <v>-0.507102629494942</v>
      </c>
      <c r="N35" s="47">
        <v>4278590.0113000004</v>
      </c>
      <c r="O35" s="47">
        <v>44619527.292900003</v>
      </c>
      <c r="P35" s="47">
        <v>14508</v>
      </c>
      <c r="Q35" s="47">
        <v>11535</v>
      </c>
      <c r="R35" s="48">
        <v>25.773732119635898</v>
      </c>
      <c r="S35" s="47">
        <v>11.973010283981299</v>
      </c>
      <c r="T35" s="47">
        <v>12.109311504117899</v>
      </c>
      <c r="U35" s="49">
        <v>-1.1384039343807</v>
      </c>
    </row>
    <row r="36" spans="1:21" ht="12" thickBot="1">
      <c r="A36" s="69"/>
      <c r="B36" s="71" t="s">
        <v>41</v>
      </c>
      <c r="C36" s="72"/>
      <c r="D36" s="50"/>
      <c r="E36" s="47">
        <v>677181</v>
      </c>
      <c r="F36" s="50"/>
      <c r="G36" s="47">
        <v>9178.9699999999993</v>
      </c>
      <c r="H36" s="50"/>
      <c r="I36" s="50"/>
      <c r="J36" s="50"/>
      <c r="K36" s="47">
        <v>378.08550000000002</v>
      </c>
      <c r="L36" s="48">
        <v>4.1190405895214797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42</v>
      </c>
      <c r="C37" s="72"/>
      <c r="D37" s="50"/>
      <c r="E37" s="47">
        <v>305238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43</v>
      </c>
      <c r="C38" s="72"/>
      <c r="D38" s="50"/>
      <c r="E38" s="47">
        <v>361634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264703.41859999998</v>
      </c>
      <c r="E39" s="47">
        <v>378651</v>
      </c>
      <c r="F39" s="48">
        <v>69.906964090943902</v>
      </c>
      <c r="G39" s="47">
        <v>265566.30200000003</v>
      </c>
      <c r="H39" s="48">
        <v>-0.324922022674412</v>
      </c>
      <c r="I39" s="47">
        <v>22017.728500000001</v>
      </c>
      <c r="J39" s="48">
        <v>8.3178859632604691</v>
      </c>
      <c r="K39" s="47">
        <v>14610.340899999999</v>
      </c>
      <c r="L39" s="48">
        <v>5.5015793758351199</v>
      </c>
      <c r="M39" s="48">
        <v>0.50699621936952899</v>
      </c>
      <c r="N39" s="47">
        <v>8846124.1370999999</v>
      </c>
      <c r="O39" s="47">
        <v>110795717.0346</v>
      </c>
      <c r="P39" s="47">
        <v>384</v>
      </c>
      <c r="Q39" s="47">
        <v>355</v>
      </c>
      <c r="R39" s="48">
        <v>8.1690140845070296</v>
      </c>
      <c r="S39" s="47">
        <v>689.33181927083297</v>
      </c>
      <c r="T39" s="47">
        <v>609.41254478873202</v>
      </c>
      <c r="U39" s="49">
        <v>11.5937306603137</v>
      </c>
    </row>
    <row r="40" spans="1:21" ht="12" thickBot="1">
      <c r="A40" s="69"/>
      <c r="B40" s="71" t="s">
        <v>34</v>
      </c>
      <c r="C40" s="72"/>
      <c r="D40" s="47">
        <v>335289.27299999999</v>
      </c>
      <c r="E40" s="47">
        <v>487982</v>
      </c>
      <c r="F40" s="48">
        <v>68.709352599071295</v>
      </c>
      <c r="G40" s="47">
        <v>334564.54229999997</v>
      </c>
      <c r="H40" s="48">
        <v>0.21661909986567801</v>
      </c>
      <c r="I40" s="47">
        <v>24064.674999999999</v>
      </c>
      <c r="J40" s="48">
        <v>7.1772874761788197</v>
      </c>
      <c r="K40" s="47">
        <v>31568.6996</v>
      </c>
      <c r="L40" s="48">
        <v>9.43575771149494</v>
      </c>
      <c r="M40" s="48">
        <v>-0.23770458381503901</v>
      </c>
      <c r="N40" s="47">
        <v>14148912.701199999</v>
      </c>
      <c r="O40" s="47">
        <v>148458649.59020001</v>
      </c>
      <c r="P40" s="47">
        <v>1775</v>
      </c>
      <c r="Q40" s="47">
        <v>1806</v>
      </c>
      <c r="R40" s="48">
        <v>-1.7165005537098501</v>
      </c>
      <c r="S40" s="47">
        <v>188.895365070423</v>
      </c>
      <c r="T40" s="47">
        <v>188.34097735326699</v>
      </c>
      <c r="U40" s="49">
        <v>0.29348931719365001</v>
      </c>
    </row>
    <row r="41" spans="1:21" ht="12" thickBot="1">
      <c r="A41" s="69"/>
      <c r="B41" s="71" t="s">
        <v>44</v>
      </c>
      <c r="C41" s="72"/>
      <c r="D41" s="50"/>
      <c r="E41" s="47">
        <v>353025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45</v>
      </c>
      <c r="C42" s="72"/>
      <c r="D42" s="50"/>
      <c r="E42" s="47">
        <v>150680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54675.210899999998</v>
      </c>
      <c r="E43" s="53"/>
      <c r="F43" s="53"/>
      <c r="G43" s="52">
        <v>27699.1</v>
      </c>
      <c r="H43" s="54">
        <v>97.389846240491593</v>
      </c>
      <c r="I43" s="52">
        <v>8326.4444999999996</v>
      </c>
      <c r="J43" s="54">
        <v>15.2289206807614</v>
      </c>
      <c r="K43" s="52">
        <v>2629.0074</v>
      </c>
      <c r="L43" s="54">
        <v>9.4913098259510207</v>
      </c>
      <c r="M43" s="54">
        <v>2.1671438049204399</v>
      </c>
      <c r="N43" s="52">
        <v>927445.20220000006</v>
      </c>
      <c r="O43" s="52">
        <v>14898279.357999999</v>
      </c>
      <c r="P43" s="52">
        <v>53</v>
      </c>
      <c r="Q43" s="52">
        <v>51</v>
      </c>
      <c r="R43" s="54">
        <v>3.92156862745099</v>
      </c>
      <c r="S43" s="52">
        <v>1031.6077528301901</v>
      </c>
      <c r="T43" s="52">
        <v>2145.0976156862698</v>
      </c>
      <c r="U43" s="55">
        <v>-107.93732984278699</v>
      </c>
    </row>
  </sheetData>
  <mergeCells count="41">
    <mergeCell ref="B43:C43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47132</v>
      </c>
      <c r="D2" s="32">
        <v>521737.63641709398</v>
      </c>
      <c r="E2" s="32">
        <v>410494.03829829098</v>
      </c>
      <c r="F2" s="32">
        <v>111243.598118803</v>
      </c>
      <c r="G2" s="32">
        <v>410494.03829829098</v>
      </c>
      <c r="H2" s="32">
        <v>0.21321750694993299</v>
      </c>
    </row>
    <row r="3" spans="1:8" ht="14.25">
      <c r="A3" s="32">
        <v>2</v>
      </c>
      <c r="B3" s="33">
        <v>13</v>
      </c>
      <c r="C3" s="32">
        <v>8376.9079999999994</v>
      </c>
      <c r="D3" s="32">
        <v>61499.427499175603</v>
      </c>
      <c r="E3" s="32">
        <v>47365.148399894097</v>
      </c>
      <c r="F3" s="32">
        <v>14134.279099281401</v>
      </c>
      <c r="G3" s="32">
        <v>47365.148399894097</v>
      </c>
      <c r="H3" s="32">
        <v>0.22982781586821999</v>
      </c>
    </row>
    <row r="4" spans="1:8" ht="14.25">
      <c r="A4" s="32">
        <v>3</v>
      </c>
      <c r="B4" s="33">
        <v>14</v>
      </c>
      <c r="C4" s="32">
        <v>90712</v>
      </c>
      <c r="D4" s="32">
        <v>93526.405304273503</v>
      </c>
      <c r="E4" s="32">
        <v>70519.036672649599</v>
      </c>
      <c r="F4" s="32">
        <v>23007.3686316239</v>
      </c>
      <c r="G4" s="32">
        <v>70519.036672649599</v>
      </c>
      <c r="H4" s="32">
        <v>0.245998641311756</v>
      </c>
    </row>
    <row r="5" spans="1:8" ht="14.25">
      <c r="A5" s="32">
        <v>4</v>
      </c>
      <c r="B5" s="33">
        <v>15</v>
      </c>
      <c r="C5" s="32">
        <v>2380</v>
      </c>
      <c r="D5" s="32">
        <v>35200.055511111103</v>
      </c>
      <c r="E5" s="32">
        <v>26339.770423931601</v>
      </c>
      <c r="F5" s="32">
        <v>8860.2850871794908</v>
      </c>
      <c r="G5" s="32">
        <v>26339.770423931601</v>
      </c>
      <c r="H5" s="32">
        <v>0.25171224756684502</v>
      </c>
    </row>
    <row r="6" spans="1:8" ht="14.25">
      <c r="A6" s="32">
        <v>5</v>
      </c>
      <c r="B6" s="33">
        <v>16</v>
      </c>
      <c r="C6" s="32">
        <v>2203</v>
      </c>
      <c r="D6" s="32">
        <v>199627.96328461499</v>
      </c>
      <c r="E6" s="32">
        <v>196568.10669401701</v>
      </c>
      <c r="F6" s="32">
        <v>3059.85659059829</v>
      </c>
      <c r="G6" s="32">
        <v>196568.10669401701</v>
      </c>
      <c r="H6" s="32">
        <v>1.5327795466388501E-2</v>
      </c>
    </row>
    <row r="7" spans="1:8" ht="14.25">
      <c r="A7" s="32">
        <v>6</v>
      </c>
      <c r="B7" s="33">
        <v>17</v>
      </c>
      <c r="C7" s="32">
        <v>13290.86</v>
      </c>
      <c r="D7" s="32">
        <v>240225.84683076901</v>
      </c>
      <c r="E7" s="32">
        <v>171743.77916923101</v>
      </c>
      <c r="F7" s="32">
        <v>68482.067661538502</v>
      </c>
      <c r="G7" s="32">
        <v>171743.77916923101</v>
      </c>
      <c r="H7" s="32">
        <v>0.28507368613745299</v>
      </c>
    </row>
    <row r="8" spans="1:8" ht="14.25">
      <c r="A8" s="32">
        <v>7</v>
      </c>
      <c r="B8" s="33">
        <v>18</v>
      </c>
      <c r="C8" s="32">
        <v>19381</v>
      </c>
      <c r="D8" s="32">
        <v>134587.144198291</v>
      </c>
      <c r="E8" s="32">
        <v>108597.973722222</v>
      </c>
      <c r="F8" s="32">
        <v>25989.170476068401</v>
      </c>
      <c r="G8" s="32">
        <v>108597.973722222</v>
      </c>
      <c r="H8" s="32">
        <v>0.193102919531288</v>
      </c>
    </row>
    <row r="9" spans="1:8" ht="14.25">
      <c r="A9" s="32">
        <v>8</v>
      </c>
      <c r="B9" s="33">
        <v>19</v>
      </c>
      <c r="C9" s="32">
        <v>12722</v>
      </c>
      <c r="D9" s="32">
        <v>90650.232529059795</v>
      </c>
      <c r="E9" s="32">
        <v>70768.063049572607</v>
      </c>
      <c r="F9" s="32">
        <v>19882.169479487198</v>
      </c>
      <c r="G9" s="32">
        <v>70768.063049572607</v>
      </c>
      <c r="H9" s="32">
        <v>0.21932838918106001</v>
      </c>
    </row>
    <row r="10" spans="1:8" ht="14.25">
      <c r="A10" s="32">
        <v>9</v>
      </c>
      <c r="B10" s="33">
        <v>21</v>
      </c>
      <c r="C10" s="32">
        <v>141114</v>
      </c>
      <c r="D10" s="32">
        <v>549707.22349999996</v>
      </c>
      <c r="E10" s="32">
        <v>512052.24459999998</v>
      </c>
      <c r="F10" s="32">
        <v>37654.978900000002</v>
      </c>
      <c r="G10" s="32">
        <v>512052.24459999998</v>
      </c>
      <c r="H10" s="32">
        <v>6.8500062015284802E-2</v>
      </c>
    </row>
    <row r="11" spans="1:8" ht="14.25">
      <c r="A11" s="32">
        <v>10</v>
      </c>
      <c r="B11" s="33">
        <v>22</v>
      </c>
      <c r="C11" s="32">
        <v>49556</v>
      </c>
      <c r="D11" s="32">
        <v>525433.11769743601</v>
      </c>
      <c r="E11" s="32">
        <v>532214.85541282105</v>
      </c>
      <c r="F11" s="32">
        <v>-6781.7377153846201</v>
      </c>
      <c r="G11" s="32">
        <v>532214.85541282105</v>
      </c>
      <c r="H11" s="32">
        <v>-1.29069475961159E-2</v>
      </c>
    </row>
    <row r="12" spans="1:8" ht="14.25">
      <c r="A12" s="32">
        <v>11</v>
      </c>
      <c r="B12" s="33">
        <v>23</v>
      </c>
      <c r="C12" s="32">
        <v>173873.038</v>
      </c>
      <c r="D12" s="32">
        <v>1305891.74894017</v>
      </c>
      <c r="E12" s="32">
        <v>1149237.63485812</v>
      </c>
      <c r="F12" s="32">
        <v>156654.114082051</v>
      </c>
      <c r="G12" s="32">
        <v>1149237.63485812</v>
      </c>
      <c r="H12" s="32">
        <v>0.119959494505718</v>
      </c>
    </row>
    <row r="13" spans="1:8" ht="14.25">
      <c r="A13" s="32">
        <v>12</v>
      </c>
      <c r="B13" s="33">
        <v>24</v>
      </c>
      <c r="C13" s="32">
        <v>20824.099999999999</v>
      </c>
      <c r="D13" s="32">
        <v>513447.60678205098</v>
      </c>
      <c r="E13" s="32">
        <v>470061.691380342</v>
      </c>
      <c r="F13" s="32">
        <v>43385.915401709397</v>
      </c>
      <c r="G13" s="32">
        <v>470061.691380342</v>
      </c>
      <c r="H13" s="32">
        <v>8.44992065960216E-2</v>
      </c>
    </row>
    <row r="14" spans="1:8" ht="14.25">
      <c r="A14" s="32">
        <v>13</v>
      </c>
      <c r="B14" s="33">
        <v>25</v>
      </c>
      <c r="C14" s="32">
        <v>68841</v>
      </c>
      <c r="D14" s="32">
        <v>750518.9253</v>
      </c>
      <c r="E14" s="32">
        <v>707340.79390000005</v>
      </c>
      <c r="F14" s="32">
        <v>43178.131399999998</v>
      </c>
      <c r="G14" s="32">
        <v>707340.79390000005</v>
      </c>
      <c r="H14" s="32">
        <v>5.7531036119762999E-2</v>
      </c>
    </row>
    <row r="15" spans="1:8" ht="14.25">
      <c r="A15" s="32">
        <v>14</v>
      </c>
      <c r="B15" s="33">
        <v>26</v>
      </c>
      <c r="C15" s="32">
        <v>51136</v>
      </c>
      <c r="D15" s="32">
        <v>266882.89200146002</v>
      </c>
      <c r="E15" s="32">
        <v>226890.04732609499</v>
      </c>
      <c r="F15" s="32">
        <v>39992.844675364897</v>
      </c>
      <c r="G15" s="32">
        <v>226890.04732609499</v>
      </c>
      <c r="H15" s="32">
        <v>0.14985166106168499</v>
      </c>
    </row>
    <row r="16" spans="1:8" ht="14.25">
      <c r="A16" s="32">
        <v>15</v>
      </c>
      <c r="B16" s="33">
        <v>27</v>
      </c>
      <c r="C16" s="32">
        <v>132295.43799999999</v>
      </c>
      <c r="D16" s="32">
        <v>828309.805646903</v>
      </c>
      <c r="E16" s="32">
        <v>713039.30585486698</v>
      </c>
      <c r="F16" s="32">
        <v>115270.499792035</v>
      </c>
      <c r="G16" s="32">
        <v>713039.30585486698</v>
      </c>
      <c r="H16" s="32">
        <v>0.13916350984401299</v>
      </c>
    </row>
    <row r="17" spans="1:8" ht="14.25">
      <c r="A17" s="32">
        <v>16</v>
      </c>
      <c r="B17" s="33">
        <v>29</v>
      </c>
      <c r="C17" s="32">
        <v>241439</v>
      </c>
      <c r="D17" s="32">
        <v>2543751.3654615399</v>
      </c>
      <c r="E17" s="32">
        <v>2597924.1811931599</v>
      </c>
      <c r="F17" s="32">
        <v>-54172.815731623901</v>
      </c>
      <c r="G17" s="32">
        <v>2597924.1811931599</v>
      </c>
      <c r="H17" s="32">
        <v>-2.1296427185128902E-2</v>
      </c>
    </row>
    <row r="18" spans="1:8" ht="14.25">
      <c r="A18" s="32">
        <v>17</v>
      </c>
      <c r="B18" s="33">
        <v>31</v>
      </c>
      <c r="C18" s="32">
        <v>34095.197</v>
      </c>
      <c r="D18" s="32">
        <v>243297.36397342099</v>
      </c>
      <c r="E18" s="32">
        <v>208001.745880506</v>
      </c>
      <c r="F18" s="32">
        <v>35295.618092915</v>
      </c>
      <c r="G18" s="32">
        <v>208001.745880506</v>
      </c>
      <c r="H18" s="32">
        <v>0.14507192974261299</v>
      </c>
    </row>
    <row r="19" spans="1:8" ht="14.25">
      <c r="A19" s="32">
        <v>18</v>
      </c>
      <c r="B19" s="33">
        <v>32</v>
      </c>
      <c r="C19" s="32">
        <v>13973.841</v>
      </c>
      <c r="D19" s="32">
        <v>225895.35323719101</v>
      </c>
      <c r="E19" s="32">
        <v>207522.519709924</v>
      </c>
      <c r="F19" s="32">
        <v>18372.833527267201</v>
      </c>
      <c r="G19" s="32">
        <v>207522.519709924</v>
      </c>
      <c r="H19" s="32">
        <v>8.1333384082388105E-2</v>
      </c>
    </row>
    <row r="20" spans="1:8" ht="14.25">
      <c r="A20" s="32">
        <v>19</v>
      </c>
      <c r="B20" s="33">
        <v>33</v>
      </c>
      <c r="C20" s="32">
        <v>30332.366999999998</v>
      </c>
      <c r="D20" s="32">
        <v>405272.480210045</v>
      </c>
      <c r="E20" s="32">
        <v>318714.08533907798</v>
      </c>
      <c r="F20" s="32">
        <v>86558.394870966396</v>
      </c>
      <c r="G20" s="32">
        <v>318714.08533907798</v>
      </c>
      <c r="H20" s="32">
        <v>0.21358073665921001</v>
      </c>
    </row>
    <row r="21" spans="1:8" ht="14.25">
      <c r="A21" s="32">
        <v>20</v>
      </c>
      <c r="B21" s="33">
        <v>34</v>
      </c>
      <c r="C21" s="32">
        <v>42081.137000000002</v>
      </c>
      <c r="D21" s="32">
        <v>197020.920550329</v>
      </c>
      <c r="E21" s="32">
        <v>140656.40310154701</v>
      </c>
      <c r="F21" s="32">
        <v>56364.517448781597</v>
      </c>
      <c r="G21" s="32">
        <v>140656.40310154701</v>
      </c>
      <c r="H21" s="32">
        <v>0.286083920891961</v>
      </c>
    </row>
    <row r="22" spans="1:8" ht="14.25">
      <c r="A22" s="32">
        <v>21</v>
      </c>
      <c r="B22" s="33">
        <v>35</v>
      </c>
      <c r="C22" s="32">
        <v>32099.482</v>
      </c>
      <c r="D22" s="32">
        <v>779643.46691327402</v>
      </c>
      <c r="E22" s="32">
        <v>733383.60856599396</v>
      </c>
      <c r="F22" s="32">
        <v>46259.858347280497</v>
      </c>
      <c r="G22" s="32">
        <v>733383.60856599396</v>
      </c>
      <c r="H22" s="32">
        <v>5.9334632188262001E-2</v>
      </c>
    </row>
    <row r="23" spans="1:8" ht="14.25">
      <c r="A23" s="32">
        <v>22</v>
      </c>
      <c r="B23" s="33">
        <v>36</v>
      </c>
      <c r="C23" s="32">
        <v>97428.467000000004</v>
      </c>
      <c r="D23" s="32">
        <v>538213.50711681403</v>
      </c>
      <c r="E23" s="32">
        <v>474037.85340465099</v>
      </c>
      <c r="F23" s="32">
        <v>64175.653712163599</v>
      </c>
      <c r="G23" s="32">
        <v>474037.85340465099</v>
      </c>
      <c r="H23" s="32">
        <v>0.119238281580761</v>
      </c>
    </row>
    <row r="24" spans="1:8" ht="14.25">
      <c r="A24" s="32">
        <v>23</v>
      </c>
      <c r="B24" s="33">
        <v>37</v>
      </c>
      <c r="C24" s="32">
        <v>110582.311</v>
      </c>
      <c r="D24" s="32">
        <v>860730.71561327402</v>
      </c>
      <c r="E24" s="32">
        <v>762580.83336251695</v>
      </c>
      <c r="F24" s="32">
        <v>98149.882250757204</v>
      </c>
      <c r="G24" s="32">
        <v>762580.83336251695</v>
      </c>
      <c r="H24" s="32">
        <v>0.11403088151771699</v>
      </c>
    </row>
    <row r="25" spans="1:8" ht="14.25">
      <c r="A25" s="32">
        <v>24</v>
      </c>
      <c r="B25" s="33">
        <v>38</v>
      </c>
      <c r="C25" s="32">
        <v>152589.03599999999</v>
      </c>
      <c r="D25" s="32">
        <v>769424.01775752194</v>
      </c>
      <c r="E25" s="32">
        <v>718648.44770177</v>
      </c>
      <c r="F25" s="32">
        <v>50775.5700557522</v>
      </c>
      <c r="G25" s="32">
        <v>718648.44770177</v>
      </c>
      <c r="H25" s="32">
        <v>6.5991662443469101E-2</v>
      </c>
    </row>
    <row r="26" spans="1:8" ht="14.25">
      <c r="A26" s="32">
        <v>25</v>
      </c>
      <c r="B26" s="33">
        <v>39</v>
      </c>
      <c r="C26" s="32">
        <v>107556.436</v>
      </c>
      <c r="D26" s="32">
        <v>115353.14804958001</v>
      </c>
      <c r="E26" s="32">
        <v>88500.862883952999</v>
      </c>
      <c r="F26" s="32">
        <v>26852.2851656272</v>
      </c>
      <c r="G26" s="32">
        <v>88500.862883952999</v>
      </c>
      <c r="H26" s="32">
        <v>0.23278328870648399</v>
      </c>
    </row>
    <row r="27" spans="1:8" ht="14.25">
      <c r="A27" s="32">
        <v>26</v>
      </c>
      <c r="B27" s="33">
        <v>40</v>
      </c>
      <c r="C27" s="32">
        <v>8</v>
      </c>
      <c r="D27" s="32">
        <v>26.581299999999999</v>
      </c>
      <c r="E27" s="32">
        <v>20.732099999999999</v>
      </c>
      <c r="F27" s="32">
        <v>5.8491999999999997</v>
      </c>
      <c r="G27" s="32">
        <v>20.732099999999999</v>
      </c>
      <c r="H27" s="32">
        <v>0.22004943324818599</v>
      </c>
    </row>
    <row r="28" spans="1:8" ht="14.25">
      <c r="A28" s="32">
        <v>27</v>
      </c>
      <c r="B28" s="33">
        <v>42</v>
      </c>
      <c r="C28" s="32">
        <v>13582.65</v>
      </c>
      <c r="D28" s="32">
        <v>173704.4327</v>
      </c>
      <c r="E28" s="32">
        <v>159103.02650000001</v>
      </c>
      <c r="F28" s="32">
        <v>14601.406199999999</v>
      </c>
      <c r="G28" s="32">
        <v>159103.02650000001</v>
      </c>
      <c r="H28" s="32">
        <v>8.4058915325538497E-2</v>
      </c>
    </row>
    <row r="29" spans="1:8" ht="14.25">
      <c r="A29" s="32">
        <v>28</v>
      </c>
      <c r="B29" s="33">
        <v>75</v>
      </c>
      <c r="C29" s="32">
        <v>412</v>
      </c>
      <c r="D29" s="32">
        <v>264703.41880341899</v>
      </c>
      <c r="E29" s="32">
        <v>242685.688034188</v>
      </c>
      <c r="F29" s="32">
        <v>22017.730769230799</v>
      </c>
      <c r="G29" s="32">
        <v>242685.688034188</v>
      </c>
      <c r="H29" s="32">
        <v>8.3178868141412898E-2</v>
      </c>
    </row>
    <row r="30" spans="1:8" ht="14.25">
      <c r="A30" s="32">
        <v>29</v>
      </c>
      <c r="B30" s="33">
        <v>76</v>
      </c>
      <c r="C30" s="32">
        <v>1835</v>
      </c>
      <c r="D30" s="32">
        <v>335289.26827350399</v>
      </c>
      <c r="E30" s="32">
        <v>311224.60169914499</v>
      </c>
      <c r="F30" s="32">
        <v>24064.666574358998</v>
      </c>
      <c r="G30" s="32">
        <v>311224.60169914499</v>
      </c>
      <c r="H30" s="32">
        <v>7.1772850644085603E-2</v>
      </c>
    </row>
    <row r="31" spans="1:8" ht="14.25">
      <c r="A31" s="32">
        <v>30</v>
      </c>
      <c r="B31" s="33">
        <v>99</v>
      </c>
      <c r="C31" s="32">
        <v>54</v>
      </c>
      <c r="D31" s="32">
        <v>54675.2108009984</v>
      </c>
      <c r="E31" s="32">
        <v>46348.766659102897</v>
      </c>
      <c r="F31" s="32">
        <v>8326.4441418954702</v>
      </c>
      <c r="G31" s="32">
        <v>46348.766659102897</v>
      </c>
      <c r="H31" s="32">
        <v>0.15228920053369799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BBG</cp:lastModifiedBy>
  <dcterms:created xsi:type="dcterms:W3CDTF">2013-06-21T00:28:37Z</dcterms:created>
  <dcterms:modified xsi:type="dcterms:W3CDTF">2013-10-25T00:27:20Z</dcterms:modified>
</cp:coreProperties>
</file>