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<sst xmlns="http://schemas.openxmlformats.org/spreadsheetml/2006/main" count="114" uniqueCount="71">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</sst>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21929620.763300002</v>
      </c>
      <c r="F3" s="25">
        <f>RA!I7</f>
        <v>1848652.1777999999</v>
      </c>
      <c r="G3" s="16">
        <f>E3-F3</f>
        <v>20080968.585500002</v>
      </c>
      <c r="H3" s="27">
        <f>RA!J7</f>
        <v>8.4299322717599701</v>
      </c>
      <c r="I3" s="20">
        <f>SUM(I4:I39)</f>
        <v>21929624.750339925</v>
      </c>
      <c r="J3" s="21">
        <f>SUM(J4:J39)</f>
        <v>20080968.229134358</v>
      </c>
      <c r="K3" s="22">
        <f>E3-I3</f>
        <v>-3.9870399236679077</v>
      </c>
      <c r="L3" s="22">
        <f>G3-J3</f>
        <v>0.35636564344167709</v>
      </c>
    </row>
    <row r="4" spans="1:12">
      <c r="A4" s="38">
        <f>RA!A8</f>
        <v>41573</v>
      </c>
      <c r="B4" s="12">
        <v>12</v>
      </c>
      <c r="C4" s="35" t="s">
        <v>6</v>
      </c>
      <c r="D4" s="35"/>
      <c r="E4" s="15">
        <f>RA!D8</f>
        <v>667114.13100000005</v>
      </c>
      <c r="F4" s="25">
        <f>RA!I8</f>
        <v>149125.14970000001</v>
      </c>
      <c r="G4" s="16">
        <f t="shared" ref="G4:G39" si="0">E4-F4</f>
        <v>517988.98130000004</v>
      </c>
      <c r="H4" s="27">
        <f>RA!J8</f>
        <v>22.353768683697702</v>
      </c>
      <c r="I4" s="20">
        <f>VLOOKUP(B4,RMS!B:D,3,FALSE)</f>
        <v>667114.75383846206</v>
      </c>
      <c r="J4" s="21">
        <f>VLOOKUP(B4,RMS!B:E,4,FALSE)</f>
        <v>517988.977321368</v>
      </c>
      <c r="K4" s="22">
        <f t="shared" ref="K4:K39" si="1">E4-I4</f>
        <v>-0.62283846200443804</v>
      </c>
      <c r="L4" s="22">
        <f t="shared" ref="L4:L39" si="2">G4-J4</f>
        <v>3.9786320412531495E-3</v>
      </c>
    </row>
    <row r="5" spans="1:12">
      <c r="A5" s="38"/>
      <c r="B5" s="12">
        <v>13</v>
      </c>
      <c r="C5" s="35" t="s">
        <v>7</v>
      </c>
      <c r="D5" s="35"/>
      <c r="E5" s="15">
        <f>RA!D9</f>
        <v>126680.62549999999</v>
      </c>
      <c r="F5" s="25">
        <f>RA!I9</f>
        <v>28150.5285</v>
      </c>
      <c r="G5" s="16">
        <f t="shared" si="0"/>
        <v>98530.096999999994</v>
      </c>
      <c r="H5" s="27">
        <f>RA!J9</f>
        <v>22.2216525920138</v>
      </c>
      <c r="I5" s="20">
        <f>VLOOKUP(B5,RMS!B:D,3,FALSE)</f>
        <v>126680.654544762</v>
      </c>
      <c r="J5" s="21">
        <f>VLOOKUP(B5,RMS!B:E,4,FALSE)</f>
        <v>98530.067227063002</v>
      </c>
      <c r="K5" s="22">
        <f t="shared" si="1"/>
        <v>-2.9044762006378733E-2</v>
      </c>
      <c r="L5" s="22">
        <f t="shared" si="2"/>
        <v>2.9772936992230825E-2</v>
      </c>
    </row>
    <row r="6" spans="1:12">
      <c r="A6" s="38"/>
      <c r="B6" s="12">
        <v>14</v>
      </c>
      <c r="C6" s="35" t="s">
        <v>8</v>
      </c>
      <c r="D6" s="35"/>
      <c r="E6" s="15">
        <f>RA!D10</f>
        <v>172020.53260000001</v>
      </c>
      <c r="F6" s="25">
        <f>RA!I10</f>
        <v>45310.326500000003</v>
      </c>
      <c r="G6" s="16">
        <f t="shared" si="0"/>
        <v>126710.20610000001</v>
      </c>
      <c r="H6" s="27">
        <f>RA!J10</f>
        <v>26.3400687203779</v>
      </c>
      <c r="I6" s="20">
        <f>VLOOKUP(B6,RMS!B:D,3,FALSE)</f>
        <v>172023.05345555599</v>
      </c>
      <c r="J6" s="21">
        <f>VLOOKUP(B6,RMS!B:E,4,FALSE)</f>
        <v>126710.20628803399</v>
      </c>
      <c r="K6" s="22">
        <f t="shared" si="1"/>
        <v>-2.5208555559802335</v>
      </c>
      <c r="L6" s="22">
        <f t="shared" si="2"/>
        <v>-1.8803398415911943E-4</v>
      </c>
    </row>
    <row r="7" spans="1:12">
      <c r="A7" s="38"/>
      <c r="B7" s="12">
        <v>15</v>
      </c>
      <c r="C7" s="35" t="s">
        <v>9</v>
      </c>
      <c r="D7" s="35"/>
      <c r="E7" s="15">
        <f>RA!D11</f>
        <v>48823.904600000002</v>
      </c>
      <c r="F7" s="25">
        <f>RA!I11</f>
        <v>12269.7109</v>
      </c>
      <c r="G7" s="16">
        <f t="shared" si="0"/>
        <v>36554.193700000003</v>
      </c>
      <c r="H7" s="27">
        <f>RA!J11</f>
        <v>25.130540051071598</v>
      </c>
      <c r="I7" s="20">
        <f>VLOOKUP(B7,RMS!B:D,3,FALSE)</f>
        <v>48823.927466666697</v>
      </c>
      <c r="J7" s="21">
        <f>VLOOKUP(B7,RMS!B:E,4,FALSE)</f>
        <v>36554.193594871802</v>
      </c>
      <c r="K7" s="22">
        <f t="shared" si="1"/>
        <v>-2.286666669533588E-2</v>
      </c>
      <c r="L7" s="22">
        <f t="shared" si="2"/>
        <v>1.0512820153962821E-4</v>
      </c>
    </row>
    <row r="8" spans="1:12">
      <c r="A8" s="38"/>
      <c r="B8" s="12">
        <v>16</v>
      </c>
      <c r="C8" s="35" t="s">
        <v>10</v>
      </c>
      <c r="D8" s="35"/>
      <c r="E8" s="15">
        <f>RA!D12</f>
        <v>247491.8535</v>
      </c>
      <c r="F8" s="25">
        <f>RA!I12</f>
        <v>-1323.3619000000001</v>
      </c>
      <c r="G8" s="16">
        <f t="shared" si="0"/>
        <v>248815.21539999999</v>
      </c>
      <c r="H8" s="27">
        <f>RA!J12</f>
        <v>-0.53470927680453895</v>
      </c>
      <c r="I8" s="20">
        <f>VLOOKUP(B8,RMS!B:D,3,FALSE)</f>
        <v>247491.84666752099</v>
      </c>
      <c r="J8" s="21">
        <f>VLOOKUP(B8,RMS!B:E,4,FALSE)</f>
        <v>248815.21742564099</v>
      </c>
      <c r="K8" s="22">
        <f t="shared" si="1"/>
        <v>6.832479004515335E-3</v>
      </c>
      <c r="L8" s="22">
        <f t="shared" si="2"/>
        <v>-2.0256410061847419E-3</v>
      </c>
    </row>
    <row r="9" spans="1:12">
      <c r="A9" s="38"/>
      <c r="B9" s="12">
        <v>17</v>
      </c>
      <c r="C9" s="35" t="s">
        <v>11</v>
      </c>
      <c r="D9" s="35"/>
      <c r="E9" s="15">
        <f>RA!D13</f>
        <v>381147.52769999998</v>
      </c>
      <c r="F9" s="25">
        <f>RA!I13</f>
        <v>88761.4084</v>
      </c>
      <c r="G9" s="16">
        <f t="shared" si="0"/>
        <v>292386.11929999996</v>
      </c>
      <c r="H9" s="27">
        <f>RA!J13</f>
        <v>23.287940219794301</v>
      </c>
      <c r="I9" s="20">
        <f>VLOOKUP(B9,RMS!B:D,3,FALSE)</f>
        <v>381147.73390769202</v>
      </c>
      <c r="J9" s="21">
        <f>VLOOKUP(B9,RMS!B:E,4,FALSE)</f>
        <v>292386.11949829099</v>
      </c>
      <c r="K9" s="22">
        <f t="shared" si="1"/>
        <v>-0.20620769204106182</v>
      </c>
      <c r="L9" s="22">
        <f t="shared" si="2"/>
        <v>-1.9829103257507086E-4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219746.82180000001</v>
      </c>
      <c r="F10" s="25">
        <f>RA!I14</f>
        <v>39313.073400000001</v>
      </c>
      <c r="G10" s="16">
        <f t="shared" si="0"/>
        <v>180433.74840000001</v>
      </c>
      <c r="H10" s="27">
        <f>RA!J14</f>
        <v>17.890167001268502</v>
      </c>
      <c r="I10" s="20">
        <f>VLOOKUP(B10,RMS!B:D,3,FALSE)</f>
        <v>219746.77718888901</v>
      </c>
      <c r="J10" s="21">
        <f>VLOOKUP(B10,RMS!B:E,4,FALSE)</f>
        <v>180433.74894102599</v>
      </c>
      <c r="K10" s="22">
        <f t="shared" si="1"/>
        <v>4.4611110992264003E-2</v>
      </c>
      <c r="L10" s="22">
        <f t="shared" si="2"/>
        <v>-5.4102597641758621E-4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120818.47289999999</v>
      </c>
      <c r="F11" s="25">
        <f>RA!I15</f>
        <v>29477.070299999999</v>
      </c>
      <c r="G11" s="16">
        <f t="shared" si="0"/>
        <v>91341.402600000001</v>
      </c>
      <c r="H11" s="27">
        <f>RA!J15</f>
        <v>24.397817314242801</v>
      </c>
      <c r="I11" s="20">
        <f>VLOOKUP(B11,RMS!B:D,3,FALSE)</f>
        <v>120818.514165812</v>
      </c>
      <c r="J11" s="21">
        <f>VLOOKUP(B11,RMS!B:E,4,FALSE)</f>
        <v>91341.399918803407</v>
      </c>
      <c r="K11" s="22">
        <f t="shared" si="1"/>
        <v>-4.1265812003985047E-2</v>
      </c>
      <c r="L11" s="22">
        <f t="shared" si="2"/>
        <v>2.681196594494395E-3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892384.4682</v>
      </c>
      <c r="F12" s="25">
        <f>RA!I16</f>
        <v>60256.820099999997</v>
      </c>
      <c r="G12" s="16">
        <f t="shared" si="0"/>
        <v>832127.64809999999</v>
      </c>
      <c r="H12" s="27">
        <f>RA!J16</f>
        <v>6.7523385096047299</v>
      </c>
      <c r="I12" s="20">
        <f>VLOOKUP(B12,RMS!B:D,3,FALSE)</f>
        <v>892384.09360000002</v>
      </c>
      <c r="J12" s="21">
        <f>VLOOKUP(B12,RMS!B:E,4,FALSE)</f>
        <v>832127.64809999999</v>
      </c>
      <c r="K12" s="22">
        <f t="shared" si="1"/>
        <v>0.37459999998100102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749652.25699999998</v>
      </c>
      <c r="F13" s="25">
        <f>RA!I17</f>
        <v>-66734.505600000004</v>
      </c>
      <c r="G13" s="16">
        <f t="shared" si="0"/>
        <v>816386.76260000002</v>
      </c>
      <c r="H13" s="27">
        <f>RA!J17</f>
        <v>-8.9020615861362007</v>
      </c>
      <c r="I13" s="20">
        <f>VLOOKUP(B13,RMS!B:D,3,FALSE)</f>
        <v>749652.29155384598</v>
      </c>
      <c r="J13" s="21">
        <f>VLOOKUP(B13,RMS!B:E,4,FALSE)</f>
        <v>816386.76333076903</v>
      </c>
      <c r="K13" s="22">
        <f t="shared" si="1"/>
        <v>-3.4553845995105803E-2</v>
      </c>
      <c r="L13" s="22">
        <f t="shared" si="2"/>
        <v>-7.3076901026070118E-4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2085445.4998000001</v>
      </c>
      <c r="F14" s="25">
        <f>RA!I18</f>
        <v>335255.56459999998</v>
      </c>
      <c r="G14" s="16">
        <f t="shared" si="0"/>
        <v>1750189.9352000002</v>
      </c>
      <c r="H14" s="27">
        <f>RA!J18</f>
        <v>16.075968642294999</v>
      </c>
      <c r="I14" s="20">
        <f>VLOOKUP(B14,RMS!B:D,3,FALSE)</f>
        <v>2085445.57365726</v>
      </c>
      <c r="J14" s="21">
        <f>VLOOKUP(B14,RMS!B:E,4,FALSE)</f>
        <v>1750189.93917009</v>
      </c>
      <c r="K14" s="22">
        <f t="shared" si="1"/>
        <v>-7.3857259936630726E-2</v>
      </c>
      <c r="L14" s="22">
        <f t="shared" si="2"/>
        <v>-3.9700898341834545E-3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908930.4007</v>
      </c>
      <c r="F15" s="25">
        <f>RA!I19</f>
        <v>-7631.3998000000001</v>
      </c>
      <c r="G15" s="16">
        <f t="shared" si="0"/>
        <v>916561.80050000001</v>
      </c>
      <c r="H15" s="27">
        <f>RA!J19</f>
        <v>-0.83960221752103203</v>
      </c>
      <c r="I15" s="20">
        <f>VLOOKUP(B15,RMS!B:D,3,FALSE)</f>
        <v>908930.45462478604</v>
      </c>
      <c r="J15" s="21">
        <f>VLOOKUP(B15,RMS!B:E,4,FALSE)</f>
        <v>916561.800399145</v>
      </c>
      <c r="K15" s="22">
        <f t="shared" si="1"/>
        <v>-5.3924786043353379E-2</v>
      </c>
      <c r="L15" s="22">
        <f t="shared" si="2"/>
        <v>1.0085501708090305E-4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3439374.1395</v>
      </c>
      <c r="F16" s="25">
        <f>RA!I20</f>
        <v>69321.704199999993</v>
      </c>
      <c r="G16" s="16">
        <f t="shared" si="0"/>
        <v>3370052.4353</v>
      </c>
      <c r="H16" s="27">
        <f>RA!J20</f>
        <v>2.0155325180783499</v>
      </c>
      <c r="I16" s="20">
        <f>VLOOKUP(B16,RMS!B:D,3,FALSE)</f>
        <v>3439374.1123000002</v>
      </c>
      <c r="J16" s="21">
        <f>VLOOKUP(B16,RMS!B:E,4,FALSE)</f>
        <v>3370052.4353</v>
      </c>
      <c r="K16" s="22">
        <f t="shared" si="1"/>
        <v>2.7199999894946814E-2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389674.43810000003</v>
      </c>
      <c r="F17" s="25">
        <f>RA!I21</f>
        <v>54311.983699999997</v>
      </c>
      <c r="G17" s="16">
        <f t="shared" si="0"/>
        <v>335362.45440000005</v>
      </c>
      <c r="H17" s="27">
        <f>RA!J21</f>
        <v>13.9377845682714</v>
      </c>
      <c r="I17" s="20">
        <f>VLOOKUP(B17,RMS!B:D,3,FALSE)</f>
        <v>389674.17852566403</v>
      </c>
      <c r="J17" s="21">
        <f>VLOOKUP(B17,RMS!B:E,4,FALSE)</f>
        <v>335362.454444248</v>
      </c>
      <c r="K17" s="22">
        <f t="shared" si="1"/>
        <v>0.25957433599978685</v>
      </c>
      <c r="L17" s="22">
        <f t="shared" si="2"/>
        <v>-4.4247950427234173E-5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1264135.1569999999</v>
      </c>
      <c r="F18" s="25">
        <f>RA!I22</f>
        <v>169210.39129999999</v>
      </c>
      <c r="G18" s="16">
        <f t="shared" si="0"/>
        <v>1094924.7656999999</v>
      </c>
      <c r="H18" s="27">
        <f>RA!J22</f>
        <v>13.385466764611101</v>
      </c>
      <c r="I18" s="20">
        <f>VLOOKUP(B18,RMS!B:D,3,FALSE)</f>
        <v>1264135.2775955801</v>
      </c>
      <c r="J18" s="21">
        <f>VLOOKUP(B18,RMS!B:E,4,FALSE)</f>
        <v>1094924.76522124</v>
      </c>
      <c r="K18" s="22">
        <f t="shared" si="1"/>
        <v>-0.12059558019973338</v>
      </c>
      <c r="L18" s="22">
        <f t="shared" si="2"/>
        <v>4.7875987365841866E-4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3241717.1052000001</v>
      </c>
      <c r="F19" s="25">
        <f>RA!I23</f>
        <v>160402.6152</v>
      </c>
      <c r="G19" s="16">
        <f t="shared" si="0"/>
        <v>3081314.49</v>
      </c>
      <c r="H19" s="27">
        <f>RA!J23</f>
        <v>4.9480756646747501</v>
      </c>
      <c r="I19" s="20">
        <f>VLOOKUP(B19,RMS!B:D,3,FALSE)</f>
        <v>3241718.3471529898</v>
      </c>
      <c r="J19" s="21">
        <f>VLOOKUP(B19,RMS!B:E,4,FALSE)</f>
        <v>3081314.5252470099</v>
      </c>
      <c r="K19" s="22">
        <f t="shared" si="1"/>
        <v>-1.2419529897160828</v>
      </c>
      <c r="L19" s="22">
        <f t="shared" si="2"/>
        <v>-3.5247009713202715E-2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354720.44099999999</v>
      </c>
      <c r="F20" s="25">
        <f>RA!I24</f>
        <v>48260.607400000001</v>
      </c>
      <c r="G20" s="16">
        <f t="shared" si="0"/>
        <v>306459.83360000001</v>
      </c>
      <c r="H20" s="27">
        <f>RA!J24</f>
        <v>13.605251297034799</v>
      </c>
      <c r="I20" s="20">
        <f>VLOOKUP(B20,RMS!B:D,3,FALSE)</f>
        <v>354720.51261903002</v>
      </c>
      <c r="J20" s="21">
        <f>VLOOKUP(B20,RMS!B:E,4,FALSE)</f>
        <v>306459.8303193</v>
      </c>
      <c r="K20" s="22">
        <f t="shared" si="1"/>
        <v>-7.1619030029978603E-2</v>
      </c>
      <c r="L20" s="22">
        <f t="shared" si="2"/>
        <v>3.2807000097818673E-3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342690.27669999999</v>
      </c>
      <c r="F21" s="25">
        <f>RA!I25</f>
        <v>29318.2294</v>
      </c>
      <c r="G21" s="16">
        <f t="shared" si="0"/>
        <v>313372.04729999998</v>
      </c>
      <c r="H21" s="27">
        <f>RA!J25</f>
        <v>8.5553140527724807</v>
      </c>
      <c r="I21" s="20">
        <f>VLOOKUP(B21,RMS!B:D,3,FALSE)</f>
        <v>342690.25709419901</v>
      </c>
      <c r="J21" s="21">
        <f>VLOOKUP(B21,RMS!B:E,4,FALSE)</f>
        <v>313372.04262685502</v>
      </c>
      <c r="K21" s="22">
        <f t="shared" si="1"/>
        <v>1.9605800975114107E-2</v>
      </c>
      <c r="L21" s="22">
        <f t="shared" si="2"/>
        <v>4.6731449547223747E-3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527910.26540000003</v>
      </c>
      <c r="F22" s="25">
        <f>RA!I26</f>
        <v>110086.0837</v>
      </c>
      <c r="G22" s="16">
        <f t="shared" si="0"/>
        <v>417824.18170000002</v>
      </c>
      <c r="H22" s="27">
        <f>RA!J26</f>
        <v>20.853181102016901</v>
      </c>
      <c r="I22" s="20">
        <f>VLOOKUP(B22,RMS!B:D,3,FALSE)</f>
        <v>527910.31168114406</v>
      </c>
      <c r="J22" s="21">
        <f>VLOOKUP(B22,RMS!B:E,4,FALSE)</f>
        <v>417824.13319564803</v>
      </c>
      <c r="K22" s="22">
        <f t="shared" si="1"/>
        <v>-4.6281144022941589E-2</v>
      </c>
      <c r="L22" s="22">
        <f t="shared" si="2"/>
        <v>4.8504351987503469E-2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288134.05670000002</v>
      </c>
      <c r="F23" s="25">
        <f>RA!I27</f>
        <v>80856.742899999997</v>
      </c>
      <c r="G23" s="16">
        <f t="shared" si="0"/>
        <v>207277.3138</v>
      </c>
      <c r="H23" s="27">
        <f>RA!J27</f>
        <v>28.062195710584302</v>
      </c>
      <c r="I23" s="20">
        <f>VLOOKUP(B23,RMS!B:D,3,FALSE)</f>
        <v>288134.00363723602</v>
      </c>
      <c r="J23" s="21">
        <f>VLOOKUP(B23,RMS!B:E,4,FALSE)</f>
        <v>207277.32556367799</v>
      </c>
      <c r="K23" s="22">
        <f t="shared" si="1"/>
        <v>5.3062763996422291E-2</v>
      </c>
      <c r="L23" s="22">
        <f t="shared" si="2"/>
        <v>-1.1763677990529686E-2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1095260.8489000001</v>
      </c>
      <c r="F24" s="25">
        <f>RA!I28</f>
        <v>45011.065799999997</v>
      </c>
      <c r="G24" s="16">
        <f t="shared" si="0"/>
        <v>1050249.7831000001</v>
      </c>
      <c r="H24" s="27">
        <f>RA!J28</f>
        <v>4.1096206301180098</v>
      </c>
      <c r="I24" s="20">
        <f>VLOOKUP(B24,RMS!B:D,3,FALSE)</f>
        <v>1095260.8489035901</v>
      </c>
      <c r="J24" s="21">
        <f>VLOOKUP(B24,RMS!B:E,4,FALSE)</f>
        <v>1050249.77129396</v>
      </c>
      <c r="K24" s="22">
        <f t="shared" si="1"/>
        <v>-3.5900156944990158E-6</v>
      </c>
      <c r="L24" s="22">
        <f t="shared" si="2"/>
        <v>1.1806040070950985E-2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668109.17039999994</v>
      </c>
      <c r="F25" s="25">
        <f>RA!I29</f>
        <v>87074.570300000007</v>
      </c>
      <c r="G25" s="16">
        <f t="shared" si="0"/>
        <v>581034.60009999992</v>
      </c>
      <c r="H25" s="27">
        <f>RA!J29</f>
        <v>13.032985349964299</v>
      </c>
      <c r="I25" s="20">
        <f>VLOOKUP(B25,RMS!B:D,3,FALSE)</f>
        <v>668109.17408849602</v>
      </c>
      <c r="J25" s="21">
        <f>VLOOKUP(B25,RMS!B:E,4,FALSE)</f>
        <v>581034.61457299802</v>
      </c>
      <c r="K25" s="22">
        <f t="shared" si="1"/>
        <v>-3.688496071845293E-3</v>
      </c>
      <c r="L25" s="22">
        <f t="shared" si="2"/>
        <v>-1.4472998096607625E-2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1173701.8987</v>
      </c>
      <c r="F26" s="25">
        <f>RA!I30</f>
        <v>146196.51980000001</v>
      </c>
      <c r="G26" s="16">
        <f t="shared" si="0"/>
        <v>1027505.3789</v>
      </c>
      <c r="H26" s="27">
        <f>RA!J30</f>
        <v>12.4560180026912</v>
      </c>
      <c r="I26" s="20">
        <f>VLOOKUP(B26,RMS!B:D,3,FALSE)</f>
        <v>1173701.92511504</v>
      </c>
      <c r="J26" s="21">
        <f>VLOOKUP(B26,RMS!B:E,4,FALSE)</f>
        <v>1027505.32865881</v>
      </c>
      <c r="K26" s="22">
        <f t="shared" si="1"/>
        <v>-2.6415040018036962E-2</v>
      </c>
      <c r="L26" s="22">
        <f t="shared" si="2"/>
        <v>5.0241190008819103E-2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1075422.1094</v>
      </c>
      <c r="F27" s="25">
        <f>RA!I31</f>
        <v>43967.197</v>
      </c>
      <c r="G27" s="16">
        <f t="shared" si="0"/>
        <v>1031454.9123999999</v>
      </c>
      <c r="H27" s="27">
        <f>RA!J31</f>
        <v>4.0883664763532002</v>
      </c>
      <c r="I27" s="20">
        <f>VLOOKUP(B27,RMS!B:D,3,FALSE)</f>
        <v>1075421.99166018</v>
      </c>
      <c r="J27" s="21">
        <f>VLOOKUP(B27,RMS!B:E,4,FALSE)</f>
        <v>1031454.6973141599</v>
      </c>
      <c r="K27" s="22">
        <f t="shared" si="1"/>
        <v>0.11773981992155313</v>
      </c>
      <c r="L27" s="22">
        <f t="shared" si="2"/>
        <v>0.21508583996910602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155903.55429999999</v>
      </c>
      <c r="F28" s="25">
        <f>RA!I32</f>
        <v>34763.317300000002</v>
      </c>
      <c r="G28" s="16">
        <f t="shared" si="0"/>
        <v>121140.23699999999</v>
      </c>
      <c r="H28" s="27">
        <f>RA!J32</f>
        <v>22.297963286395699</v>
      </c>
      <c r="I28" s="20">
        <f>VLOOKUP(B28,RMS!B:D,3,FALSE)</f>
        <v>155903.33986622799</v>
      </c>
      <c r="J28" s="21">
        <f>VLOOKUP(B28,RMS!B:E,4,FALSE)</f>
        <v>121140.259689133</v>
      </c>
      <c r="K28" s="22">
        <f t="shared" si="1"/>
        <v>0.2144337719946634</v>
      </c>
      <c r="L28" s="22">
        <f t="shared" si="2"/>
        <v>-2.2689133009407669E-2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35.470300000000002</v>
      </c>
      <c r="F29" s="25">
        <f>RA!I33</f>
        <v>7.5087999999999999</v>
      </c>
      <c r="G29" s="16">
        <f t="shared" si="0"/>
        <v>27.961500000000001</v>
      </c>
      <c r="H29" s="27">
        <f>RA!J33</f>
        <v>21.1692599160424</v>
      </c>
      <c r="I29" s="20">
        <f>VLOOKUP(B29,RMS!B:D,3,FALSE)</f>
        <v>35.470199999999998</v>
      </c>
      <c r="J29" s="21">
        <f>VLOOKUP(B29,RMS!B:E,4,FALSE)</f>
        <v>27.961500000000001</v>
      </c>
      <c r="K29" s="22">
        <f t="shared" si="1"/>
        <v>1.0000000000331966E-4</v>
      </c>
      <c r="L29" s="22">
        <f t="shared" si="2"/>
        <v>0</v>
      </c>
    </row>
    <row r="30" spans="1:12">
      <c r="A30" s="38"/>
      <c r="B30" s="12">
        <v>41</v>
      </c>
      <c r="C30" s="35" t="s">
        <v>40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354922.30109999998</v>
      </c>
      <c r="F31" s="25">
        <f>RA!I35</f>
        <v>9243.8292000000001</v>
      </c>
      <c r="G31" s="16">
        <f t="shared" si="0"/>
        <v>345678.4719</v>
      </c>
      <c r="H31" s="27">
        <f>RA!J35</f>
        <v>2.6044655890460802</v>
      </c>
      <c r="I31" s="20">
        <f>VLOOKUP(B31,RMS!B:D,3,FALSE)</f>
        <v>354922.3</v>
      </c>
      <c r="J31" s="21">
        <f>VLOOKUP(B31,RMS!B:E,4,FALSE)</f>
        <v>345678.3897</v>
      </c>
      <c r="K31" s="22">
        <f t="shared" si="1"/>
        <v>1.0999999940395355E-3</v>
      </c>
      <c r="L31" s="22">
        <f t="shared" si="2"/>
        <v>8.2200000004377216E-2</v>
      </c>
    </row>
    <row r="32" spans="1:12">
      <c r="A32" s="38"/>
      <c r="B32" s="12">
        <v>71</v>
      </c>
      <c r="C32" s="35" t="s">
        <v>41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42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43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391342.30839999998</v>
      </c>
      <c r="F35" s="25">
        <f>RA!I39</f>
        <v>23763.535400000001</v>
      </c>
      <c r="G35" s="16">
        <f t="shared" si="0"/>
        <v>367578.77299999999</v>
      </c>
      <c r="H35" s="27">
        <f>RA!J39</f>
        <v>6.0723144137307896</v>
      </c>
      <c r="I35" s="20">
        <f>VLOOKUP(B35,RMS!B:D,3,FALSE)</f>
        <v>391342.30769230798</v>
      </c>
      <c r="J35" s="21">
        <f>VLOOKUP(B35,RMS!B:E,4,FALSE)</f>
        <v>367578.77179487201</v>
      </c>
      <c r="K35" s="22">
        <f t="shared" si="1"/>
        <v>7.0769200101494789E-4</v>
      </c>
      <c r="L35" s="22">
        <f t="shared" si="2"/>
        <v>1.2051279773004353E-3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525588.80009999999</v>
      </c>
      <c r="F36" s="25">
        <f>RA!I40</f>
        <v>21110.8406</v>
      </c>
      <c r="G36" s="16">
        <f t="shared" si="0"/>
        <v>504477.9595</v>
      </c>
      <c r="H36" s="27">
        <f>RA!J40</f>
        <v>4.0166077732218399</v>
      </c>
      <c r="I36" s="20">
        <f>VLOOKUP(B36,RMS!B:D,3,FALSE)</f>
        <v>525588.790602564</v>
      </c>
      <c r="J36" s="21">
        <f>VLOOKUP(B36,RMS!B:E,4,FALSE)</f>
        <v>504477.96533333301</v>
      </c>
      <c r="K36" s="22">
        <f t="shared" si="1"/>
        <v>9.4974359963089228E-3</v>
      </c>
      <c r="L36" s="22">
        <f t="shared" si="2"/>
        <v>-5.8333330089226365E-3</v>
      </c>
    </row>
    <row r="37" spans="1:12">
      <c r="A37" s="38"/>
      <c r="B37" s="12">
        <v>77</v>
      </c>
      <c r="C37" s="35" t="s">
        <v>44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45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20721.926800000001</v>
      </c>
      <c r="F39" s="25">
        <f>RA!I43</f>
        <v>3515.0506999999998</v>
      </c>
      <c r="G39" s="16">
        <f t="shared" si="0"/>
        <v>17206.876100000001</v>
      </c>
      <c r="H39" s="27">
        <f>RA!J43</f>
        <v>16.9629529817662</v>
      </c>
      <c r="I39" s="20">
        <f>VLOOKUP(B39,RMS!B:D,3,FALSE)</f>
        <v>20721.926934422499</v>
      </c>
      <c r="J39" s="21">
        <f>VLOOKUP(B39,RMS!B:E,4,FALSE)</f>
        <v>17206.876144013298</v>
      </c>
      <c r="K39" s="22">
        <f t="shared" si="1"/>
        <v>-1.344224983768072E-4</v>
      </c>
      <c r="L39" s="22">
        <f t="shared" si="2"/>
        <v>-4.401329715619795E-5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54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55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67</v>
      </c>
      <c r="F5" s="58" t="s">
        <v>68</v>
      </c>
      <c r="G5" s="58" t="s">
        <v>56</v>
      </c>
      <c r="H5" s="58" t="s">
        <v>57</v>
      </c>
      <c r="I5" s="58" t="s">
        <v>1</v>
      </c>
      <c r="J5" s="58" t="s">
        <v>2</v>
      </c>
      <c r="K5" s="58" t="s">
        <v>58</v>
      </c>
      <c r="L5" s="58" t="s">
        <v>59</v>
      </c>
      <c r="M5" s="58" t="s">
        <v>60</v>
      </c>
      <c r="N5" s="58" t="s">
        <v>61</v>
      </c>
      <c r="O5" s="58" t="s">
        <v>62</v>
      </c>
      <c r="P5" s="58" t="s">
        <v>69</v>
      </c>
      <c r="Q5" s="58" t="s">
        <v>70</v>
      </c>
      <c r="R5" s="58" t="s">
        <v>63</v>
      </c>
      <c r="S5" s="58" t="s">
        <v>64</v>
      </c>
      <c r="T5" s="58" t="s">
        <v>65</v>
      </c>
      <c r="U5" s="59" t="s">
        <v>66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21929620.763300002</v>
      </c>
      <c r="E7" s="62">
        <v>25107961</v>
      </c>
      <c r="F7" s="63">
        <v>87.341304868603203</v>
      </c>
      <c r="G7" s="62">
        <v>13379364.444800001</v>
      </c>
      <c r="H7" s="63">
        <v>63.906296549258897</v>
      </c>
      <c r="I7" s="62">
        <v>1848652.1777999999</v>
      </c>
      <c r="J7" s="63">
        <v>8.4299322717599701</v>
      </c>
      <c r="K7" s="62">
        <v>1563559.2737</v>
      </c>
      <c r="L7" s="63">
        <v>11.686349378932499</v>
      </c>
      <c r="M7" s="63">
        <v>0.182335846741107</v>
      </c>
      <c r="N7" s="62">
        <v>456032341.36140001</v>
      </c>
      <c r="O7" s="62">
        <v>5230557729.3816996</v>
      </c>
      <c r="P7" s="62">
        <v>1151719</v>
      </c>
      <c r="Q7" s="62">
        <v>949691</v>
      </c>
      <c r="R7" s="63">
        <v>21.273024594315402</v>
      </c>
      <c r="S7" s="62">
        <v>19.040773629071001</v>
      </c>
      <c r="T7" s="62">
        <v>16.878476041680901</v>
      </c>
      <c r="U7" s="64">
        <v>11.3561435554735</v>
      </c>
      <c r="V7" s="52"/>
      <c r="W7" s="52"/>
    </row>
    <row r="8" spans="1:23" ht="14.25" thickBot="1">
      <c r="A8" s="47">
        <v>41573</v>
      </c>
      <c r="B8" s="50" t="s">
        <v>6</v>
      </c>
      <c r="C8" s="51"/>
      <c r="D8" s="65">
        <v>667114.13100000005</v>
      </c>
      <c r="E8" s="65">
        <v>735183</v>
      </c>
      <c r="F8" s="66">
        <v>90.741234631377495</v>
      </c>
      <c r="G8" s="65">
        <v>449403.85690000001</v>
      </c>
      <c r="H8" s="66">
        <v>48.4442380182875</v>
      </c>
      <c r="I8" s="65">
        <v>149125.14970000001</v>
      </c>
      <c r="J8" s="66">
        <v>22.353768683697702</v>
      </c>
      <c r="K8" s="65">
        <v>99781.741800000003</v>
      </c>
      <c r="L8" s="66">
        <v>22.203134278440999</v>
      </c>
      <c r="M8" s="66">
        <v>0.49451339503476199</v>
      </c>
      <c r="N8" s="65">
        <v>16529960.2687</v>
      </c>
      <c r="O8" s="65">
        <v>183043840.6837</v>
      </c>
      <c r="P8" s="65">
        <v>29658</v>
      </c>
      <c r="Q8" s="65">
        <v>28706</v>
      </c>
      <c r="R8" s="66">
        <v>3.31637985090225</v>
      </c>
      <c r="S8" s="65">
        <v>22.493564333400801</v>
      </c>
      <c r="T8" s="65">
        <v>21.3072097610256</v>
      </c>
      <c r="U8" s="67">
        <v>5.2741955645223202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126680.62549999999</v>
      </c>
      <c r="E9" s="65">
        <v>183039</v>
      </c>
      <c r="F9" s="66">
        <v>69.209635924584404</v>
      </c>
      <c r="G9" s="65">
        <v>68195.372700000007</v>
      </c>
      <c r="H9" s="66">
        <v>85.761321456932293</v>
      </c>
      <c r="I9" s="65">
        <v>28150.5285</v>
      </c>
      <c r="J9" s="66">
        <v>22.2216525920138</v>
      </c>
      <c r="K9" s="65">
        <v>15158.806</v>
      </c>
      <c r="L9" s="66">
        <v>22.228496450463702</v>
      </c>
      <c r="M9" s="66">
        <v>0.85704128016415004</v>
      </c>
      <c r="N9" s="65">
        <v>2715640.2327999999</v>
      </c>
      <c r="O9" s="65">
        <v>34604918.027800001</v>
      </c>
      <c r="P9" s="65">
        <v>8395</v>
      </c>
      <c r="Q9" s="65">
        <v>5482</v>
      </c>
      <c r="R9" s="66">
        <v>53.137541043414799</v>
      </c>
      <c r="S9" s="65">
        <v>15.0900089934485</v>
      </c>
      <c r="T9" s="65">
        <v>14.927673039036801</v>
      </c>
      <c r="U9" s="67">
        <v>1.0757843450067901</v>
      </c>
      <c r="V9" s="52"/>
      <c r="W9" s="52"/>
    </row>
    <row r="10" spans="1:23" ht="14.25" thickBot="1">
      <c r="A10" s="48"/>
      <c r="B10" s="50" t="s">
        <v>8</v>
      </c>
      <c r="C10" s="51"/>
      <c r="D10" s="65">
        <v>172020.53260000001</v>
      </c>
      <c r="E10" s="65">
        <v>189398</v>
      </c>
      <c r="F10" s="66">
        <v>90.8248939270742</v>
      </c>
      <c r="G10" s="65">
        <v>74138.09</v>
      </c>
      <c r="H10" s="66">
        <v>132.027197625404</v>
      </c>
      <c r="I10" s="65">
        <v>45310.326500000003</v>
      </c>
      <c r="J10" s="66">
        <v>26.3400687203779</v>
      </c>
      <c r="K10" s="65">
        <v>21718.5674</v>
      </c>
      <c r="L10" s="66">
        <v>29.294749028468399</v>
      </c>
      <c r="M10" s="66">
        <v>1.0862484005275601</v>
      </c>
      <c r="N10" s="65">
        <v>3457094.8007999999</v>
      </c>
      <c r="O10" s="65">
        <v>47038286.468400002</v>
      </c>
      <c r="P10" s="65">
        <v>104372</v>
      </c>
      <c r="Q10" s="65">
        <v>83101</v>
      </c>
      <c r="R10" s="66">
        <v>25.596563218252498</v>
      </c>
      <c r="S10" s="65">
        <v>1.6481482830644201</v>
      </c>
      <c r="T10" s="65">
        <v>1.26540680497226</v>
      </c>
      <c r="U10" s="67">
        <v>23.222514747309301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48823.904600000002</v>
      </c>
      <c r="E11" s="65">
        <v>66383</v>
      </c>
      <c r="F11" s="66">
        <v>73.548807074100296</v>
      </c>
      <c r="G11" s="65">
        <v>36596.221599999997</v>
      </c>
      <c r="H11" s="66">
        <v>33.412419275546199</v>
      </c>
      <c r="I11" s="65">
        <v>12269.7109</v>
      </c>
      <c r="J11" s="66">
        <v>25.130540051071598</v>
      </c>
      <c r="K11" s="65">
        <v>8721.3309000000008</v>
      </c>
      <c r="L11" s="66">
        <v>23.831233167524601</v>
      </c>
      <c r="M11" s="66">
        <v>0.406862214114591</v>
      </c>
      <c r="N11" s="65">
        <v>1221049.5817</v>
      </c>
      <c r="O11" s="65">
        <v>16614384.609300001</v>
      </c>
      <c r="P11" s="65">
        <v>2531</v>
      </c>
      <c r="Q11" s="65">
        <v>1998</v>
      </c>
      <c r="R11" s="66">
        <v>26.676676676676699</v>
      </c>
      <c r="S11" s="65">
        <v>19.290361359146601</v>
      </c>
      <c r="T11" s="65">
        <v>32.907184534534501</v>
      </c>
      <c r="U11" s="67">
        <v>-70.588740780283501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247491.8535</v>
      </c>
      <c r="E12" s="65">
        <v>366310</v>
      </c>
      <c r="F12" s="66">
        <v>67.563499085474106</v>
      </c>
      <c r="G12" s="65">
        <v>179297.63750000001</v>
      </c>
      <c r="H12" s="66">
        <v>38.034085083803703</v>
      </c>
      <c r="I12" s="65">
        <v>-1323.3619000000001</v>
      </c>
      <c r="J12" s="66">
        <v>-0.53470927680453895</v>
      </c>
      <c r="K12" s="65">
        <v>20002.429899999999</v>
      </c>
      <c r="L12" s="66">
        <v>11.155991890857999</v>
      </c>
      <c r="M12" s="66">
        <v>-1.06616005688389</v>
      </c>
      <c r="N12" s="65">
        <v>6346286.1491</v>
      </c>
      <c r="O12" s="65">
        <v>62192504.6149</v>
      </c>
      <c r="P12" s="65">
        <v>1988</v>
      </c>
      <c r="Q12" s="65">
        <v>1549</v>
      </c>
      <c r="R12" s="66">
        <v>28.340865074241499</v>
      </c>
      <c r="S12" s="65">
        <v>124.492884054326</v>
      </c>
      <c r="T12" s="65">
        <v>117.00693712072299</v>
      </c>
      <c r="U12" s="67">
        <v>6.0131524708964097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381147.52769999998</v>
      </c>
      <c r="E13" s="65">
        <v>421143</v>
      </c>
      <c r="F13" s="66">
        <v>90.503113597994002</v>
      </c>
      <c r="G13" s="65">
        <v>267112.58370000002</v>
      </c>
      <c r="H13" s="66">
        <v>42.691715388472701</v>
      </c>
      <c r="I13" s="65">
        <v>88761.4084</v>
      </c>
      <c r="J13" s="66">
        <v>23.287940219794301</v>
      </c>
      <c r="K13" s="65">
        <v>67409.637499999997</v>
      </c>
      <c r="L13" s="66">
        <v>25.236414011744699</v>
      </c>
      <c r="M13" s="66">
        <v>0.316746561647064</v>
      </c>
      <c r="N13" s="65">
        <v>8592386.2215</v>
      </c>
      <c r="O13" s="65">
        <v>95032487.675099999</v>
      </c>
      <c r="P13" s="65">
        <v>12452</v>
      </c>
      <c r="Q13" s="65">
        <v>10268</v>
      </c>
      <c r="R13" s="66">
        <v>21.269964939618198</v>
      </c>
      <c r="S13" s="65">
        <v>30.609342089624199</v>
      </c>
      <c r="T13" s="65">
        <v>28.114558726139499</v>
      </c>
      <c r="U13" s="67">
        <v>8.1503985161783898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219746.82180000001</v>
      </c>
      <c r="E14" s="65">
        <v>227995</v>
      </c>
      <c r="F14" s="66">
        <v>96.382298646900196</v>
      </c>
      <c r="G14" s="65">
        <v>130540.93919999999</v>
      </c>
      <c r="H14" s="66">
        <v>68.335560588643304</v>
      </c>
      <c r="I14" s="65">
        <v>39313.073400000001</v>
      </c>
      <c r="J14" s="66">
        <v>17.890167001268502</v>
      </c>
      <c r="K14" s="65">
        <v>22301.7896</v>
      </c>
      <c r="L14" s="66">
        <v>17.084134476642401</v>
      </c>
      <c r="M14" s="66">
        <v>0.76277662488574505</v>
      </c>
      <c r="N14" s="65">
        <v>4713464.6601</v>
      </c>
      <c r="O14" s="65">
        <v>49549448.403499998</v>
      </c>
      <c r="P14" s="65">
        <v>3265</v>
      </c>
      <c r="Q14" s="65">
        <v>2026</v>
      </c>
      <c r="R14" s="66">
        <v>61.154985192497499</v>
      </c>
      <c r="S14" s="65">
        <v>67.303773905053603</v>
      </c>
      <c r="T14" s="65">
        <v>72.345954294175698</v>
      </c>
      <c r="U14" s="67">
        <v>-7.4916755726583801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120818.47289999999</v>
      </c>
      <c r="E15" s="65">
        <v>150403</v>
      </c>
      <c r="F15" s="66">
        <v>80.329829125748802</v>
      </c>
      <c r="G15" s="65">
        <v>77187.219500000007</v>
      </c>
      <c r="H15" s="66">
        <v>56.526525612183697</v>
      </c>
      <c r="I15" s="65">
        <v>29477.070299999999</v>
      </c>
      <c r="J15" s="66">
        <v>24.397817314242801</v>
      </c>
      <c r="K15" s="65">
        <v>18292.6525</v>
      </c>
      <c r="L15" s="66">
        <v>23.699069118560502</v>
      </c>
      <c r="M15" s="66">
        <v>0.61141585672170795</v>
      </c>
      <c r="N15" s="65">
        <v>3249043.4202999999</v>
      </c>
      <c r="O15" s="65">
        <v>31069467.854400001</v>
      </c>
      <c r="P15" s="65">
        <v>3815</v>
      </c>
      <c r="Q15" s="65">
        <v>3474</v>
      </c>
      <c r="R15" s="66">
        <v>9.8157743235463499</v>
      </c>
      <c r="S15" s="65">
        <v>31.669324482306699</v>
      </c>
      <c r="T15" s="65">
        <v>28.065435204375401</v>
      </c>
      <c r="U15" s="67">
        <v>11.379747869092601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892384.4682</v>
      </c>
      <c r="E16" s="65">
        <v>1022743</v>
      </c>
      <c r="F16" s="66">
        <v>87.254028450940297</v>
      </c>
      <c r="G16" s="65">
        <v>748741.44110000005</v>
      </c>
      <c r="H16" s="66">
        <v>19.184596873517499</v>
      </c>
      <c r="I16" s="65">
        <v>60256.820099999997</v>
      </c>
      <c r="J16" s="66">
        <v>6.7523385096047299</v>
      </c>
      <c r="K16" s="65">
        <v>-12217.4375</v>
      </c>
      <c r="L16" s="66">
        <v>-1.63172983747914</v>
      </c>
      <c r="M16" s="66">
        <v>-5.9320342420413397</v>
      </c>
      <c r="N16" s="65">
        <v>23032470.309700001</v>
      </c>
      <c r="O16" s="65">
        <v>260637626.9531</v>
      </c>
      <c r="P16" s="65">
        <v>58683</v>
      </c>
      <c r="Q16" s="65">
        <v>42833</v>
      </c>
      <c r="R16" s="66">
        <v>37.004179020848397</v>
      </c>
      <c r="S16" s="65">
        <v>15.206865160267901</v>
      </c>
      <c r="T16" s="65">
        <v>15.2494451427638</v>
      </c>
      <c r="U16" s="67">
        <v>-0.28000499805265799</v>
      </c>
      <c r="V16" s="52"/>
      <c r="W16" s="52"/>
    </row>
    <row r="17" spans="1:21" ht="12" thickBot="1">
      <c r="A17" s="48"/>
      <c r="B17" s="50" t="s">
        <v>15</v>
      </c>
      <c r="C17" s="51"/>
      <c r="D17" s="65">
        <v>749652.25699999998</v>
      </c>
      <c r="E17" s="65">
        <v>493649</v>
      </c>
      <c r="F17" s="66">
        <v>151.85936910638901</v>
      </c>
      <c r="G17" s="65">
        <v>417558.83189999999</v>
      </c>
      <c r="H17" s="66">
        <v>79.532128104892294</v>
      </c>
      <c r="I17" s="65">
        <v>-66734.505600000004</v>
      </c>
      <c r="J17" s="66">
        <v>-8.9020615861362007</v>
      </c>
      <c r="K17" s="65">
        <v>53959.017399999997</v>
      </c>
      <c r="L17" s="66">
        <v>12.9224945750692</v>
      </c>
      <c r="M17" s="66">
        <v>-2.2367628028749098</v>
      </c>
      <c r="N17" s="65">
        <v>16275914.578</v>
      </c>
      <c r="O17" s="65">
        <v>245905869.82460001</v>
      </c>
      <c r="P17" s="65">
        <v>11369</v>
      </c>
      <c r="Q17" s="65">
        <v>10100</v>
      </c>
      <c r="R17" s="66">
        <v>12.564356435643599</v>
      </c>
      <c r="S17" s="65">
        <v>65.938275749846099</v>
      </c>
      <c r="T17" s="65">
        <v>59.422165623762403</v>
      </c>
      <c r="U17" s="67">
        <v>9.8821360613132292</v>
      </c>
    </row>
    <row r="18" spans="1:21" ht="12" thickBot="1">
      <c r="A18" s="48"/>
      <c r="B18" s="50" t="s">
        <v>16</v>
      </c>
      <c r="C18" s="51"/>
      <c r="D18" s="65">
        <v>2085445.4998000001</v>
      </c>
      <c r="E18" s="65">
        <v>2469205</v>
      </c>
      <c r="F18" s="66">
        <v>84.458175801523197</v>
      </c>
      <c r="G18" s="65">
        <v>1153832.7169999999</v>
      </c>
      <c r="H18" s="66">
        <v>80.740714756487506</v>
      </c>
      <c r="I18" s="65">
        <v>335255.56459999998</v>
      </c>
      <c r="J18" s="66">
        <v>16.075968642294999</v>
      </c>
      <c r="K18" s="65">
        <v>194884.20680000001</v>
      </c>
      <c r="L18" s="66">
        <v>16.890161279765501</v>
      </c>
      <c r="M18" s="66">
        <v>0.72028082780487301</v>
      </c>
      <c r="N18" s="65">
        <v>44972763.446400002</v>
      </c>
      <c r="O18" s="65">
        <v>604872875.71570003</v>
      </c>
      <c r="P18" s="65">
        <v>112707</v>
      </c>
      <c r="Q18" s="65">
        <v>82260</v>
      </c>
      <c r="R18" s="66">
        <v>37.013129102844601</v>
      </c>
      <c r="S18" s="65">
        <v>18.503247356419699</v>
      </c>
      <c r="T18" s="65">
        <v>18.3820451519572</v>
      </c>
      <c r="U18" s="67">
        <v>0.65503207154867005</v>
      </c>
    </row>
    <row r="19" spans="1:21" ht="12" thickBot="1">
      <c r="A19" s="48"/>
      <c r="B19" s="50" t="s">
        <v>17</v>
      </c>
      <c r="C19" s="51"/>
      <c r="D19" s="65">
        <v>908930.4007</v>
      </c>
      <c r="E19" s="65">
        <v>1037714</v>
      </c>
      <c r="F19" s="66">
        <v>87.5896827738664</v>
      </c>
      <c r="G19" s="65">
        <v>1024853.7797</v>
      </c>
      <c r="H19" s="66">
        <v>-11.3112115402388</v>
      </c>
      <c r="I19" s="65">
        <v>-7631.3998000000001</v>
      </c>
      <c r="J19" s="66">
        <v>-0.83960221752103203</v>
      </c>
      <c r="K19" s="65">
        <v>70399.640400000004</v>
      </c>
      <c r="L19" s="66">
        <v>6.8692375238746504</v>
      </c>
      <c r="M19" s="66">
        <v>-1.1084011190489</v>
      </c>
      <c r="N19" s="65">
        <v>19169267.4441</v>
      </c>
      <c r="O19" s="65">
        <v>205790355.65779999</v>
      </c>
      <c r="P19" s="65">
        <v>23517</v>
      </c>
      <c r="Q19" s="65">
        <v>13498</v>
      </c>
      <c r="R19" s="66">
        <v>74.225811231293505</v>
      </c>
      <c r="S19" s="65">
        <v>38.649929867755297</v>
      </c>
      <c r="T19" s="65">
        <v>38.075571203141202</v>
      </c>
      <c r="U19" s="67">
        <v>1.4860535752051101</v>
      </c>
    </row>
    <row r="20" spans="1:21" ht="12" thickBot="1">
      <c r="A20" s="48"/>
      <c r="B20" s="50" t="s">
        <v>18</v>
      </c>
      <c r="C20" s="51"/>
      <c r="D20" s="65">
        <v>3439374.1395</v>
      </c>
      <c r="E20" s="65">
        <v>1703084</v>
      </c>
      <c r="F20" s="66">
        <v>201.949765220036</v>
      </c>
      <c r="G20" s="65">
        <v>929857.91799999995</v>
      </c>
      <c r="H20" s="66">
        <v>269.88168546197198</v>
      </c>
      <c r="I20" s="65">
        <v>69321.704199999993</v>
      </c>
      <c r="J20" s="66">
        <v>2.0155325180783499</v>
      </c>
      <c r="K20" s="65">
        <v>50980.922599999998</v>
      </c>
      <c r="L20" s="66">
        <v>5.48265725473986</v>
      </c>
      <c r="M20" s="66">
        <v>0.35975774200681099</v>
      </c>
      <c r="N20" s="65">
        <v>29201804.786400001</v>
      </c>
      <c r="O20" s="65">
        <v>310391971.87190002</v>
      </c>
      <c r="P20" s="65">
        <v>43202</v>
      </c>
      <c r="Q20" s="65">
        <v>36681</v>
      </c>
      <c r="R20" s="66">
        <v>17.777596030642599</v>
      </c>
      <c r="S20" s="65">
        <v>79.611456402481394</v>
      </c>
      <c r="T20" s="65">
        <v>22.528651179084498</v>
      </c>
      <c r="U20" s="67">
        <v>71.701747214384099</v>
      </c>
    </row>
    <row r="21" spans="1:21" ht="12" thickBot="1">
      <c r="A21" s="48"/>
      <c r="B21" s="50" t="s">
        <v>19</v>
      </c>
      <c r="C21" s="51"/>
      <c r="D21" s="65">
        <v>389674.43810000003</v>
      </c>
      <c r="E21" s="65">
        <v>513052</v>
      </c>
      <c r="F21" s="66">
        <v>75.952230592610505</v>
      </c>
      <c r="G21" s="65">
        <v>283227.60110000003</v>
      </c>
      <c r="H21" s="66">
        <v>37.583497013208301</v>
      </c>
      <c r="I21" s="65">
        <v>54311.983699999997</v>
      </c>
      <c r="J21" s="66">
        <v>13.9377845682714</v>
      </c>
      <c r="K21" s="65">
        <v>38813.6276</v>
      </c>
      <c r="L21" s="66">
        <v>13.7040413608192</v>
      </c>
      <c r="M21" s="66">
        <v>0.39930192198783299</v>
      </c>
      <c r="N21" s="65">
        <v>9345711.5109999999</v>
      </c>
      <c r="O21" s="65">
        <v>119283366.9506</v>
      </c>
      <c r="P21" s="65">
        <v>37350</v>
      </c>
      <c r="Q21" s="65">
        <v>30252</v>
      </c>
      <c r="R21" s="66">
        <v>23.462911543038501</v>
      </c>
      <c r="S21" s="65">
        <v>10.4330505515395</v>
      </c>
      <c r="T21" s="65">
        <v>10.083287233901901</v>
      </c>
      <c r="U21" s="67">
        <v>3.3524549307009002</v>
      </c>
    </row>
    <row r="22" spans="1:21" ht="12" thickBot="1">
      <c r="A22" s="48"/>
      <c r="B22" s="50" t="s">
        <v>20</v>
      </c>
      <c r="C22" s="51"/>
      <c r="D22" s="65">
        <v>1264135.1569999999</v>
      </c>
      <c r="E22" s="65">
        <v>1293048</v>
      </c>
      <c r="F22" s="66">
        <v>97.763977594025903</v>
      </c>
      <c r="G22" s="65">
        <v>610733.77919999999</v>
      </c>
      <c r="H22" s="66">
        <v>106.98628437678499</v>
      </c>
      <c r="I22" s="65">
        <v>169210.39129999999</v>
      </c>
      <c r="J22" s="66">
        <v>13.385466764611101</v>
      </c>
      <c r="K22" s="65">
        <v>88939.285699999993</v>
      </c>
      <c r="L22" s="66">
        <v>14.562693063498401</v>
      </c>
      <c r="M22" s="66">
        <v>0.90253823120146803</v>
      </c>
      <c r="N22" s="65">
        <v>28759897.638500001</v>
      </c>
      <c r="O22" s="65">
        <v>341086224.74809998</v>
      </c>
      <c r="P22" s="65">
        <v>82974</v>
      </c>
      <c r="Q22" s="65">
        <v>64088</v>
      </c>
      <c r="R22" s="66">
        <v>29.468855323929599</v>
      </c>
      <c r="S22" s="65">
        <v>15.2353165690457</v>
      </c>
      <c r="T22" s="65">
        <v>14.9655111986643</v>
      </c>
      <c r="U22" s="67">
        <v>1.7709206707891201</v>
      </c>
    </row>
    <row r="23" spans="1:21" ht="12" thickBot="1">
      <c r="A23" s="48"/>
      <c r="B23" s="50" t="s">
        <v>21</v>
      </c>
      <c r="C23" s="51"/>
      <c r="D23" s="65">
        <v>3241717.1052000001</v>
      </c>
      <c r="E23" s="65">
        <v>3270228</v>
      </c>
      <c r="F23" s="66">
        <v>99.128167980948106</v>
      </c>
      <c r="G23" s="65">
        <v>1931042.7422</v>
      </c>
      <c r="H23" s="66">
        <v>67.873917772880205</v>
      </c>
      <c r="I23" s="65">
        <v>160402.6152</v>
      </c>
      <c r="J23" s="66">
        <v>4.9480756646747501</v>
      </c>
      <c r="K23" s="65">
        <v>217316.8602</v>
      </c>
      <c r="L23" s="66">
        <v>11.2538606966522</v>
      </c>
      <c r="M23" s="66">
        <v>-0.26189521120276199</v>
      </c>
      <c r="N23" s="65">
        <v>74759137.062099993</v>
      </c>
      <c r="O23" s="65">
        <v>755929849.61249995</v>
      </c>
      <c r="P23" s="65">
        <v>109407</v>
      </c>
      <c r="Q23" s="65">
        <v>98159</v>
      </c>
      <c r="R23" s="66">
        <v>11.4589594433521</v>
      </c>
      <c r="S23" s="65">
        <v>29.629887531876399</v>
      </c>
      <c r="T23" s="65">
        <v>31.145179701301</v>
      </c>
      <c r="U23" s="67">
        <v>-5.11406655794553</v>
      </c>
    </row>
    <row r="24" spans="1:21" ht="12" thickBot="1">
      <c r="A24" s="48"/>
      <c r="B24" s="50" t="s">
        <v>22</v>
      </c>
      <c r="C24" s="51"/>
      <c r="D24" s="65">
        <v>354720.44099999999</v>
      </c>
      <c r="E24" s="65">
        <v>448645</v>
      </c>
      <c r="F24" s="66">
        <v>79.064837677896804</v>
      </c>
      <c r="G24" s="65">
        <v>239417.60070000001</v>
      </c>
      <c r="H24" s="66">
        <v>48.159717565827201</v>
      </c>
      <c r="I24" s="65">
        <v>48260.607400000001</v>
      </c>
      <c r="J24" s="66">
        <v>13.605251297034799</v>
      </c>
      <c r="K24" s="65">
        <v>5064.0582999999997</v>
      </c>
      <c r="L24" s="66">
        <v>2.1151570666458501</v>
      </c>
      <c r="M24" s="66">
        <v>8.5300260267540793</v>
      </c>
      <c r="N24" s="65">
        <v>8014703.5356999999</v>
      </c>
      <c r="O24" s="65">
        <v>92253759.919499993</v>
      </c>
      <c r="P24" s="65">
        <v>39793</v>
      </c>
      <c r="Q24" s="65">
        <v>32163</v>
      </c>
      <c r="R24" s="66">
        <v>23.722911419954599</v>
      </c>
      <c r="S24" s="65">
        <v>8.9141417083406598</v>
      </c>
      <c r="T24" s="65">
        <v>8.7632487547803404</v>
      </c>
      <c r="U24" s="67">
        <v>1.6927367602776699</v>
      </c>
    </row>
    <row r="25" spans="1:21" ht="12" thickBot="1">
      <c r="A25" s="48"/>
      <c r="B25" s="50" t="s">
        <v>23</v>
      </c>
      <c r="C25" s="51"/>
      <c r="D25" s="65">
        <v>342690.27669999999</v>
      </c>
      <c r="E25" s="65">
        <v>399919</v>
      </c>
      <c r="F25" s="66">
        <v>85.689921384080293</v>
      </c>
      <c r="G25" s="65">
        <v>252784.04070000001</v>
      </c>
      <c r="H25" s="66">
        <v>35.566420946130499</v>
      </c>
      <c r="I25" s="65">
        <v>29318.2294</v>
      </c>
      <c r="J25" s="66">
        <v>8.5553140527724807</v>
      </c>
      <c r="K25" s="65">
        <v>15331.7778</v>
      </c>
      <c r="L25" s="66">
        <v>6.0651684170977802</v>
      </c>
      <c r="M25" s="66">
        <v>0.91225243298268999</v>
      </c>
      <c r="N25" s="65">
        <v>6747135.8958000001</v>
      </c>
      <c r="O25" s="65">
        <v>77304772.399100006</v>
      </c>
      <c r="P25" s="65">
        <v>22304</v>
      </c>
      <c r="Q25" s="65">
        <v>18250</v>
      </c>
      <c r="R25" s="66">
        <v>22.213698630136999</v>
      </c>
      <c r="S25" s="65">
        <v>15.364521014167901</v>
      </c>
      <c r="T25" s="65">
        <v>14.184933501369899</v>
      </c>
      <c r="U25" s="67">
        <v>7.67734647705766</v>
      </c>
    </row>
    <row r="26" spans="1:21" ht="12" thickBot="1">
      <c r="A26" s="48"/>
      <c r="B26" s="50" t="s">
        <v>24</v>
      </c>
      <c r="C26" s="51"/>
      <c r="D26" s="65">
        <v>527910.26540000003</v>
      </c>
      <c r="E26" s="65">
        <v>658968</v>
      </c>
      <c r="F26" s="66">
        <v>80.111669367860102</v>
      </c>
      <c r="G26" s="65">
        <v>450958.61440000002</v>
      </c>
      <c r="H26" s="66">
        <v>17.064016196338599</v>
      </c>
      <c r="I26" s="65">
        <v>110086.0837</v>
      </c>
      <c r="J26" s="66">
        <v>20.853181102016901</v>
      </c>
      <c r="K26" s="65">
        <v>84728.936600000001</v>
      </c>
      <c r="L26" s="66">
        <v>18.788628023600701</v>
      </c>
      <c r="M26" s="66">
        <v>0.29927375602162298</v>
      </c>
      <c r="N26" s="65">
        <v>12659904.569499999</v>
      </c>
      <c r="O26" s="65">
        <v>165738457.5156</v>
      </c>
      <c r="P26" s="65">
        <v>46423</v>
      </c>
      <c r="Q26" s="65">
        <v>39528</v>
      </c>
      <c r="R26" s="66">
        <v>17.443331309451501</v>
      </c>
      <c r="S26" s="65">
        <v>11.3717395558236</v>
      </c>
      <c r="T26" s="65">
        <v>13.778908879781399</v>
      </c>
      <c r="U26" s="67">
        <v>-21.167995557241301</v>
      </c>
    </row>
    <row r="27" spans="1:21" ht="12" thickBot="1">
      <c r="A27" s="48"/>
      <c r="B27" s="50" t="s">
        <v>25</v>
      </c>
      <c r="C27" s="51"/>
      <c r="D27" s="65">
        <v>288134.05670000002</v>
      </c>
      <c r="E27" s="65">
        <v>382150</v>
      </c>
      <c r="F27" s="66">
        <v>75.398156927907905</v>
      </c>
      <c r="G27" s="65">
        <v>200259.0877</v>
      </c>
      <c r="H27" s="66">
        <v>43.8806398297599</v>
      </c>
      <c r="I27" s="65">
        <v>80856.742899999997</v>
      </c>
      <c r="J27" s="66">
        <v>28.062195710584302</v>
      </c>
      <c r="K27" s="65">
        <v>56997.315000000002</v>
      </c>
      <c r="L27" s="66">
        <v>28.4617870053345</v>
      </c>
      <c r="M27" s="66">
        <v>0.41860617293990099</v>
      </c>
      <c r="N27" s="65">
        <v>6297986.2564000003</v>
      </c>
      <c r="O27" s="65">
        <v>77446427.694600001</v>
      </c>
      <c r="P27" s="65">
        <v>44091</v>
      </c>
      <c r="Q27" s="65">
        <v>35541</v>
      </c>
      <c r="R27" s="66">
        <v>24.056723221068602</v>
      </c>
      <c r="S27" s="65">
        <v>6.5349857499262898</v>
      </c>
      <c r="T27" s="65">
        <v>6.6211714864522699</v>
      </c>
      <c r="U27" s="67">
        <v>-1.31883587545617</v>
      </c>
    </row>
    <row r="28" spans="1:21" ht="12" thickBot="1">
      <c r="A28" s="48"/>
      <c r="B28" s="50" t="s">
        <v>26</v>
      </c>
      <c r="C28" s="51"/>
      <c r="D28" s="65">
        <v>1095260.8489000001</v>
      </c>
      <c r="E28" s="65">
        <v>1337626</v>
      </c>
      <c r="F28" s="66">
        <v>81.880947955557104</v>
      </c>
      <c r="G28" s="65">
        <v>823334.86100000003</v>
      </c>
      <c r="H28" s="66">
        <v>33.0273866418976</v>
      </c>
      <c r="I28" s="65">
        <v>45011.065799999997</v>
      </c>
      <c r="J28" s="66">
        <v>4.1096206301180098</v>
      </c>
      <c r="K28" s="65">
        <v>65547.083400000003</v>
      </c>
      <c r="L28" s="66">
        <v>7.9611694469475403</v>
      </c>
      <c r="M28" s="66">
        <v>-0.31330177537693499</v>
      </c>
      <c r="N28" s="65">
        <v>24068563.558699999</v>
      </c>
      <c r="O28" s="65">
        <v>268006334.87920001</v>
      </c>
      <c r="P28" s="65">
        <v>54430</v>
      </c>
      <c r="Q28" s="65">
        <v>47376</v>
      </c>
      <c r="R28" s="66">
        <v>14.889395474501899</v>
      </c>
      <c r="S28" s="65">
        <v>20.1223745893809</v>
      </c>
      <c r="T28" s="65">
        <v>18.983656587723701</v>
      </c>
      <c r="U28" s="67">
        <v>5.6589643364359601</v>
      </c>
    </row>
    <row r="29" spans="1:21" ht="12" thickBot="1">
      <c r="A29" s="48"/>
      <c r="B29" s="50" t="s">
        <v>27</v>
      </c>
      <c r="C29" s="51"/>
      <c r="D29" s="65">
        <v>668109.17039999994</v>
      </c>
      <c r="E29" s="65">
        <v>762336</v>
      </c>
      <c r="F29" s="66">
        <v>87.639724530915501</v>
      </c>
      <c r="G29" s="65">
        <v>453755.49410000001</v>
      </c>
      <c r="H29" s="66">
        <v>47.239907634652297</v>
      </c>
      <c r="I29" s="65">
        <v>87074.570300000007</v>
      </c>
      <c r="J29" s="66">
        <v>13.032985349964299</v>
      </c>
      <c r="K29" s="65">
        <v>87691.529899999994</v>
      </c>
      <c r="L29" s="66">
        <v>19.325723002854499</v>
      </c>
      <c r="M29" s="66">
        <v>-7.0355666129160001E-3</v>
      </c>
      <c r="N29" s="65">
        <v>16057268.3868</v>
      </c>
      <c r="O29" s="65">
        <v>189656364.54719999</v>
      </c>
      <c r="P29" s="65">
        <v>100229</v>
      </c>
      <c r="Q29" s="65">
        <v>91070</v>
      </c>
      <c r="R29" s="66">
        <v>10.0570989348852</v>
      </c>
      <c r="S29" s="65">
        <v>6.6658269602609996</v>
      </c>
      <c r="T29" s="65">
        <v>6.5052232897770903</v>
      </c>
      <c r="U29" s="67">
        <v>2.4093585303273302</v>
      </c>
    </row>
    <row r="30" spans="1:21" ht="12" thickBot="1">
      <c r="A30" s="48"/>
      <c r="B30" s="50" t="s">
        <v>28</v>
      </c>
      <c r="C30" s="51"/>
      <c r="D30" s="65">
        <v>1173701.8987</v>
      </c>
      <c r="E30" s="65">
        <v>1646845</v>
      </c>
      <c r="F30" s="66">
        <v>71.269724758553494</v>
      </c>
      <c r="G30" s="65">
        <v>1003084.3403</v>
      </c>
      <c r="H30" s="66">
        <v>17.009293390919801</v>
      </c>
      <c r="I30" s="65">
        <v>146196.51980000001</v>
      </c>
      <c r="J30" s="66">
        <v>12.4560180026912</v>
      </c>
      <c r="K30" s="65">
        <v>117716.3162</v>
      </c>
      <c r="L30" s="66">
        <v>11.735435543215999</v>
      </c>
      <c r="M30" s="66">
        <v>0.24193930390764301</v>
      </c>
      <c r="N30" s="65">
        <v>28052003.559999999</v>
      </c>
      <c r="O30" s="65">
        <v>347280685.4393</v>
      </c>
      <c r="P30" s="65">
        <v>89970</v>
      </c>
      <c r="Q30" s="65">
        <v>78576</v>
      </c>
      <c r="R30" s="66">
        <v>14.500610873549199</v>
      </c>
      <c r="S30" s="65">
        <v>13.0454807013449</v>
      </c>
      <c r="T30" s="65">
        <v>12.8676493089493</v>
      </c>
      <c r="U30" s="67">
        <v>1.3631647347211899</v>
      </c>
    </row>
    <row r="31" spans="1:21" ht="12" thickBot="1">
      <c r="A31" s="48"/>
      <c r="B31" s="50" t="s">
        <v>29</v>
      </c>
      <c r="C31" s="51"/>
      <c r="D31" s="65">
        <v>1075422.1094</v>
      </c>
      <c r="E31" s="65">
        <v>1170623</v>
      </c>
      <c r="F31" s="66">
        <v>91.867502124936905</v>
      </c>
      <c r="G31" s="65">
        <v>709810.17220000003</v>
      </c>
      <c r="H31" s="66">
        <v>51.508410490485801</v>
      </c>
      <c r="I31" s="65">
        <v>43967.197</v>
      </c>
      <c r="J31" s="66">
        <v>4.0883664763532002</v>
      </c>
      <c r="K31" s="65">
        <v>45514.960400000004</v>
      </c>
      <c r="L31" s="66">
        <v>6.4122722077833902</v>
      </c>
      <c r="M31" s="66">
        <v>-3.4005596981689999E-2</v>
      </c>
      <c r="N31" s="65">
        <v>27814949.397399999</v>
      </c>
      <c r="O31" s="65">
        <v>285930922.34179997</v>
      </c>
      <c r="P31" s="65">
        <v>43660</v>
      </c>
      <c r="Q31" s="65">
        <v>42583</v>
      </c>
      <c r="R31" s="66">
        <v>2.52917831059343</v>
      </c>
      <c r="S31" s="65">
        <v>24.631747810352699</v>
      </c>
      <c r="T31" s="65">
        <v>24.350520146537399</v>
      </c>
      <c r="U31" s="67">
        <v>1.1417284148109501</v>
      </c>
    </row>
    <row r="32" spans="1:21" ht="12" thickBot="1">
      <c r="A32" s="48"/>
      <c r="B32" s="50" t="s">
        <v>30</v>
      </c>
      <c r="C32" s="51"/>
      <c r="D32" s="65">
        <v>155903.55429999999</v>
      </c>
      <c r="E32" s="65">
        <v>182537</v>
      </c>
      <c r="F32" s="66">
        <v>85.409289239989704</v>
      </c>
      <c r="G32" s="65">
        <v>97913.642500000002</v>
      </c>
      <c r="H32" s="66">
        <v>59.2255688986343</v>
      </c>
      <c r="I32" s="65">
        <v>34763.317300000002</v>
      </c>
      <c r="J32" s="66">
        <v>22.297963286395699</v>
      </c>
      <c r="K32" s="65">
        <v>28893.4699</v>
      </c>
      <c r="L32" s="66">
        <v>29.509135971527201</v>
      </c>
      <c r="M32" s="66">
        <v>0.20315481042309799</v>
      </c>
      <c r="N32" s="65">
        <v>3447636.3835999998</v>
      </c>
      <c r="O32" s="65">
        <v>42766908.587200001</v>
      </c>
      <c r="P32" s="65">
        <v>35152</v>
      </c>
      <c r="Q32" s="65">
        <v>30698</v>
      </c>
      <c r="R32" s="66">
        <v>14.50908853997</v>
      </c>
      <c r="S32" s="65">
        <v>4.4351261464496998</v>
      </c>
      <c r="T32" s="65">
        <v>4.1611267248680699</v>
      </c>
      <c r="U32" s="67">
        <v>6.1779397594129399</v>
      </c>
    </row>
    <row r="33" spans="1:21" ht="12" thickBot="1">
      <c r="A33" s="48"/>
      <c r="B33" s="50" t="s">
        <v>31</v>
      </c>
      <c r="C33" s="51"/>
      <c r="D33" s="65">
        <v>35.470300000000002</v>
      </c>
      <c r="E33" s="68"/>
      <c r="F33" s="68"/>
      <c r="G33" s="65">
        <v>158.1806</v>
      </c>
      <c r="H33" s="66">
        <v>-77.576074436435306</v>
      </c>
      <c r="I33" s="65">
        <v>7.5087999999999999</v>
      </c>
      <c r="J33" s="66">
        <v>21.1692599160424</v>
      </c>
      <c r="K33" s="65">
        <v>30.561399999999999</v>
      </c>
      <c r="L33" s="66">
        <v>19.3205740779843</v>
      </c>
      <c r="M33" s="66">
        <v>-0.75430444940349595</v>
      </c>
      <c r="N33" s="65">
        <v>1088.6123</v>
      </c>
      <c r="O33" s="65">
        <v>29280.168900000001</v>
      </c>
      <c r="P33" s="65">
        <v>8</v>
      </c>
      <c r="Q33" s="65">
        <v>9</v>
      </c>
      <c r="R33" s="66">
        <v>-11.1111111111111</v>
      </c>
      <c r="S33" s="65">
        <v>4.4337875000000002</v>
      </c>
      <c r="T33" s="65">
        <v>5.5660777777777799</v>
      </c>
      <c r="U33" s="67">
        <v>-25.5377660245959</v>
      </c>
    </row>
    <row r="34" spans="1:21" ht="12" thickBot="1">
      <c r="A34" s="48"/>
      <c r="B34" s="50" t="s">
        <v>40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354922.30109999998</v>
      </c>
      <c r="E35" s="65">
        <v>221389</v>
      </c>
      <c r="F35" s="66">
        <v>160.31614086517399</v>
      </c>
      <c r="G35" s="65">
        <v>142030.54730000001</v>
      </c>
      <c r="H35" s="66">
        <v>149.891525342309</v>
      </c>
      <c r="I35" s="65">
        <v>9243.8292000000001</v>
      </c>
      <c r="J35" s="66">
        <v>2.6044655890460802</v>
      </c>
      <c r="K35" s="65">
        <v>31873.5196</v>
      </c>
      <c r="L35" s="66">
        <v>22.441312947049401</v>
      </c>
      <c r="M35" s="66">
        <v>-0.70998404581588803</v>
      </c>
      <c r="N35" s="65">
        <v>4848143.3277000003</v>
      </c>
      <c r="O35" s="65">
        <v>45189080.609300002</v>
      </c>
      <c r="P35" s="65">
        <v>26836</v>
      </c>
      <c r="Q35" s="65">
        <v>16903</v>
      </c>
      <c r="R35" s="66">
        <v>58.764716322546299</v>
      </c>
      <c r="S35" s="65">
        <v>13.225603707706099</v>
      </c>
      <c r="T35" s="65">
        <v>12.6978060285156</v>
      </c>
      <c r="U35" s="67">
        <v>3.9907265547574902</v>
      </c>
    </row>
    <row r="36" spans="1:21" ht="12" thickBot="1">
      <c r="A36" s="48"/>
      <c r="B36" s="50" t="s">
        <v>41</v>
      </c>
      <c r="C36" s="51"/>
      <c r="D36" s="68"/>
      <c r="E36" s="65">
        <v>866149</v>
      </c>
      <c r="F36" s="68"/>
      <c r="G36" s="65">
        <v>5690.48</v>
      </c>
      <c r="H36" s="68"/>
      <c r="I36" s="68"/>
      <c r="J36" s="68"/>
      <c r="K36" s="65">
        <v>234.39320000000001</v>
      </c>
      <c r="L36" s="66">
        <v>4.1190409244914301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42</v>
      </c>
      <c r="C37" s="51"/>
      <c r="D37" s="68"/>
      <c r="E37" s="65">
        <v>390417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43</v>
      </c>
      <c r="C38" s="51"/>
      <c r="D38" s="68"/>
      <c r="E38" s="65">
        <v>462550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391342.30839999998</v>
      </c>
      <c r="E39" s="65">
        <v>749947</v>
      </c>
      <c r="F39" s="66">
        <v>52.182662028116603</v>
      </c>
      <c r="G39" s="65">
        <v>256110.61</v>
      </c>
      <c r="H39" s="66">
        <v>52.802067981486601</v>
      </c>
      <c r="I39" s="65">
        <v>23763.535400000001</v>
      </c>
      <c r="J39" s="66">
        <v>6.0723144137307896</v>
      </c>
      <c r="K39" s="65">
        <v>13546.1538</v>
      </c>
      <c r="L39" s="66">
        <v>5.2891810300244897</v>
      </c>
      <c r="M39" s="66">
        <v>0.75426440234275205</v>
      </c>
      <c r="N39" s="65">
        <v>9522334.3947000001</v>
      </c>
      <c r="O39" s="65">
        <v>111471927.2922</v>
      </c>
      <c r="P39" s="65">
        <v>563</v>
      </c>
      <c r="Q39" s="65">
        <v>457</v>
      </c>
      <c r="R39" s="66">
        <v>23.194748358862199</v>
      </c>
      <c r="S39" s="65">
        <v>695.10179111900504</v>
      </c>
      <c r="T39" s="65">
        <v>623.34343369803105</v>
      </c>
      <c r="U39" s="67">
        <v>10.323431522950701</v>
      </c>
    </row>
    <row r="40" spans="1:21" ht="12" thickBot="1">
      <c r="A40" s="48"/>
      <c r="B40" s="50" t="s">
        <v>34</v>
      </c>
      <c r="C40" s="51"/>
      <c r="D40" s="65">
        <v>525588.80009999999</v>
      </c>
      <c r="E40" s="65">
        <v>641014</v>
      </c>
      <c r="F40" s="66">
        <v>81.993341814687398</v>
      </c>
      <c r="G40" s="65">
        <v>332636.94199999998</v>
      </c>
      <c r="H40" s="66">
        <v>58.006743610575903</v>
      </c>
      <c r="I40" s="65">
        <v>21110.8406</v>
      </c>
      <c r="J40" s="66">
        <v>4.0166077732218399</v>
      </c>
      <c r="K40" s="65">
        <v>31657.185600000001</v>
      </c>
      <c r="L40" s="66">
        <v>9.5170384292433798</v>
      </c>
      <c r="M40" s="66">
        <v>-0.333142217165382</v>
      </c>
      <c r="N40" s="65">
        <v>15168119.402000001</v>
      </c>
      <c r="O40" s="65">
        <v>149477856.29100001</v>
      </c>
      <c r="P40" s="65">
        <v>2500</v>
      </c>
      <c r="Q40" s="65">
        <v>2010</v>
      </c>
      <c r="R40" s="66">
        <v>24.3781094527363</v>
      </c>
      <c r="S40" s="65">
        <v>210.23552004000001</v>
      </c>
      <c r="T40" s="65">
        <v>245.58104512437799</v>
      </c>
      <c r="U40" s="67">
        <v>-16.812346970508699</v>
      </c>
    </row>
    <row r="41" spans="1:21" ht="12" thickBot="1">
      <c r="A41" s="48"/>
      <c r="B41" s="50" t="s">
        <v>44</v>
      </c>
      <c r="C41" s="51"/>
      <c r="D41" s="68"/>
      <c r="E41" s="65">
        <v>451542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45</v>
      </c>
      <c r="C42" s="51"/>
      <c r="D42" s="68"/>
      <c r="E42" s="65">
        <v>192727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20721.926800000001</v>
      </c>
      <c r="E43" s="71"/>
      <c r="F43" s="71"/>
      <c r="G43" s="70">
        <v>29099.1</v>
      </c>
      <c r="H43" s="72">
        <v>-28.7884271334852</v>
      </c>
      <c r="I43" s="70">
        <v>3515.0506999999998</v>
      </c>
      <c r="J43" s="72">
        <v>16.9629529817662</v>
      </c>
      <c r="K43" s="70">
        <v>2268.9337999999998</v>
      </c>
      <c r="L43" s="72">
        <v>7.7972645202085298</v>
      </c>
      <c r="M43" s="72">
        <v>0.54920813467541496</v>
      </c>
      <c r="N43" s="70">
        <v>990611.96959999995</v>
      </c>
      <c r="O43" s="70">
        <v>14961446.125399999</v>
      </c>
      <c r="P43" s="70">
        <v>75</v>
      </c>
      <c r="Q43" s="70">
        <v>52</v>
      </c>
      <c r="R43" s="72">
        <v>44.230769230769198</v>
      </c>
      <c r="S43" s="70">
        <v>276.29235733333297</v>
      </c>
      <c r="T43" s="70">
        <v>816.24693461538504</v>
      </c>
      <c r="U43" s="73">
        <v>-195.42870548193301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58685</v>
      </c>
      <c r="D2" s="32">
        <v>667114.75383846206</v>
      </c>
      <c r="E2" s="32">
        <v>517988.977321368</v>
      </c>
      <c r="F2" s="32">
        <v>149125.776517094</v>
      </c>
      <c r="G2" s="32">
        <v>517988.977321368</v>
      </c>
      <c r="H2" s="32">
        <v>0.22353841772955901</v>
      </c>
    </row>
    <row r="3" spans="1:8" ht="14.25">
      <c r="A3" s="32">
        <v>2</v>
      </c>
      <c r="B3" s="33">
        <v>13</v>
      </c>
      <c r="C3" s="32">
        <v>15780.392</v>
      </c>
      <c r="D3" s="32">
        <v>126680.654544762</v>
      </c>
      <c r="E3" s="32">
        <v>98530.067227063002</v>
      </c>
      <c r="F3" s="32">
        <v>28150.587317699101</v>
      </c>
      <c r="G3" s="32">
        <v>98530.067227063002</v>
      </c>
      <c r="H3" s="32">
        <v>0.22221693927033001</v>
      </c>
    </row>
    <row r="4" spans="1:8" ht="14.25">
      <c r="A4" s="32">
        <v>3</v>
      </c>
      <c r="B4" s="33">
        <v>14</v>
      </c>
      <c r="C4" s="32">
        <v>142985</v>
      </c>
      <c r="D4" s="32">
        <v>172023.05345555599</v>
      </c>
      <c r="E4" s="32">
        <v>126710.20628803399</v>
      </c>
      <c r="F4" s="32">
        <v>45312.847167521402</v>
      </c>
      <c r="G4" s="32">
        <v>126710.20628803399</v>
      </c>
      <c r="H4" s="32">
        <v>0.26341148036433698</v>
      </c>
    </row>
    <row r="5" spans="1:8" ht="14.25">
      <c r="A5" s="32">
        <v>4</v>
      </c>
      <c r="B5" s="33">
        <v>15</v>
      </c>
      <c r="C5" s="32">
        <v>3249</v>
      </c>
      <c r="D5" s="32">
        <v>48823.927466666697</v>
      </c>
      <c r="E5" s="32">
        <v>36554.193594871802</v>
      </c>
      <c r="F5" s="32">
        <v>12269.733871794901</v>
      </c>
      <c r="G5" s="32">
        <v>36554.193594871802</v>
      </c>
      <c r="H5" s="32">
        <v>0.25130575331473998</v>
      </c>
    </row>
    <row r="6" spans="1:8" ht="14.25">
      <c r="A6" s="32">
        <v>5</v>
      </c>
      <c r="B6" s="33">
        <v>16</v>
      </c>
      <c r="C6" s="32">
        <v>2837</v>
      </c>
      <c r="D6" s="32">
        <v>247491.84666752099</v>
      </c>
      <c r="E6" s="32">
        <v>248815.21742564099</v>
      </c>
      <c r="F6" s="32">
        <v>-1323.37075811966</v>
      </c>
      <c r="G6" s="32">
        <v>248815.21742564099</v>
      </c>
      <c r="H6" s="32">
        <v>-5.3471287072234903E-3</v>
      </c>
    </row>
    <row r="7" spans="1:8" ht="14.25">
      <c r="A7" s="32">
        <v>6</v>
      </c>
      <c r="B7" s="33">
        <v>17</v>
      </c>
      <c r="C7" s="32">
        <v>20674</v>
      </c>
      <c r="D7" s="32">
        <v>381147.73390769202</v>
      </c>
      <c r="E7" s="32">
        <v>292386.11949829099</v>
      </c>
      <c r="F7" s="32">
        <v>88761.614409401707</v>
      </c>
      <c r="G7" s="32">
        <v>292386.11949829099</v>
      </c>
      <c r="H7" s="32">
        <v>0.232879816703563</v>
      </c>
    </row>
    <row r="8" spans="1:8" ht="14.25">
      <c r="A8" s="32">
        <v>7</v>
      </c>
      <c r="B8" s="33">
        <v>18</v>
      </c>
      <c r="C8" s="32">
        <v>39660</v>
      </c>
      <c r="D8" s="32">
        <v>219746.77718888901</v>
      </c>
      <c r="E8" s="32">
        <v>180433.74894102599</v>
      </c>
      <c r="F8" s="32">
        <v>39313.0282478632</v>
      </c>
      <c r="G8" s="32">
        <v>180433.74894102599</v>
      </c>
      <c r="H8" s="32">
        <v>0.17890150085828399</v>
      </c>
    </row>
    <row r="9" spans="1:8" ht="14.25">
      <c r="A9" s="32">
        <v>8</v>
      </c>
      <c r="B9" s="33">
        <v>19</v>
      </c>
      <c r="C9" s="32">
        <v>17624</v>
      </c>
      <c r="D9" s="32">
        <v>120818.514165812</v>
      </c>
      <c r="E9" s="32">
        <v>91341.399918803407</v>
      </c>
      <c r="F9" s="32">
        <v>29477.1142470085</v>
      </c>
      <c r="G9" s="32">
        <v>91341.399918803407</v>
      </c>
      <c r="H9" s="32">
        <v>0.243978453555173</v>
      </c>
    </row>
    <row r="10" spans="1:8" ht="14.25">
      <c r="A10" s="32">
        <v>9</v>
      </c>
      <c r="B10" s="33">
        <v>21</v>
      </c>
      <c r="C10" s="32">
        <v>262600</v>
      </c>
      <c r="D10" s="32">
        <v>892384.09360000002</v>
      </c>
      <c r="E10" s="32">
        <v>832127.64809999999</v>
      </c>
      <c r="F10" s="32">
        <v>60256.445500000002</v>
      </c>
      <c r="G10" s="32">
        <v>832127.64809999999</v>
      </c>
      <c r="H10" s="32">
        <v>6.75229936662331E-2</v>
      </c>
    </row>
    <row r="11" spans="1:8" ht="14.25">
      <c r="A11" s="32">
        <v>10</v>
      </c>
      <c r="B11" s="33">
        <v>22</v>
      </c>
      <c r="C11" s="32">
        <v>72884</v>
      </c>
      <c r="D11" s="32">
        <v>749652.29155384598</v>
      </c>
      <c r="E11" s="32">
        <v>816386.76333076903</v>
      </c>
      <c r="F11" s="32">
        <v>-66734.471776923107</v>
      </c>
      <c r="G11" s="32">
        <v>816386.76333076903</v>
      </c>
      <c r="H11" s="32">
        <v>-8.9020566639766804E-2</v>
      </c>
    </row>
    <row r="12" spans="1:8" ht="14.25">
      <c r="A12" s="32">
        <v>11</v>
      </c>
      <c r="B12" s="33">
        <v>23</v>
      </c>
      <c r="C12" s="32">
        <v>276669.40700000001</v>
      </c>
      <c r="D12" s="32">
        <v>2085445.57365726</v>
      </c>
      <c r="E12" s="32">
        <v>1750189.93917009</v>
      </c>
      <c r="F12" s="32">
        <v>335255.63448717899</v>
      </c>
      <c r="G12" s="32">
        <v>1750189.93917009</v>
      </c>
      <c r="H12" s="32">
        <v>0.16075971424142199</v>
      </c>
    </row>
    <row r="13" spans="1:8" ht="14.25">
      <c r="A13" s="32">
        <v>12</v>
      </c>
      <c r="B13" s="33">
        <v>24</v>
      </c>
      <c r="C13" s="32">
        <v>43315.165999999997</v>
      </c>
      <c r="D13" s="32">
        <v>908930.45462478604</v>
      </c>
      <c r="E13" s="32">
        <v>916561.800399145</v>
      </c>
      <c r="F13" s="32">
        <v>-7631.3457743589697</v>
      </c>
      <c r="G13" s="32">
        <v>916561.800399145</v>
      </c>
      <c r="H13" s="32">
        <v>-8.3959622383972792E-3</v>
      </c>
    </row>
    <row r="14" spans="1:8" ht="14.25">
      <c r="A14" s="32">
        <v>13</v>
      </c>
      <c r="B14" s="33">
        <v>25</v>
      </c>
      <c r="C14" s="32">
        <v>106497</v>
      </c>
      <c r="D14" s="32">
        <v>3439374.1123000002</v>
      </c>
      <c r="E14" s="32">
        <v>3370052.4353</v>
      </c>
      <c r="F14" s="32">
        <v>69321.676999999996</v>
      </c>
      <c r="G14" s="32">
        <v>3370052.4353</v>
      </c>
      <c r="H14" s="32">
        <v>2.0155317431764599E-2</v>
      </c>
    </row>
    <row r="15" spans="1:8" ht="14.25">
      <c r="A15" s="32">
        <v>14</v>
      </c>
      <c r="B15" s="33">
        <v>26</v>
      </c>
      <c r="C15" s="32">
        <v>74468</v>
      </c>
      <c r="D15" s="32">
        <v>389674.17852566403</v>
      </c>
      <c r="E15" s="32">
        <v>335362.454444248</v>
      </c>
      <c r="F15" s="32">
        <v>54311.724081415901</v>
      </c>
      <c r="G15" s="32">
        <v>335362.454444248</v>
      </c>
      <c r="H15" s="32">
        <v>0.13937727228143501</v>
      </c>
    </row>
    <row r="16" spans="1:8" ht="14.25">
      <c r="A16" s="32">
        <v>15</v>
      </c>
      <c r="B16" s="33">
        <v>27</v>
      </c>
      <c r="C16" s="32">
        <v>205234.23499999999</v>
      </c>
      <c r="D16" s="32">
        <v>1264135.2775955801</v>
      </c>
      <c r="E16" s="32">
        <v>1094924.76522124</v>
      </c>
      <c r="F16" s="32">
        <v>169210.51237433599</v>
      </c>
      <c r="G16" s="32">
        <v>1094924.76522124</v>
      </c>
      <c r="H16" s="32">
        <v>0.13385475065309499</v>
      </c>
    </row>
    <row r="17" spans="1:8" ht="14.25">
      <c r="A17" s="32">
        <v>16</v>
      </c>
      <c r="B17" s="33">
        <v>29</v>
      </c>
      <c r="C17" s="32">
        <v>304776</v>
      </c>
      <c r="D17" s="32">
        <v>3241718.3471529898</v>
      </c>
      <c r="E17" s="32">
        <v>3081314.5252470099</v>
      </c>
      <c r="F17" s="32">
        <v>160403.821905983</v>
      </c>
      <c r="G17" s="32">
        <v>3081314.5252470099</v>
      </c>
      <c r="H17" s="32">
        <v>4.9481109932593602E-2</v>
      </c>
    </row>
    <row r="18" spans="1:8" ht="14.25">
      <c r="A18" s="32">
        <v>17</v>
      </c>
      <c r="B18" s="33">
        <v>31</v>
      </c>
      <c r="C18" s="32">
        <v>53715.987999999998</v>
      </c>
      <c r="D18" s="32">
        <v>354720.51261903002</v>
      </c>
      <c r="E18" s="32">
        <v>306459.8303193</v>
      </c>
      <c r="F18" s="32">
        <v>48260.682299729997</v>
      </c>
      <c r="G18" s="32">
        <v>306459.8303193</v>
      </c>
      <c r="H18" s="32">
        <v>0.13605269665236999</v>
      </c>
    </row>
    <row r="19" spans="1:8" ht="14.25">
      <c r="A19" s="32">
        <v>18</v>
      </c>
      <c r="B19" s="33">
        <v>32</v>
      </c>
      <c r="C19" s="32">
        <v>21014.917000000001</v>
      </c>
      <c r="D19" s="32">
        <v>342690.25709419901</v>
      </c>
      <c r="E19" s="32">
        <v>313372.04262685502</v>
      </c>
      <c r="F19" s="32">
        <v>29318.214467344002</v>
      </c>
      <c r="G19" s="32">
        <v>313372.04262685502</v>
      </c>
      <c r="H19" s="32">
        <v>8.5553101847552798E-2</v>
      </c>
    </row>
    <row r="20" spans="1:8" ht="14.25">
      <c r="A20" s="32">
        <v>19</v>
      </c>
      <c r="B20" s="33">
        <v>33</v>
      </c>
      <c r="C20" s="32">
        <v>38426.932999999997</v>
      </c>
      <c r="D20" s="32">
        <v>527910.31168114406</v>
      </c>
      <c r="E20" s="32">
        <v>417824.13319564803</v>
      </c>
      <c r="F20" s="32">
        <v>110086.178485496</v>
      </c>
      <c r="G20" s="32">
        <v>417824.13319564803</v>
      </c>
      <c r="H20" s="32">
        <v>0.20853197228696499</v>
      </c>
    </row>
    <row r="21" spans="1:8" ht="14.25">
      <c r="A21" s="32">
        <v>20</v>
      </c>
      <c r="B21" s="33">
        <v>34</v>
      </c>
      <c r="C21" s="32">
        <v>56648.925999999999</v>
      </c>
      <c r="D21" s="32">
        <v>288134.00363723602</v>
      </c>
      <c r="E21" s="32">
        <v>207277.32556367799</v>
      </c>
      <c r="F21" s="32">
        <v>80856.678073557996</v>
      </c>
      <c r="G21" s="32">
        <v>207277.32556367799</v>
      </c>
      <c r="H21" s="32">
        <v>0.28062178379806002</v>
      </c>
    </row>
    <row r="22" spans="1:8" ht="14.25">
      <c r="A22" s="32">
        <v>21</v>
      </c>
      <c r="B22" s="33">
        <v>35</v>
      </c>
      <c r="C22" s="32">
        <v>45873.434999999998</v>
      </c>
      <c r="D22" s="32">
        <v>1095260.8489035901</v>
      </c>
      <c r="E22" s="32">
        <v>1050249.77129396</v>
      </c>
      <c r="F22" s="32">
        <v>45011.077609623302</v>
      </c>
      <c r="G22" s="32">
        <v>1050249.77129396</v>
      </c>
      <c r="H22" s="32">
        <v>4.1096217083521097E-2</v>
      </c>
    </row>
    <row r="23" spans="1:8" ht="14.25">
      <c r="A23" s="32">
        <v>22</v>
      </c>
      <c r="B23" s="33">
        <v>36</v>
      </c>
      <c r="C23" s="32">
        <v>122744.41899999999</v>
      </c>
      <c r="D23" s="32">
        <v>668109.17408849602</v>
      </c>
      <c r="E23" s="32">
        <v>581034.61457299802</v>
      </c>
      <c r="F23" s="32">
        <v>87074.559515497298</v>
      </c>
      <c r="G23" s="32">
        <v>581034.61457299802</v>
      </c>
      <c r="H23" s="32">
        <v>0.13032983663829101</v>
      </c>
    </row>
    <row r="24" spans="1:8" ht="14.25">
      <c r="A24" s="32">
        <v>23</v>
      </c>
      <c r="B24" s="33">
        <v>37</v>
      </c>
      <c r="C24" s="32">
        <v>150172.48699999999</v>
      </c>
      <c r="D24" s="32">
        <v>1173701.92511504</v>
      </c>
      <c r="E24" s="32">
        <v>1027505.32865881</v>
      </c>
      <c r="F24" s="32">
        <v>146196.59645623001</v>
      </c>
      <c r="G24" s="32">
        <v>1027505.32865881</v>
      </c>
      <c r="H24" s="32">
        <v>0.124560242535088</v>
      </c>
    </row>
    <row r="25" spans="1:8" ht="14.25">
      <c r="A25" s="32">
        <v>24</v>
      </c>
      <c r="B25" s="33">
        <v>38</v>
      </c>
      <c r="C25" s="32">
        <v>209931.70600000001</v>
      </c>
      <c r="D25" s="32">
        <v>1075421.99166018</v>
      </c>
      <c r="E25" s="32">
        <v>1031454.6973141599</v>
      </c>
      <c r="F25" s="32">
        <v>43967.294346017698</v>
      </c>
      <c r="G25" s="32">
        <v>1031454.6973141599</v>
      </c>
      <c r="H25" s="32">
        <v>4.0883759758477203E-2</v>
      </c>
    </row>
    <row r="26" spans="1:8" ht="14.25">
      <c r="A26" s="32">
        <v>25</v>
      </c>
      <c r="B26" s="33">
        <v>39</v>
      </c>
      <c r="C26" s="32">
        <v>124968.76700000001</v>
      </c>
      <c r="D26" s="32">
        <v>155903.33986622799</v>
      </c>
      <c r="E26" s="32">
        <v>121140.259689133</v>
      </c>
      <c r="F26" s="32">
        <v>34763.080177094896</v>
      </c>
      <c r="G26" s="32">
        <v>121140.259689133</v>
      </c>
      <c r="H26" s="32">
        <v>0.222978418595286</v>
      </c>
    </row>
    <row r="27" spans="1:8" ht="14.25">
      <c r="A27" s="32">
        <v>26</v>
      </c>
      <c r="B27" s="33">
        <v>40</v>
      </c>
      <c r="C27" s="32">
        <v>10</v>
      </c>
      <c r="D27" s="32">
        <v>35.470199999999998</v>
      </c>
      <c r="E27" s="32">
        <v>27.961500000000001</v>
      </c>
      <c r="F27" s="32">
        <v>7.5087000000000002</v>
      </c>
      <c r="G27" s="32">
        <v>27.961500000000001</v>
      </c>
      <c r="H27" s="32">
        <v>0.21169037671059099</v>
      </c>
    </row>
    <row r="28" spans="1:8" ht="14.25">
      <c r="A28" s="32">
        <v>27</v>
      </c>
      <c r="B28" s="33">
        <v>42</v>
      </c>
      <c r="C28" s="32">
        <v>27072.827000000001</v>
      </c>
      <c r="D28" s="32">
        <v>354922.3</v>
      </c>
      <c r="E28" s="32">
        <v>345678.3897</v>
      </c>
      <c r="F28" s="32">
        <v>9243.9102999999996</v>
      </c>
      <c r="G28" s="32">
        <v>345678.3897</v>
      </c>
      <c r="H28" s="32">
        <v>2.6044884471897099E-2</v>
      </c>
    </row>
    <row r="29" spans="1:8" ht="14.25">
      <c r="A29" s="32">
        <v>28</v>
      </c>
      <c r="B29" s="33">
        <v>75</v>
      </c>
      <c r="C29" s="32">
        <v>574</v>
      </c>
      <c r="D29" s="32">
        <v>391342.30769230798</v>
      </c>
      <c r="E29" s="32">
        <v>367578.77179487201</v>
      </c>
      <c r="F29" s="32">
        <v>23763.535897435901</v>
      </c>
      <c r="G29" s="32">
        <v>367578.77179487201</v>
      </c>
      <c r="H29" s="32">
        <v>6.0723145518219702E-2</v>
      </c>
    </row>
    <row r="30" spans="1:8" ht="14.25">
      <c r="A30" s="32">
        <v>29</v>
      </c>
      <c r="B30" s="33">
        <v>76</v>
      </c>
      <c r="C30" s="32">
        <v>2665</v>
      </c>
      <c r="D30" s="32">
        <v>525588.790602564</v>
      </c>
      <c r="E30" s="32">
        <v>504477.96533333301</v>
      </c>
      <c r="F30" s="32">
        <v>21110.825269230801</v>
      </c>
      <c r="G30" s="32">
        <v>504477.96533333301</v>
      </c>
      <c r="H30" s="32">
        <v>4.01660492892707E-2</v>
      </c>
    </row>
    <row r="31" spans="1:8" ht="14.25">
      <c r="A31" s="32">
        <v>30</v>
      </c>
      <c r="B31" s="33">
        <v>99</v>
      </c>
      <c r="C31" s="32">
        <v>76</v>
      </c>
      <c r="D31" s="32">
        <v>20721.926934422499</v>
      </c>
      <c r="E31" s="32">
        <v>17206.876144013298</v>
      </c>
      <c r="F31" s="32">
        <v>3515.0507904092001</v>
      </c>
      <c r="G31" s="32">
        <v>17206.876144013298</v>
      </c>
      <c r="H31" s="32">
        <v>0.169629533080252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2013-10-27T01:29:27Z</dcterms:modified>
</cp:coreProperties>
</file>