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105" windowWidth="20415" windowHeight="7770"/>
  </bookViews>
  <sheets>
    <sheet name="RMS-RA数据核对" sheetId="2" r:id="rId1"/>
    <sheet name="RA" sheetId="3" r:id="rId2"/>
    <sheet name="RMS" sheetId="4" r:id="rId3"/>
  </sheets>
  <calcPr calcId="125725" refMode="R1C1"/>
</workbook>
</file>

<file path=xl/calcChain.xml><?xml version="1.0" encoding="utf-8"?>
<calcChain xmlns="http://schemas.openxmlformats.org/spreadsheetml/2006/main">
  <c r="E4" i="2"/>
  <c r="F4"/>
  <c r="J4"/>
  <c r="E5"/>
  <c r="F5"/>
  <c r="J5"/>
  <c r="E6"/>
  <c r="F6"/>
  <c r="J6"/>
  <c r="E7"/>
  <c r="F7"/>
  <c r="J7"/>
  <c r="E8"/>
  <c r="F8"/>
  <c r="J8"/>
  <c r="E9"/>
  <c r="F9"/>
  <c r="J9"/>
  <c r="E10"/>
  <c r="F10"/>
  <c r="J10"/>
  <c r="E11"/>
  <c r="F11"/>
  <c r="J11"/>
  <c r="E12"/>
  <c r="F12"/>
  <c r="J12"/>
  <c r="E13"/>
  <c r="F13"/>
  <c r="J13"/>
  <c r="E14"/>
  <c r="F14"/>
  <c r="J14"/>
  <c r="E15"/>
  <c r="F15"/>
  <c r="J15"/>
  <c r="E16"/>
  <c r="F16"/>
  <c r="J16"/>
  <c r="E17"/>
  <c r="F17"/>
  <c r="J17"/>
  <c r="E18"/>
  <c r="F18"/>
  <c r="J18"/>
  <c r="E19"/>
  <c r="F19"/>
  <c r="J19"/>
  <c r="E20"/>
  <c r="F20"/>
  <c r="J20"/>
  <c r="E21"/>
  <c r="F21"/>
  <c r="J21"/>
  <c r="E22"/>
  <c r="F22"/>
  <c r="J22"/>
  <c r="E23"/>
  <c r="F23"/>
  <c r="J23"/>
  <c r="E24"/>
  <c r="F24"/>
  <c r="J24"/>
  <c r="E25"/>
  <c r="F25"/>
  <c r="J25"/>
  <c r="E26"/>
  <c r="F26"/>
  <c r="J26"/>
  <c r="E27"/>
  <c r="F27"/>
  <c r="J27"/>
  <c r="E28"/>
  <c r="F28"/>
  <c r="J28"/>
  <c r="E29"/>
  <c r="F29"/>
  <c r="J29"/>
  <c r="E30"/>
  <c r="F30"/>
  <c r="E31"/>
  <c r="F31"/>
  <c r="J31"/>
  <c r="E32"/>
  <c r="K32" s="1"/>
  <c r="F32"/>
  <c r="E33"/>
  <c r="K33" s="1"/>
  <c r="F33"/>
  <c r="E34"/>
  <c r="K34" s="1"/>
  <c r="F34"/>
  <c r="E35"/>
  <c r="F35"/>
  <c r="J35"/>
  <c r="E36"/>
  <c r="F36"/>
  <c r="J36"/>
  <c r="E37"/>
  <c r="K37" s="1"/>
  <c r="F37"/>
  <c r="E38"/>
  <c r="K38" s="1"/>
  <c r="F38"/>
  <c r="E39"/>
  <c r="F39"/>
  <c r="J39"/>
  <c r="E3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1"/>
  <c r="I35"/>
  <c r="I36"/>
  <c r="I39"/>
  <c r="A4"/>
  <c r="H30"/>
  <c r="H31"/>
  <c r="H32"/>
  <c r="H33"/>
  <c r="H34"/>
  <c r="H35"/>
  <c r="H36"/>
  <c r="H37"/>
  <c r="H38"/>
  <c r="H39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I3" l="1"/>
  <c r="K30"/>
  <c r="K5"/>
  <c r="K7"/>
  <c r="K39"/>
  <c r="G19"/>
  <c r="L19" s="1"/>
  <c r="G11"/>
  <c r="G38"/>
  <c r="L38" s="1"/>
  <c r="G7"/>
  <c r="G5"/>
  <c r="L5" s="1"/>
  <c r="K36"/>
  <c r="K28"/>
  <c r="K26"/>
  <c r="K24"/>
  <c r="K22"/>
  <c r="K20"/>
  <c r="K18"/>
  <c r="K16"/>
  <c r="K14"/>
  <c r="K12"/>
  <c r="K10"/>
  <c r="K8"/>
  <c r="K6"/>
  <c r="K4"/>
  <c r="G39"/>
  <c r="L39" s="1"/>
  <c r="K23"/>
  <c r="K21"/>
  <c r="G27"/>
  <c r="L27" s="1"/>
  <c r="G23"/>
  <c r="L23" s="1"/>
  <c r="G21"/>
  <c r="L21" s="1"/>
  <c r="G18"/>
  <c r="L18" s="1"/>
  <c r="K29"/>
  <c r="K15"/>
  <c r="K13"/>
  <c r="G32"/>
  <c r="L32" s="1"/>
  <c r="G29"/>
  <c r="L29" s="1"/>
  <c r="G26"/>
  <c r="L26" s="1"/>
  <c r="G15"/>
  <c r="L15" s="1"/>
  <c r="G13"/>
  <c r="L13" s="1"/>
  <c r="G10"/>
  <c r="L10" s="1"/>
  <c r="G4"/>
  <c r="L4" s="1"/>
  <c r="K35"/>
  <c r="K31"/>
  <c r="K27"/>
  <c r="K25"/>
  <c r="K19"/>
  <c r="K17"/>
  <c r="K11"/>
  <c r="K9"/>
  <c r="G34"/>
  <c r="L34" s="1"/>
  <c r="G33"/>
  <c r="L33" s="1"/>
  <c r="G31"/>
  <c r="L31" s="1"/>
  <c r="G30"/>
  <c r="L30" s="1"/>
  <c r="G25"/>
  <c r="L25" s="1"/>
  <c r="G22"/>
  <c r="L22" s="1"/>
  <c r="G17"/>
  <c r="L17" s="1"/>
  <c r="G14"/>
  <c r="L14" s="1"/>
  <c r="G9"/>
  <c r="L9" s="1"/>
  <c r="G6"/>
  <c r="L6" s="1"/>
  <c r="G37"/>
  <c r="L37" s="1"/>
  <c r="G35"/>
  <c r="L35" s="1"/>
  <c r="G28"/>
  <c r="L28" s="1"/>
  <c r="G24"/>
  <c r="L24" s="1"/>
  <c r="G20"/>
  <c r="L20" s="1"/>
  <c r="G16"/>
  <c r="L16" s="1"/>
  <c r="G12"/>
  <c r="L12" s="1"/>
  <c r="L11"/>
  <c r="G8"/>
  <c r="L8" s="1"/>
  <c r="L7"/>
  <c r="J3"/>
  <c r="G3"/>
  <c r="G36"/>
  <c r="L36" s="1"/>
  <c r="K3"/>
  <c r="L3" l="1"/>
</calcChain>
</file>

<file path=xl/sharedStrings.xml><?xml version="1.0" encoding="utf-8"?>
<sst xmlns="http://schemas.openxmlformats.org/spreadsheetml/2006/main" count="114" uniqueCount="71">
  <si>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</si>
  <si>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</si>
  <si>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</si>
  <si>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</si>
  <si>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</si>
  <si>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</si>
  <si>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</si>
  <si>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</si>
  <si>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</si>
  <si>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</si>
  <si>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</si>
  <si>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</si>
  <si>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</si>
  <si>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</si>
  <si>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</si>
  <si>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</si>
  <si>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</si>
  <si>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</si>
  <si>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</si>
  <si>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</si>
  <si>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</si>
  <si>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</si>
  <si>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</si>
  <si>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</si>
  <si>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</si>
  <si>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</si>
  <si>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</si>
  <si>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</si>
  <si>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</si>
  <si>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</si>
  <si>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</si>
  <si>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</si>
  <si>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</si>
  <si>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</si>
  <si>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</si>
  <si>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</si>
  <si>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41-周转筐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</si>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</sst>
</file>

<file path=xl/styles.xml><?xml version="1.0" encoding="utf-8"?>
<styleSheet xmlns="http://schemas.openxmlformats.org/spreadsheetml/2006/main">
  <numFmts count="2">
    <numFmt numFmtId="176" formatCode="#,##0.00&quot;%&quot;"/>
    <numFmt numFmtId="177" formatCode="0.00_ "/>
  </numFmts>
  <fonts count="3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8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5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8" fillId="0" borderId="0"/>
    <xf numFmtId="0" fontId="29" fillId="0" borderId="0"/>
    <xf numFmtId="0" fontId="29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1" fillId="0" borderId="0"/>
  </cellStyleXfs>
  <cellXfs count="73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33" fillId="0" borderId="0" xfId="0" applyNumberFormat="1" applyFont="1" applyAlignment="1"/>
    <xf numFmtId="1" fontId="33" fillId="0" borderId="0" xfId="0" applyNumberFormat="1" applyFont="1" applyAlignment="1"/>
    <xf numFmtId="0" fontId="20" fillId="0" borderId="0" xfId="0" applyFont="1">
      <alignment vertical="center"/>
    </xf>
    <xf numFmtId="0" fontId="26" fillId="0" borderId="0" xfId="0" applyFont="1" applyAlignment="1">
      <alignment horizontal="left" wrapText="1"/>
    </xf>
    <xf numFmtId="0" fontId="27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</cellXfs>
  <cellStyles count="53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10" xfId="52"/>
    <cellStyle name="常规 2" xfId="44"/>
    <cellStyle name="常规 3" xfId="45"/>
    <cellStyle name="常规 4" xfId="47"/>
    <cellStyle name="常规 5" xfId="46"/>
    <cellStyle name="常规 6" xfId="48"/>
    <cellStyle name="常规 7" xfId="49"/>
    <cellStyle name="常规 8" xfId="50"/>
    <cellStyle name="常规 9" xfId="51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1" Type="http://schemas.openxmlformats.org/officeDocument/2006/relationships/hyperlink" Target="cid:97a5ff112" TargetMode="External"/><Relationship Id="rId42" Type="http://schemas.openxmlformats.org/officeDocument/2006/relationships/image" Target="cid:c0d5d5a813" TargetMode="External"/><Relationship Id="rId63" Type="http://schemas.openxmlformats.org/officeDocument/2006/relationships/hyperlink" Target="cid:38d18ad2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159" Type="http://schemas.openxmlformats.org/officeDocument/2006/relationships/hyperlink" Target="cid:241931c2" TargetMode="External"/><Relationship Id="rId170" Type="http://schemas.openxmlformats.org/officeDocument/2006/relationships/image" Target="cid:1600d1f413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26" Type="http://schemas.openxmlformats.org/officeDocument/2006/relationships/image" Target="cid:fd1fb7e513" TargetMode="External"/><Relationship Id="rId107" Type="http://schemas.openxmlformats.org/officeDocument/2006/relationships/hyperlink" Target="cid:847633e82" TargetMode="External"/><Relationship Id="rId11" Type="http://schemas.openxmlformats.org/officeDocument/2006/relationships/hyperlink" Target="cid:78be76a62" TargetMode="External"/><Relationship Id="rId32" Type="http://schemas.openxmlformats.org/officeDocument/2006/relationships/image" Target="cid:a711f73213" TargetMode="External"/><Relationship Id="rId53" Type="http://schemas.openxmlformats.org/officeDocument/2006/relationships/hyperlink" Target="cid:e1e57af62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149" Type="http://schemas.openxmlformats.org/officeDocument/2006/relationships/hyperlink" Target="cid:ea1527af2" TargetMode="External"/><Relationship Id="rId5" Type="http://schemas.openxmlformats.org/officeDocument/2006/relationships/hyperlink" Target="cid:738f7e472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181" Type="http://schemas.openxmlformats.org/officeDocument/2006/relationships/hyperlink" Target="cid:482d44f62" TargetMode="External"/><Relationship Id="rId216" Type="http://schemas.openxmlformats.org/officeDocument/2006/relationships/image" Target="cid:d85c69b313" TargetMode="External"/><Relationship Id="rId22" Type="http://schemas.openxmlformats.org/officeDocument/2006/relationships/image" Target="cid:97a5ff3513" TargetMode="External"/><Relationship Id="rId27" Type="http://schemas.openxmlformats.org/officeDocument/2006/relationships/hyperlink" Target="cid:9cc12f202" TargetMode="External"/><Relationship Id="rId43" Type="http://schemas.openxmlformats.org/officeDocument/2006/relationships/hyperlink" Target="cid:c5fc19282" TargetMode="External"/><Relationship Id="rId48" Type="http://schemas.openxmlformats.org/officeDocument/2006/relationships/image" Target="cid:d0b5888713" TargetMode="External"/><Relationship Id="rId64" Type="http://schemas.openxmlformats.org/officeDocument/2006/relationships/image" Target="cid:38d18d213" TargetMode="External"/><Relationship Id="rId69" Type="http://schemas.openxmlformats.org/officeDocument/2006/relationships/hyperlink" Target="cid:e0ef2af2" TargetMode="External"/><Relationship Id="rId113" Type="http://schemas.openxmlformats.org/officeDocument/2006/relationships/hyperlink" Target="cid:93d06cfe2" TargetMode="External"/><Relationship Id="rId118" Type="http://schemas.openxmlformats.org/officeDocument/2006/relationships/image" Target="cid:9ef219cb13" TargetMode="External"/><Relationship Id="rId134" Type="http://schemas.openxmlformats.org/officeDocument/2006/relationships/image" Target="cid:c8af4f1913" TargetMode="External"/><Relationship Id="rId139" Type="http://schemas.openxmlformats.org/officeDocument/2006/relationships/hyperlink" Target="cid:dc24c3602" TargetMode="External"/><Relationship Id="rId80" Type="http://schemas.openxmlformats.org/officeDocument/2006/relationships/image" Target="cid:27d58f7c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55" Type="http://schemas.openxmlformats.org/officeDocument/2006/relationships/hyperlink" Target="cid:f09b1ba62" TargetMode="External"/><Relationship Id="rId171" Type="http://schemas.openxmlformats.org/officeDocument/2006/relationships/hyperlink" Target="cid:16470b822" TargetMode="External"/><Relationship Id="rId176" Type="http://schemas.openxmlformats.org/officeDocument/2006/relationships/image" Target="cid:2a30ebbf13" TargetMode="External"/><Relationship Id="rId192" Type="http://schemas.openxmlformats.org/officeDocument/2006/relationships/image" Target="cid:671668c913" TargetMode="External"/><Relationship Id="rId197" Type="http://schemas.openxmlformats.org/officeDocument/2006/relationships/hyperlink" Target="cid:9a94d6742" TargetMode="External"/><Relationship Id="rId206" Type="http://schemas.openxmlformats.org/officeDocument/2006/relationships/image" Target="cid:b45939ec13" TargetMode="External"/><Relationship Id="rId227" Type="http://schemas.openxmlformats.org/officeDocument/2006/relationships/hyperlink" Target="cid:fd20b76d2" TargetMode="External"/><Relationship Id="rId201" Type="http://schemas.openxmlformats.org/officeDocument/2006/relationships/hyperlink" Target="cid:a60cac882" TargetMode="External"/><Relationship Id="rId222" Type="http://schemas.openxmlformats.org/officeDocument/2006/relationships/image" Target="cid:e7d8c5be13" TargetMode="External"/><Relationship Id="rId12" Type="http://schemas.openxmlformats.org/officeDocument/2006/relationships/image" Target="cid:78be76ce13" TargetMode="External"/><Relationship Id="rId17" Type="http://schemas.openxmlformats.org/officeDocument/2006/relationships/hyperlink" Target="cid:883802342" TargetMode="External"/><Relationship Id="rId33" Type="http://schemas.openxmlformats.org/officeDocument/2006/relationships/hyperlink" Target="cid:ac87b7b92" TargetMode="External"/><Relationship Id="rId38" Type="http://schemas.openxmlformats.org/officeDocument/2006/relationships/image" Target="cid:bbb631eb13" TargetMode="External"/><Relationship Id="rId59" Type="http://schemas.openxmlformats.org/officeDocument/2006/relationships/hyperlink" Target="cid:ef30262e2" TargetMode="External"/><Relationship Id="rId103" Type="http://schemas.openxmlformats.org/officeDocument/2006/relationships/hyperlink" Target="cid:7a31edb12" TargetMode="External"/><Relationship Id="rId108" Type="http://schemas.openxmlformats.org/officeDocument/2006/relationships/image" Target="cid:8476340b13" TargetMode="External"/><Relationship Id="rId124" Type="http://schemas.openxmlformats.org/officeDocument/2006/relationships/image" Target="cid:b896ad6d13" TargetMode="External"/><Relationship Id="rId129" Type="http://schemas.openxmlformats.org/officeDocument/2006/relationships/hyperlink" Target="cid:bd29a17a2" TargetMode="External"/><Relationship Id="rId54" Type="http://schemas.openxmlformats.org/officeDocument/2006/relationships/image" Target="cid:e1e57b1713" TargetMode="External"/><Relationship Id="rId70" Type="http://schemas.openxmlformats.org/officeDocument/2006/relationships/image" Target="cid:e0ef2d213" TargetMode="External"/><Relationship Id="rId75" Type="http://schemas.openxmlformats.org/officeDocument/2006/relationships/hyperlink" Target="cid:185a1b862" TargetMode="External"/><Relationship Id="rId91" Type="http://schemas.openxmlformats.org/officeDocument/2006/relationships/hyperlink" Target="cid:4babe7622" TargetMode="External"/><Relationship Id="rId96" Type="http://schemas.openxmlformats.org/officeDocument/2006/relationships/image" Target="cid:56290cef13" TargetMode="External"/><Relationship Id="rId140" Type="http://schemas.openxmlformats.org/officeDocument/2006/relationships/image" Target="cid:dc24c38713" TargetMode="External"/><Relationship Id="rId145" Type="http://schemas.openxmlformats.org/officeDocument/2006/relationships/hyperlink" Target="cid:e293c4ee2" TargetMode="External"/><Relationship Id="rId161" Type="http://schemas.openxmlformats.org/officeDocument/2006/relationships/hyperlink" Target="cid:55eaf9a2" TargetMode="External"/><Relationship Id="rId166" Type="http://schemas.openxmlformats.org/officeDocument/2006/relationships/image" Target="cid:a9baa8e13" TargetMode="External"/><Relationship Id="rId182" Type="http://schemas.openxmlformats.org/officeDocument/2006/relationships/image" Target="cid:482d451d13" TargetMode="External"/><Relationship Id="rId187" Type="http://schemas.openxmlformats.org/officeDocument/2006/relationships/hyperlink" Target="cid:579a7efa2" TargetMode="External"/><Relationship Id="rId217" Type="http://schemas.openxmlformats.org/officeDocument/2006/relationships/hyperlink" Target="cid:dd85b6102" TargetMode="External"/><Relationship Id="rId1" Type="http://schemas.openxmlformats.org/officeDocument/2006/relationships/image" Target="../media/image1.jpeg"/><Relationship Id="rId6" Type="http://schemas.openxmlformats.org/officeDocument/2006/relationships/image" Target="cid:738f7e7313" TargetMode="External"/><Relationship Id="rId212" Type="http://schemas.openxmlformats.org/officeDocument/2006/relationships/image" Target="cid:c607a81c13" TargetMode="External"/><Relationship Id="rId23" Type="http://schemas.openxmlformats.org/officeDocument/2006/relationships/hyperlink" Target="cid:97a883d72" TargetMode="External"/><Relationship Id="rId28" Type="http://schemas.openxmlformats.org/officeDocument/2006/relationships/image" Target="cid:9cc12f6e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119" Type="http://schemas.openxmlformats.org/officeDocument/2006/relationships/hyperlink" Target="cid:a36860ed2" TargetMode="External"/><Relationship Id="rId44" Type="http://schemas.openxmlformats.org/officeDocument/2006/relationships/image" Target="cid:c5fc194a13" TargetMode="External"/><Relationship Id="rId60" Type="http://schemas.openxmlformats.org/officeDocument/2006/relationships/image" Target="cid:ef30265413" TargetMode="External"/><Relationship Id="rId65" Type="http://schemas.openxmlformats.org/officeDocument/2006/relationships/hyperlink" Target="cid:38f9f0f2" TargetMode="External"/><Relationship Id="rId81" Type="http://schemas.openxmlformats.org/officeDocument/2006/relationships/hyperlink" Target="cid:27d6fdf22" TargetMode="External"/><Relationship Id="rId86" Type="http://schemas.openxmlformats.org/officeDocument/2006/relationships/image" Target="cid:321b9fbf13" TargetMode="External"/><Relationship Id="rId130" Type="http://schemas.openxmlformats.org/officeDocument/2006/relationships/image" Target="cid:bd29a19c13" TargetMode="External"/><Relationship Id="rId135" Type="http://schemas.openxmlformats.org/officeDocument/2006/relationships/hyperlink" Target="cid:dc1f67392" TargetMode="External"/><Relationship Id="rId151" Type="http://schemas.openxmlformats.org/officeDocument/2006/relationships/hyperlink" Target="cid:ecaa39042" TargetMode="External"/><Relationship Id="rId156" Type="http://schemas.openxmlformats.org/officeDocument/2006/relationships/image" Target="cid:f09b1bd013" TargetMode="External"/><Relationship Id="rId177" Type="http://schemas.openxmlformats.org/officeDocument/2006/relationships/hyperlink" Target="cid:2e6f58082" TargetMode="External"/><Relationship Id="rId198" Type="http://schemas.openxmlformats.org/officeDocument/2006/relationships/image" Target="cid:9a94d69913" TargetMode="External"/><Relationship Id="rId172" Type="http://schemas.openxmlformats.org/officeDocument/2006/relationships/image" Target="cid:16470bac13" TargetMode="External"/><Relationship Id="rId193" Type="http://schemas.openxmlformats.org/officeDocument/2006/relationships/hyperlink" Target="cid:6c3b17e82" TargetMode="External"/><Relationship Id="rId202" Type="http://schemas.openxmlformats.org/officeDocument/2006/relationships/image" Target="cid:a60cacae13" TargetMode="External"/><Relationship Id="rId207" Type="http://schemas.openxmlformats.org/officeDocument/2006/relationships/hyperlink" Target="cid:b97944ee2" TargetMode="External"/><Relationship Id="rId223" Type="http://schemas.openxmlformats.org/officeDocument/2006/relationships/hyperlink" Target="cid:ed01ac172" TargetMode="External"/><Relationship Id="rId228" Type="http://schemas.openxmlformats.org/officeDocument/2006/relationships/image" Target="cid:fd20b79113" TargetMode="External"/><Relationship Id="rId13" Type="http://schemas.openxmlformats.org/officeDocument/2006/relationships/hyperlink" Target="cid:78c0f45a2" TargetMode="External"/><Relationship Id="rId18" Type="http://schemas.openxmlformats.org/officeDocument/2006/relationships/image" Target="cid:8838026613" TargetMode="External"/><Relationship Id="rId39" Type="http://schemas.openxmlformats.org/officeDocument/2006/relationships/hyperlink" Target="cid:bbbaca6d2" TargetMode="External"/><Relationship Id="rId109" Type="http://schemas.openxmlformats.org/officeDocument/2006/relationships/hyperlink" Target="cid:93cbd5922" TargetMode="External"/><Relationship Id="rId34" Type="http://schemas.openxmlformats.org/officeDocument/2006/relationships/image" Target="cid:ac87b7df13" TargetMode="External"/><Relationship Id="rId50" Type="http://schemas.openxmlformats.org/officeDocument/2006/relationships/image" Target="cid:dfd4546613" TargetMode="External"/><Relationship Id="rId55" Type="http://schemas.openxmlformats.org/officeDocument/2006/relationships/hyperlink" Target="cid:e76dc97e2" TargetMode="External"/><Relationship Id="rId76" Type="http://schemas.openxmlformats.org/officeDocument/2006/relationships/image" Target="cid:185a1bab13" TargetMode="External"/><Relationship Id="rId97" Type="http://schemas.openxmlformats.org/officeDocument/2006/relationships/hyperlink" Target="cid:5b3e82962" TargetMode="External"/><Relationship Id="rId104" Type="http://schemas.openxmlformats.org/officeDocument/2006/relationships/image" Target="cid:7a31edd613" TargetMode="External"/><Relationship Id="rId120" Type="http://schemas.openxmlformats.org/officeDocument/2006/relationships/image" Target="cid:a368611313" TargetMode="External"/><Relationship Id="rId125" Type="http://schemas.openxmlformats.org/officeDocument/2006/relationships/hyperlink" Target="cid:b8993a7d2" TargetMode="External"/><Relationship Id="rId141" Type="http://schemas.openxmlformats.org/officeDocument/2006/relationships/hyperlink" Target="cid:e12978772" TargetMode="External"/><Relationship Id="rId146" Type="http://schemas.openxmlformats.org/officeDocument/2006/relationships/image" Target="cid:e293c51913" TargetMode="External"/><Relationship Id="rId167" Type="http://schemas.openxmlformats.org/officeDocument/2006/relationships/hyperlink" Target="cid:fa4c65f2" TargetMode="External"/><Relationship Id="rId188" Type="http://schemas.openxmlformats.org/officeDocument/2006/relationships/image" Target="cid:579a7f2113" TargetMode="External"/><Relationship Id="rId7" Type="http://schemas.openxmlformats.org/officeDocument/2006/relationships/hyperlink" Target="cid:7393130e2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162" Type="http://schemas.openxmlformats.org/officeDocument/2006/relationships/image" Target="cid:55eafc213" TargetMode="External"/><Relationship Id="rId183" Type="http://schemas.openxmlformats.org/officeDocument/2006/relationships/hyperlink" Target="cid:4d58e2842" TargetMode="External"/><Relationship Id="rId213" Type="http://schemas.openxmlformats.org/officeDocument/2006/relationships/hyperlink" Target="cid:c8f5e1192" TargetMode="External"/><Relationship Id="rId218" Type="http://schemas.openxmlformats.org/officeDocument/2006/relationships/image" Target="cid:dd85b635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4" Type="http://schemas.openxmlformats.org/officeDocument/2006/relationships/image" Target="cid:97a883f913" TargetMode="External"/><Relationship Id="rId40" Type="http://schemas.openxmlformats.org/officeDocument/2006/relationships/image" Target="cid:bbbaca8f13" TargetMode="External"/><Relationship Id="rId45" Type="http://schemas.openxmlformats.org/officeDocument/2006/relationships/hyperlink" Target="cid:cb1fd4bc2" TargetMode="External"/><Relationship Id="rId66" Type="http://schemas.openxmlformats.org/officeDocument/2006/relationships/image" Target="cid:38f9f3713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115" Type="http://schemas.openxmlformats.org/officeDocument/2006/relationships/hyperlink" Target="cid:9917342c2" TargetMode="External"/><Relationship Id="rId131" Type="http://schemas.openxmlformats.org/officeDocument/2006/relationships/hyperlink" Target="cid:c246514a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52" Type="http://schemas.openxmlformats.org/officeDocument/2006/relationships/image" Target="cid:ecaa3d3d13" TargetMode="External"/><Relationship Id="rId173" Type="http://schemas.openxmlformats.org/officeDocument/2006/relationships/hyperlink" Target="cid:2421fe292" TargetMode="External"/><Relationship Id="rId194" Type="http://schemas.openxmlformats.org/officeDocument/2006/relationships/image" Target="cid:6c3b1810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208" Type="http://schemas.openxmlformats.org/officeDocument/2006/relationships/image" Target="cid:b979451613" TargetMode="External"/><Relationship Id="rId229" Type="http://schemas.openxmlformats.org/officeDocument/2006/relationships/hyperlink" Target="cid:196d985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14" Type="http://schemas.openxmlformats.org/officeDocument/2006/relationships/image" Target="cid:78c0f48013" TargetMode="External"/><Relationship Id="rId30" Type="http://schemas.openxmlformats.org/officeDocument/2006/relationships/image" Target="cid:a1ed202213" TargetMode="External"/><Relationship Id="rId35" Type="http://schemas.openxmlformats.org/officeDocument/2006/relationships/hyperlink" Target="cid:bbb2de7c2" TargetMode="External"/><Relationship Id="rId56" Type="http://schemas.openxmlformats.org/officeDocument/2006/relationships/image" Target="cid:e76dc9a413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8" Type="http://schemas.openxmlformats.org/officeDocument/2006/relationships/image" Target="cid:7393133f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42" Type="http://schemas.openxmlformats.org/officeDocument/2006/relationships/image" Target="cid:e129789e13" TargetMode="External"/><Relationship Id="rId163" Type="http://schemas.openxmlformats.org/officeDocument/2006/relationships/hyperlink" Target="cid:a6fd2d02" TargetMode="External"/><Relationship Id="rId184" Type="http://schemas.openxmlformats.org/officeDocument/2006/relationships/image" Target="cid:4d58e2a713" TargetMode="External"/><Relationship Id="rId189" Type="http://schemas.openxmlformats.org/officeDocument/2006/relationships/hyperlink" Target="cid:5dbe5bc82" TargetMode="External"/><Relationship Id="rId219" Type="http://schemas.openxmlformats.org/officeDocument/2006/relationships/hyperlink" Target="cid:e2b490a42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0" Type="http://schemas.openxmlformats.org/officeDocument/2006/relationships/image" Target="cid:196d9a913" TargetMode="External"/><Relationship Id="rId25" Type="http://schemas.openxmlformats.org/officeDocument/2006/relationships/hyperlink" Target="cid:97aae1182" TargetMode="External"/><Relationship Id="rId46" Type="http://schemas.openxmlformats.org/officeDocument/2006/relationships/image" Target="cid:cb1fd4e013" TargetMode="External"/><Relationship Id="rId67" Type="http://schemas.openxmlformats.org/officeDocument/2006/relationships/hyperlink" Target="cid:3922740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32" Type="http://schemas.openxmlformats.org/officeDocument/2006/relationships/image" Target="cid:c246516c13" TargetMode="External"/><Relationship Id="rId153" Type="http://schemas.openxmlformats.org/officeDocument/2006/relationships/hyperlink" Target="cid:ed7946d52" TargetMode="External"/><Relationship Id="rId174" Type="http://schemas.openxmlformats.org/officeDocument/2006/relationships/image" Target="cid:2421fe4c13" TargetMode="External"/><Relationship Id="rId179" Type="http://schemas.openxmlformats.org/officeDocument/2006/relationships/hyperlink" Target="cid:4307d8b3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0" Type="http://schemas.openxmlformats.org/officeDocument/2006/relationships/image" Target="cid:e2b490ca13" TargetMode="External"/><Relationship Id="rId225" Type="http://schemas.openxmlformats.org/officeDocument/2006/relationships/hyperlink" Target="cid:fd1fb7c42" TargetMode="External"/><Relationship Id="rId15" Type="http://schemas.openxmlformats.org/officeDocument/2006/relationships/hyperlink" Target="cid:7dde59952" TargetMode="External"/><Relationship Id="rId36" Type="http://schemas.openxmlformats.org/officeDocument/2006/relationships/image" Target="cid:bbb2dea413" TargetMode="External"/><Relationship Id="rId57" Type="http://schemas.openxmlformats.org/officeDocument/2006/relationships/hyperlink" Target="cid:eca839e5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78" Type="http://schemas.openxmlformats.org/officeDocument/2006/relationships/image" Target="cid:27d3d8c413" TargetMode="External"/><Relationship Id="rId94" Type="http://schemas.openxmlformats.org/officeDocument/2006/relationships/image" Target="cid:4bad0c6813" TargetMode="External"/><Relationship Id="rId99" Type="http://schemas.openxmlformats.org/officeDocument/2006/relationships/hyperlink" Target="cid:6fdc68d82" TargetMode="External"/><Relationship Id="rId101" Type="http://schemas.openxmlformats.org/officeDocument/2006/relationships/hyperlink" Target="cid:750aa1bc2" TargetMode="External"/><Relationship Id="rId122" Type="http://schemas.openxmlformats.org/officeDocument/2006/relationships/image" Target="cid:a88b2fa613" TargetMode="External"/><Relationship Id="rId143" Type="http://schemas.openxmlformats.org/officeDocument/2006/relationships/hyperlink" Target="cid:e2636a2d2" TargetMode="External"/><Relationship Id="rId148" Type="http://schemas.openxmlformats.org/officeDocument/2006/relationships/image" Target="cid:e39a52ae13" TargetMode="External"/><Relationship Id="rId164" Type="http://schemas.openxmlformats.org/officeDocument/2006/relationships/image" Target="cid:a6fd2fd13" TargetMode="External"/><Relationship Id="rId169" Type="http://schemas.openxmlformats.org/officeDocument/2006/relationships/hyperlink" Target="cid:1600d1d42" TargetMode="External"/><Relationship Id="rId185" Type="http://schemas.openxmlformats.org/officeDocument/2006/relationships/hyperlink" Target="cid:531d4de22" TargetMode="External"/><Relationship Id="rId4" Type="http://schemas.openxmlformats.org/officeDocument/2006/relationships/image" Target="../media/image2.jpeg"/><Relationship Id="rId9" Type="http://schemas.openxmlformats.org/officeDocument/2006/relationships/hyperlink" Target="cid:739529052" TargetMode="External"/><Relationship Id="rId180" Type="http://schemas.openxmlformats.org/officeDocument/2006/relationships/image" Target="cid:4307d8dd13" TargetMode="External"/><Relationship Id="rId210" Type="http://schemas.openxmlformats.org/officeDocument/2006/relationships/image" Target="cid:be9a3ee813" TargetMode="External"/><Relationship Id="rId215" Type="http://schemas.openxmlformats.org/officeDocument/2006/relationships/hyperlink" Target="cid:d85c6991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47" Type="http://schemas.openxmlformats.org/officeDocument/2006/relationships/hyperlink" Target="cid:d0b588612" TargetMode="External"/><Relationship Id="rId68" Type="http://schemas.openxmlformats.org/officeDocument/2006/relationships/image" Target="cid:392276913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33" Type="http://schemas.openxmlformats.org/officeDocument/2006/relationships/hyperlink" Target="cid:c8af4ef42" TargetMode="External"/><Relationship Id="rId154" Type="http://schemas.openxmlformats.org/officeDocument/2006/relationships/image" Target="cid:ed79471e13" TargetMode="External"/><Relationship Id="rId175" Type="http://schemas.openxmlformats.org/officeDocument/2006/relationships/hyperlink" Target="cid:2a30eb842" TargetMode="External"/><Relationship Id="rId196" Type="http://schemas.openxmlformats.org/officeDocument/2006/relationships/image" Target="cid:9571363a13" TargetMode="External"/><Relationship Id="rId200" Type="http://schemas.openxmlformats.org/officeDocument/2006/relationships/image" Target="cid:9fc12dfe13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37" Type="http://schemas.openxmlformats.org/officeDocument/2006/relationships/hyperlink" Target="cid:bbb631c12" TargetMode="External"/><Relationship Id="rId58" Type="http://schemas.openxmlformats.org/officeDocument/2006/relationships/image" Target="cid:eca83a0c13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23" Type="http://schemas.openxmlformats.org/officeDocument/2006/relationships/hyperlink" Target="cid:b896ad462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65" Type="http://schemas.openxmlformats.org/officeDocument/2006/relationships/hyperlink" Target="cid:a9baa6a2" TargetMode="External"/><Relationship Id="rId186" Type="http://schemas.openxmlformats.org/officeDocument/2006/relationships/image" Target="cid:531d4e0813" TargetMode="External"/><Relationship Id="rId211" Type="http://schemas.openxmlformats.org/officeDocument/2006/relationships/hyperlink" Target="cid:c607a7f12" TargetMode="External"/><Relationship Id="rId232" Type="http://schemas.openxmlformats.org/officeDocument/2006/relationships/image" Target="cid:7e63386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9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K19" sqref="K19"/>
    </sheetView>
  </sheetViews>
  <sheetFormatPr defaultRowHeight="11.25"/>
  <cols>
    <col min="1" max="1" width="7.75" style="1" customWidth="1"/>
    <col min="2" max="2" width="3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2">
      <c r="A1" s="5"/>
      <c r="B1" s="6"/>
      <c r="C1" s="7"/>
      <c r="D1" s="8"/>
      <c r="E1" s="9" t="s">
        <v>0</v>
      </c>
      <c r="F1" s="23" t="s">
        <v>1</v>
      </c>
      <c r="G1" s="10" t="s">
        <v>44</v>
      </c>
      <c r="H1" s="23" t="s">
        <v>2</v>
      </c>
      <c r="I1" s="17" t="s">
        <v>42</v>
      </c>
      <c r="J1" s="18" t="s">
        <v>43</v>
      </c>
      <c r="K1" s="19" t="s">
        <v>45</v>
      </c>
      <c r="L1" s="19" t="s">
        <v>46</v>
      </c>
    </row>
    <row r="2" spans="1:12">
      <c r="A2" s="11" t="s">
        <v>3</v>
      </c>
      <c r="B2" s="12"/>
      <c r="C2" s="57" t="s">
        <v>4</v>
      </c>
      <c r="D2" s="57"/>
      <c r="E2" s="13"/>
      <c r="F2" s="24"/>
      <c r="G2" s="14"/>
      <c r="H2" s="24"/>
      <c r="I2" s="20"/>
      <c r="J2" s="21"/>
      <c r="K2" s="22"/>
      <c r="L2" s="22"/>
    </row>
    <row r="3" spans="1:12">
      <c r="A3" s="58" t="s">
        <v>5</v>
      </c>
      <c r="B3" s="58"/>
      <c r="C3" s="58"/>
      <c r="D3" s="58"/>
      <c r="E3" s="15">
        <f>RA!D7</f>
        <v>13110511.408600001</v>
      </c>
      <c r="F3" s="25">
        <f>RA!I7</f>
        <v>1308538.0334999999</v>
      </c>
      <c r="G3" s="16">
        <f>E3-F3</f>
        <v>11801973.375100002</v>
      </c>
      <c r="H3" s="27">
        <f>RA!J7</f>
        <v>9.9808313552257708</v>
      </c>
      <c r="I3" s="20">
        <f>SUM(I4:I39)</f>
        <v>13110514.323039722</v>
      </c>
      <c r="J3" s="21">
        <f>SUM(J4:J39)</f>
        <v>11801973.26086219</v>
      </c>
      <c r="K3" s="22">
        <f>E3-I3</f>
        <v>-2.9144397210329771</v>
      </c>
      <c r="L3" s="22">
        <f>G3-J3</f>
        <v>0.11423781141638756</v>
      </c>
    </row>
    <row r="4" spans="1:12">
      <c r="A4" s="59">
        <f>RA!A8</f>
        <v>41576</v>
      </c>
      <c r="B4" s="12">
        <v>12</v>
      </c>
      <c r="C4" s="56" t="s">
        <v>6</v>
      </c>
      <c r="D4" s="56"/>
      <c r="E4" s="15">
        <f>RA!D8</f>
        <v>534401.83050000004</v>
      </c>
      <c r="F4" s="25">
        <f>RA!I8</f>
        <v>96870.0576</v>
      </c>
      <c r="G4" s="16">
        <f t="shared" ref="G4:G39" si="0">E4-F4</f>
        <v>437531.77290000004</v>
      </c>
      <c r="H4" s="27">
        <f>RA!J8</f>
        <v>18.126819945464199</v>
      </c>
      <c r="I4" s="20">
        <f>VLOOKUP(B4,RMS!B:D,3,FALSE)</f>
        <v>534402.20029487205</v>
      </c>
      <c r="J4" s="21">
        <f>VLOOKUP(B4,RMS!B:E,4,FALSE)</f>
        <v>437531.77181453002</v>
      </c>
      <c r="K4" s="22">
        <f t="shared" ref="K4:K39" si="1">E4-I4</f>
        <v>-0.36979487200733274</v>
      </c>
      <c r="L4" s="22">
        <f t="shared" ref="L4:L39" si="2">G4-J4</f>
        <v>1.085470023099333E-3</v>
      </c>
    </row>
    <row r="5" spans="1:12">
      <c r="A5" s="59"/>
      <c r="B5" s="12">
        <v>13</v>
      </c>
      <c r="C5" s="56" t="s">
        <v>7</v>
      </c>
      <c r="D5" s="56"/>
      <c r="E5" s="15">
        <f>RA!D9</f>
        <v>111697.08809999999</v>
      </c>
      <c r="F5" s="25">
        <f>RA!I9</f>
        <v>-115198.6216</v>
      </c>
      <c r="G5" s="16">
        <f t="shared" si="0"/>
        <v>226895.70970000001</v>
      </c>
      <c r="H5" s="27">
        <f>RA!J9</f>
        <v>-103.134847612916</v>
      </c>
      <c r="I5" s="20">
        <f>VLOOKUP(B5,RMS!B:D,3,FALSE)</f>
        <v>111697.08950021899</v>
      </c>
      <c r="J5" s="21">
        <f>VLOOKUP(B5,RMS!B:E,4,FALSE)</f>
        <v>226895.70919829101</v>
      </c>
      <c r="K5" s="22">
        <f t="shared" si="1"/>
        <v>-1.4002190000610426E-3</v>
      </c>
      <c r="L5" s="22">
        <f t="shared" si="2"/>
        <v>5.0170900067314506E-4</v>
      </c>
    </row>
    <row r="6" spans="1:12">
      <c r="A6" s="59"/>
      <c r="B6" s="12">
        <v>14</v>
      </c>
      <c r="C6" s="56" t="s">
        <v>8</v>
      </c>
      <c r="D6" s="56"/>
      <c r="E6" s="15">
        <f>RA!D10</f>
        <v>80453.307000000001</v>
      </c>
      <c r="F6" s="25">
        <f>RA!I10</f>
        <v>21551.8135</v>
      </c>
      <c r="G6" s="16">
        <f t="shared" si="0"/>
        <v>58901.493499999997</v>
      </c>
      <c r="H6" s="27">
        <f>RA!J10</f>
        <v>26.787977155494701</v>
      </c>
      <c r="I6" s="20">
        <f>VLOOKUP(B6,RMS!B:D,3,FALSE)</f>
        <v>80455.032869230796</v>
      </c>
      <c r="J6" s="21">
        <f>VLOOKUP(B6,RMS!B:E,4,FALSE)</f>
        <v>58901.4936376068</v>
      </c>
      <c r="K6" s="22">
        <f t="shared" si="1"/>
        <v>-1.7258692307950696</v>
      </c>
      <c r="L6" s="22">
        <f t="shared" si="2"/>
        <v>-1.3760680303676054E-4</v>
      </c>
    </row>
    <row r="7" spans="1:12">
      <c r="A7" s="59"/>
      <c r="B7" s="12">
        <v>15</v>
      </c>
      <c r="C7" s="56" t="s">
        <v>9</v>
      </c>
      <c r="D7" s="56"/>
      <c r="E7" s="15">
        <f>RA!D11</f>
        <v>38514.948400000001</v>
      </c>
      <c r="F7" s="25">
        <f>RA!I11</f>
        <v>9968.7608999999993</v>
      </c>
      <c r="G7" s="16">
        <f t="shared" si="0"/>
        <v>28546.1875</v>
      </c>
      <c r="H7" s="27">
        <f>RA!J11</f>
        <v>25.8828359224804</v>
      </c>
      <c r="I7" s="20">
        <f>VLOOKUP(B7,RMS!B:D,3,FALSE)</f>
        <v>38514.962850427401</v>
      </c>
      <c r="J7" s="21">
        <f>VLOOKUP(B7,RMS!B:E,4,FALSE)</f>
        <v>28546.187480341901</v>
      </c>
      <c r="K7" s="22">
        <f t="shared" si="1"/>
        <v>-1.445042739942437E-2</v>
      </c>
      <c r="L7" s="22">
        <f t="shared" si="2"/>
        <v>1.9658098608488217E-5</v>
      </c>
    </row>
    <row r="8" spans="1:12">
      <c r="A8" s="59"/>
      <c r="B8" s="12">
        <v>16</v>
      </c>
      <c r="C8" s="56" t="s">
        <v>10</v>
      </c>
      <c r="D8" s="56"/>
      <c r="E8" s="15">
        <f>RA!D12</f>
        <v>153651.07740000001</v>
      </c>
      <c r="F8" s="25">
        <f>RA!I12</f>
        <v>7618.9771000000001</v>
      </c>
      <c r="G8" s="16">
        <f t="shared" si="0"/>
        <v>146032.10030000002</v>
      </c>
      <c r="H8" s="27">
        <f>RA!J12</f>
        <v>4.95862263312707</v>
      </c>
      <c r="I8" s="20">
        <f>VLOOKUP(B8,RMS!B:D,3,FALSE)</f>
        <v>153651.07570170899</v>
      </c>
      <c r="J8" s="21">
        <f>VLOOKUP(B8,RMS!B:E,4,FALSE)</f>
        <v>146032.09935982901</v>
      </c>
      <c r="K8" s="22">
        <f t="shared" si="1"/>
        <v>1.6982910165097564E-3</v>
      </c>
      <c r="L8" s="22">
        <f t="shared" si="2"/>
        <v>9.4017101218923926E-4</v>
      </c>
    </row>
    <row r="9" spans="1:12">
      <c r="A9" s="59"/>
      <c r="B9" s="12">
        <v>17</v>
      </c>
      <c r="C9" s="56" t="s">
        <v>11</v>
      </c>
      <c r="D9" s="56"/>
      <c r="E9" s="15">
        <f>RA!D13</f>
        <v>281153.4045</v>
      </c>
      <c r="F9" s="25">
        <f>RA!I13</f>
        <v>65556.717900000003</v>
      </c>
      <c r="G9" s="16">
        <f t="shared" si="0"/>
        <v>215596.68660000002</v>
      </c>
      <c r="H9" s="27">
        <f>RA!J13</f>
        <v>23.317063514341999</v>
      </c>
      <c r="I9" s="20">
        <f>VLOOKUP(B9,RMS!B:D,3,FALSE)</f>
        <v>281153.54422478599</v>
      </c>
      <c r="J9" s="21">
        <f>VLOOKUP(B9,RMS!B:E,4,FALSE)</f>
        <v>215596.68614786299</v>
      </c>
      <c r="K9" s="22">
        <f t="shared" si="1"/>
        <v>-0.13972478598589078</v>
      </c>
      <c r="L9" s="22">
        <f t="shared" si="2"/>
        <v>4.5213702833279967E-4</v>
      </c>
    </row>
    <row r="10" spans="1:12">
      <c r="A10" s="59"/>
      <c r="B10" s="12">
        <v>18</v>
      </c>
      <c r="C10" s="56" t="s">
        <v>12</v>
      </c>
      <c r="D10" s="56"/>
      <c r="E10" s="15">
        <f>RA!D14</f>
        <v>124537.4314</v>
      </c>
      <c r="F10" s="25">
        <f>RA!I14</f>
        <v>25891.9686</v>
      </c>
      <c r="G10" s="16">
        <f t="shared" si="0"/>
        <v>98645.462800000008</v>
      </c>
      <c r="H10" s="27">
        <f>RA!J14</f>
        <v>20.790511181203001</v>
      </c>
      <c r="I10" s="20">
        <f>VLOOKUP(B10,RMS!B:D,3,FALSE)</f>
        <v>124537.42120854701</v>
      </c>
      <c r="J10" s="21">
        <f>VLOOKUP(B10,RMS!B:E,4,FALSE)</f>
        <v>98645.463011111104</v>
      </c>
      <c r="K10" s="22">
        <f t="shared" si="1"/>
        <v>1.019145299505908E-2</v>
      </c>
      <c r="L10" s="22">
        <f t="shared" si="2"/>
        <v>-2.1111109526827931E-4</v>
      </c>
    </row>
    <row r="11" spans="1:12">
      <c r="A11" s="59"/>
      <c r="B11" s="12">
        <v>19</v>
      </c>
      <c r="C11" s="56" t="s">
        <v>13</v>
      </c>
      <c r="D11" s="56"/>
      <c r="E11" s="15">
        <f>RA!D15</f>
        <v>79333.345000000001</v>
      </c>
      <c r="F11" s="25">
        <f>RA!I15</f>
        <v>19341.143199999999</v>
      </c>
      <c r="G11" s="16">
        <f t="shared" si="0"/>
        <v>59992.201800000003</v>
      </c>
      <c r="H11" s="27">
        <f>RA!J15</f>
        <v>24.379588683673902</v>
      </c>
      <c r="I11" s="20">
        <f>VLOOKUP(B11,RMS!B:D,3,FALSE)</f>
        <v>79333.370864102602</v>
      </c>
      <c r="J11" s="21">
        <f>VLOOKUP(B11,RMS!B:E,4,FALSE)</f>
        <v>59992.199754700901</v>
      </c>
      <c r="K11" s="22">
        <f t="shared" si="1"/>
        <v>-2.5864102601190098E-2</v>
      </c>
      <c r="L11" s="22">
        <f t="shared" si="2"/>
        <v>2.0452991011552513E-3</v>
      </c>
    </row>
    <row r="12" spans="1:12">
      <c r="A12" s="59"/>
      <c r="B12" s="12">
        <v>21</v>
      </c>
      <c r="C12" s="56" t="s">
        <v>14</v>
      </c>
      <c r="D12" s="56"/>
      <c r="E12" s="15">
        <f>RA!D16</f>
        <v>554601.73829999997</v>
      </c>
      <c r="F12" s="25">
        <f>RA!I16</f>
        <v>252.94309999999999</v>
      </c>
      <c r="G12" s="16">
        <f t="shared" si="0"/>
        <v>554348.79519999993</v>
      </c>
      <c r="H12" s="27">
        <f>RA!J16</f>
        <v>4.5608061160309001E-2</v>
      </c>
      <c r="I12" s="20">
        <f>VLOOKUP(B12,RMS!B:D,3,FALSE)</f>
        <v>554601.55420000001</v>
      </c>
      <c r="J12" s="21">
        <f>VLOOKUP(B12,RMS!B:E,4,FALSE)</f>
        <v>554348.79520000005</v>
      </c>
      <c r="K12" s="22">
        <f t="shared" si="1"/>
        <v>0.18409999995492399</v>
      </c>
      <c r="L12" s="22">
        <f t="shared" si="2"/>
        <v>0</v>
      </c>
    </row>
    <row r="13" spans="1:12">
      <c r="A13" s="59"/>
      <c r="B13" s="12">
        <v>22</v>
      </c>
      <c r="C13" s="56" t="s">
        <v>15</v>
      </c>
      <c r="D13" s="56"/>
      <c r="E13" s="15">
        <f>RA!D17</f>
        <v>720870.51610000001</v>
      </c>
      <c r="F13" s="25">
        <f>RA!I17</f>
        <v>27502.556499999999</v>
      </c>
      <c r="G13" s="16">
        <f t="shared" si="0"/>
        <v>693367.95960000006</v>
      </c>
      <c r="H13" s="27">
        <f>RA!J17</f>
        <v>3.81518676180464</v>
      </c>
      <c r="I13" s="20">
        <f>VLOOKUP(B13,RMS!B:D,3,FALSE)</f>
        <v>720870.54404017096</v>
      </c>
      <c r="J13" s="21">
        <f>VLOOKUP(B13,RMS!B:E,4,FALSE)</f>
        <v>693367.95956581202</v>
      </c>
      <c r="K13" s="22">
        <f t="shared" si="1"/>
        <v>-2.7940170955844223E-2</v>
      </c>
      <c r="L13" s="22">
        <f t="shared" si="2"/>
        <v>3.4188036806881428E-5</v>
      </c>
    </row>
    <row r="14" spans="1:12">
      <c r="A14" s="59"/>
      <c r="B14" s="12">
        <v>23</v>
      </c>
      <c r="C14" s="56" t="s">
        <v>16</v>
      </c>
      <c r="D14" s="56"/>
      <c r="E14" s="15">
        <f>RA!D18</f>
        <v>1121968.4826</v>
      </c>
      <c r="F14" s="25">
        <f>RA!I18</f>
        <v>183040.16500000001</v>
      </c>
      <c r="G14" s="16">
        <f t="shared" si="0"/>
        <v>938928.31759999995</v>
      </c>
      <c r="H14" s="27">
        <f>RA!J18</f>
        <v>16.314198468020301</v>
      </c>
      <c r="I14" s="20">
        <f>VLOOKUP(B14,RMS!B:D,3,FALSE)</f>
        <v>1121968.5005632499</v>
      </c>
      <c r="J14" s="21">
        <f>VLOOKUP(B14,RMS!B:E,4,FALSE)</f>
        <v>938928.30680427398</v>
      </c>
      <c r="K14" s="22">
        <f t="shared" si="1"/>
        <v>-1.7963249934837222E-2</v>
      </c>
      <c r="L14" s="22">
        <f t="shared" si="2"/>
        <v>1.0795725975185633E-2</v>
      </c>
    </row>
    <row r="15" spans="1:12">
      <c r="A15" s="59"/>
      <c r="B15" s="12">
        <v>24</v>
      </c>
      <c r="C15" s="56" t="s">
        <v>17</v>
      </c>
      <c r="D15" s="56"/>
      <c r="E15" s="15">
        <f>RA!D19</f>
        <v>631618.01139999996</v>
      </c>
      <c r="F15" s="25">
        <f>RA!I19</f>
        <v>-14694.8668</v>
      </c>
      <c r="G15" s="16">
        <f t="shared" si="0"/>
        <v>646312.87819999992</v>
      </c>
      <c r="H15" s="27">
        <f>RA!J19</f>
        <v>-2.3265433434091598</v>
      </c>
      <c r="I15" s="20">
        <f>VLOOKUP(B15,RMS!B:D,3,FALSE)</f>
        <v>631618.04865299095</v>
      </c>
      <c r="J15" s="21">
        <f>VLOOKUP(B15,RMS!B:E,4,FALSE)</f>
        <v>646312.87889059796</v>
      </c>
      <c r="K15" s="22">
        <f t="shared" si="1"/>
        <v>-3.7252990994602442E-2</v>
      </c>
      <c r="L15" s="22">
        <f t="shared" si="2"/>
        <v>-6.9059804081916809E-4</v>
      </c>
    </row>
    <row r="16" spans="1:12">
      <c r="A16" s="59"/>
      <c r="B16" s="12">
        <v>25</v>
      </c>
      <c r="C16" s="56" t="s">
        <v>18</v>
      </c>
      <c r="D16" s="56"/>
      <c r="E16" s="15">
        <f>RA!D20</f>
        <v>857426.58070000005</v>
      </c>
      <c r="F16" s="25">
        <f>RA!I20</f>
        <v>15190.8999</v>
      </c>
      <c r="G16" s="16">
        <f t="shared" si="0"/>
        <v>842235.68080000009</v>
      </c>
      <c r="H16" s="27">
        <f>RA!J20</f>
        <v>1.7716852080324099</v>
      </c>
      <c r="I16" s="20">
        <f>VLOOKUP(B16,RMS!B:D,3,FALSE)</f>
        <v>857426.74580000003</v>
      </c>
      <c r="J16" s="21">
        <f>VLOOKUP(B16,RMS!B:E,4,FALSE)</f>
        <v>842235.68079999997</v>
      </c>
      <c r="K16" s="22">
        <f t="shared" si="1"/>
        <v>-0.16509999998379499</v>
      </c>
      <c r="L16" s="22">
        <f t="shared" si="2"/>
        <v>0</v>
      </c>
    </row>
    <row r="17" spans="1:12">
      <c r="A17" s="59"/>
      <c r="B17" s="12">
        <v>26</v>
      </c>
      <c r="C17" s="56" t="s">
        <v>19</v>
      </c>
      <c r="D17" s="56"/>
      <c r="E17" s="15">
        <f>RA!D21</f>
        <v>267867.7501</v>
      </c>
      <c r="F17" s="25">
        <f>RA!I21</f>
        <v>34617.588000000003</v>
      </c>
      <c r="G17" s="16">
        <f t="shared" si="0"/>
        <v>233250.16210000002</v>
      </c>
      <c r="H17" s="27">
        <f>RA!J21</f>
        <v>12.923387749020399</v>
      </c>
      <c r="I17" s="20">
        <f>VLOOKUP(B17,RMS!B:D,3,FALSE)</f>
        <v>267867.60933952802</v>
      </c>
      <c r="J17" s="21">
        <f>VLOOKUP(B17,RMS!B:E,4,FALSE)</f>
        <v>233250.16207964599</v>
      </c>
      <c r="K17" s="22">
        <f t="shared" si="1"/>
        <v>0.14076047198614106</v>
      </c>
      <c r="L17" s="22">
        <f t="shared" si="2"/>
        <v>2.0354025764390826E-5</v>
      </c>
    </row>
    <row r="18" spans="1:12">
      <c r="A18" s="59"/>
      <c r="B18" s="12">
        <v>27</v>
      </c>
      <c r="C18" s="56" t="s">
        <v>20</v>
      </c>
      <c r="D18" s="56"/>
      <c r="E18" s="15">
        <f>RA!D22</f>
        <v>814956.3835</v>
      </c>
      <c r="F18" s="25">
        <f>RA!I22</f>
        <v>110763.76760000001</v>
      </c>
      <c r="G18" s="16">
        <f t="shared" si="0"/>
        <v>704192.61589999998</v>
      </c>
      <c r="H18" s="27">
        <f>RA!J22</f>
        <v>13.5913737032529</v>
      </c>
      <c r="I18" s="20">
        <f>VLOOKUP(B18,RMS!B:D,3,FALSE)</f>
        <v>814956.46392389399</v>
      </c>
      <c r="J18" s="21">
        <f>VLOOKUP(B18,RMS!B:E,4,FALSE)</f>
        <v>704192.61390531005</v>
      </c>
      <c r="K18" s="22">
        <f t="shared" si="1"/>
        <v>-8.0423893989063799E-2</v>
      </c>
      <c r="L18" s="22">
        <f t="shared" si="2"/>
        <v>1.9946899265050888E-3</v>
      </c>
    </row>
    <row r="19" spans="1:12">
      <c r="A19" s="59"/>
      <c r="B19" s="12">
        <v>29</v>
      </c>
      <c r="C19" s="56" t="s">
        <v>21</v>
      </c>
      <c r="D19" s="56"/>
      <c r="E19" s="15">
        <f>RA!D23</f>
        <v>2184374.1331000002</v>
      </c>
      <c r="F19" s="25">
        <f>RA!I23</f>
        <v>142269.68909999999</v>
      </c>
      <c r="G19" s="16">
        <f t="shared" si="0"/>
        <v>2042104.4440000001</v>
      </c>
      <c r="H19" s="27">
        <f>RA!J23</f>
        <v>6.5130641745008697</v>
      </c>
      <c r="I19" s="20">
        <f>VLOOKUP(B19,RMS!B:D,3,FALSE)</f>
        <v>2184374.9265812002</v>
      </c>
      <c r="J19" s="21">
        <f>VLOOKUP(B19,RMS!B:E,4,FALSE)</f>
        <v>2042104.4691965799</v>
      </c>
      <c r="K19" s="22">
        <f t="shared" si="1"/>
        <v>-0.79348120000213385</v>
      </c>
      <c r="L19" s="22">
        <f t="shared" si="2"/>
        <v>-2.5196579750627279E-2</v>
      </c>
    </row>
    <row r="20" spans="1:12">
      <c r="A20" s="59"/>
      <c r="B20" s="12">
        <v>31</v>
      </c>
      <c r="C20" s="56" t="s">
        <v>22</v>
      </c>
      <c r="D20" s="56"/>
      <c r="E20" s="15">
        <f>RA!D24</f>
        <v>223563.3224</v>
      </c>
      <c r="F20" s="25">
        <f>RA!I24</f>
        <v>34422.768199999999</v>
      </c>
      <c r="G20" s="16">
        <f t="shared" si="0"/>
        <v>189140.55420000001</v>
      </c>
      <c r="H20" s="27">
        <f>RA!J24</f>
        <v>15.397323599624601</v>
      </c>
      <c r="I20" s="20">
        <f>VLOOKUP(B20,RMS!B:D,3,FALSE)</f>
        <v>223563.325344543</v>
      </c>
      <c r="J20" s="21">
        <f>VLOOKUP(B20,RMS!B:E,4,FALSE)</f>
        <v>189140.56276261699</v>
      </c>
      <c r="K20" s="22">
        <f t="shared" si="1"/>
        <v>-2.944542997283861E-3</v>
      </c>
      <c r="L20" s="22">
        <f t="shared" si="2"/>
        <v>-8.5626169748138636E-3</v>
      </c>
    </row>
    <row r="21" spans="1:12">
      <c r="A21" s="59"/>
      <c r="B21" s="12">
        <v>32</v>
      </c>
      <c r="C21" s="56" t="s">
        <v>23</v>
      </c>
      <c r="D21" s="56"/>
      <c r="E21" s="15">
        <f>RA!D25</f>
        <v>201765.55979999999</v>
      </c>
      <c r="F21" s="25">
        <f>RA!I25</f>
        <v>18040.409299999999</v>
      </c>
      <c r="G21" s="16">
        <f t="shared" si="0"/>
        <v>183725.15049999999</v>
      </c>
      <c r="H21" s="27">
        <f>RA!J25</f>
        <v>8.9412728901218497</v>
      </c>
      <c r="I21" s="20">
        <f>VLOOKUP(B21,RMS!B:D,3,FALSE)</f>
        <v>201765.549957068</v>
      </c>
      <c r="J21" s="21">
        <f>VLOOKUP(B21,RMS!B:E,4,FALSE)</f>
        <v>183725.15527189101</v>
      </c>
      <c r="K21" s="22">
        <f t="shared" si="1"/>
        <v>9.842931991443038E-3</v>
      </c>
      <c r="L21" s="22">
        <f t="shared" si="2"/>
        <v>-4.7718910209368914E-3</v>
      </c>
    </row>
    <row r="22" spans="1:12">
      <c r="A22" s="59"/>
      <c r="B22" s="12">
        <v>33</v>
      </c>
      <c r="C22" s="56" t="s">
        <v>24</v>
      </c>
      <c r="D22" s="56"/>
      <c r="E22" s="15">
        <f>RA!D26</f>
        <v>420687.51169999997</v>
      </c>
      <c r="F22" s="25">
        <f>RA!I26</f>
        <v>86030.506399999998</v>
      </c>
      <c r="G22" s="16">
        <f t="shared" si="0"/>
        <v>334657.00529999996</v>
      </c>
      <c r="H22" s="27">
        <f>RA!J26</f>
        <v>20.449978667621998</v>
      </c>
      <c r="I22" s="20">
        <f>VLOOKUP(B22,RMS!B:D,3,FALSE)</f>
        <v>420687.53243952</v>
      </c>
      <c r="J22" s="21">
        <f>VLOOKUP(B22,RMS!B:E,4,FALSE)</f>
        <v>334656.95480587502</v>
      </c>
      <c r="K22" s="22">
        <f t="shared" si="1"/>
        <v>-2.0739520026836544E-2</v>
      </c>
      <c r="L22" s="22">
        <f t="shared" si="2"/>
        <v>5.0494124938268214E-2</v>
      </c>
    </row>
    <row r="23" spans="1:12">
      <c r="A23" s="59"/>
      <c r="B23" s="12">
        <v>34</v>
      </c>
      <c r="C23" s="56" t="s">
        <v>25</v>
      </c>
      <c r="D23" s="56"/>
      <c r="E23" s="15">
        <f>RA!D27</f>
        <v>193624.9719</v>
      </c>
      <c r="F23" s="25">
        <f>RA!I27</f>
        <v>55540.196300000003</v>
      </c>
      <c r="G23" s="16">
        <f t="shared" si="0"/>
        <v>138084.77559999999</v>
      </c>
      <c r="H23" s="27">
        <f>RA!J27</f>
        <v>28.6844180040395</v>
      </c>
      <c r="I23" s="20">
        <f>VLOOKUP(B23,RMS!B:D,3,FALSE)</f>
        <v>193624.935841926</v>
      </c>
      <c r="J23" s="21">
        <f>VLOOKUP(B23,RMS!B:E,4,FALSE)</f>
        <v>138084.77869662599</v>
      </c>
      <c r="K23" s="22">
        <f t="shared" si="1"/>
        <v>3.605807400890626E-2</v>
      </c>
      <c r="L23" s="22">
        <f t="shared" si="2"/>
        <v>-3.0966259946580976E-3</v>
      </c>
    </row>
    <row r="24" spans="1:12">
      <c r="A24" s="59"/>
      <c r="B24" s="12">
        <v>35</v>
      </c>
      <c r="C24" s="56" t="s">
        <v>26</v>
      </c>
      <c r="D24" s="56"/>
      <c r="E24" s="15">
        <f>RA!D28</f>
        <v>757075.16870000004</v>
      </c>
      <c r="F24" s="25">
        <f>RA!I28</f>
        <v>184636.63870000001</v>
      </c>
      <c r="G24" s="16">
        <f t="shared" si="0"/>
        <v>572438.53</v>
      </c>
      <c r="H24" s="27">
        <f>RA!J28</f>
        <v>24.388151445654501</v>
      </c>
      <c r="I24" s="20">
        <f>VLOOKUP(B24,RMS!B:D,3,FALSE)</f>
        <v>757075.16738495603</v>
      </c>
      <c r="J24" s="21">
        <f>VLOOKUP(B24,RMS!B:E,4,FALSE)</f>
        <v>572438.52660421596</v>
      </c>
      <c r="K24" s="22">
        <f t="shared" si="1"/>
        <v>1.3150440063327551E-3</v>
      </c>
      <c r="L24" s="22">
        <f t="shared" si="2"/>
        <v>3.3957840641960502E-3</v>
      </c>
    </row>
    <row r="25" spans="1:12">
      <c r="A25" s="59"/>
      <c r="B25" s="12">
        <v>36</v>
      </c>
      <c r="C25" s="56" t="s">
        <v>27</v>
      </c>
      <c r="D25" s="56"/>
      <c r="E25" s="15">
        <f>RA!D29</f>
        <v>532095.99639999995</v>
      </c>
      <c r="F25" s="25">
        <f>RA!I29</f>
        <v>67378.494099999996</v>
      </c>
      <c r="G25" s="16">
        <f t="shared" si="0"/>
        <v>464717.50229999993</v>
      </c>
      <c r="H25" s="27">
        <f>RA!J29</f>
        <v>12.662845530855799</v>
      </c>
      <c r="I25" s="20">
        <f>VLOOKUP(B25,RMS!B:D,3,FALSE)</f>
        <v>532095.99593805301</v>
      </c>
      <c r="J25" s="21">
        <f>VLOOKUP(B25,RMS!B:E,4,FALSE)</f>
        <v>464717.43689573201</v>
      </c>
      <c r="K25" s="22">
        <f t="shared" si="1"/>
        <v>4.6194694004952908E-4</v>
      </c>
      <c r="L25" s="22">
        <f t="shared" si="2"/>
        <v>6.5404267923440784E-2</v>
      </c>
    </row>
    <row r="26" spans="1:12">
      <c r="A26" s="59"/>
      <c r="B26" s="12">
        <v>37</v>
      </c>
      <c r="C26" s="56" t="s">
        <v>28</v>
      </c>
      <c r="D26" s="56"/>
      <c r="E26" s="15">
        <f>RA!D30</f>
        <v>755461.48659999995</v>
      </c>
      <c r="F26" s="25">
        <f>RA!I30</f>
        <v>113111.8716</v>
      </c>
      <c r="G26" s="16">
        <f t="shared" si="0"/>
        <v>642349.61499999999</v>
      </c>
      <c r="H26" s="27">
        <f>RA!J30</f>
        <v>14.9725530164439</v>
      </c>
      <c r="I26" s="20">
        <f>VLOOKUP(B26,RMS!B:D,3,FALSE)</f>
        <v>755461.50063097302</v>
      </c>
      <c r="J26" s="21">
        <f>VLOOKUP(B26,RMS!B:E,4,FALSE)</f>
        <v>642349.60169282905</v>
      </c>
      <c r="K26" s="22">
        <f t="shared" si="1"/>
        <v>-1.4030973077751696E-2</v>
      </c>
      <c r="L26" s="22">
        <f t="shared" si="2"/>
        <v>1.3307170942425728E-2</v>
      </c>
    </row>
    <row r="27" spans="1:12">
      <c r="A27" s="59"/>
      <c r="B27" s="12">
        <v>38</v>
      </c>
      <c r="C27" s="56" t="s">
        <v>29</v>
      </c>
      <c r="D27" s="56"/>
      <c r="E27" s="15">
        <f>RA!D31</f>
        <v>623592.97860000003</v>
      </c>
      <c r="F27" s="25">
        <f>RA!I31</f>
        <v>39381.454299999998</v>
      </c>
      <c r="G27" s="16">
        <f t="shared" si="0"/>
        <v>584211.52430000005</v>
      </c>
      <c r="H27" s="27">
        <f>RA!J31</f>
        <v>6.3152497945716899</v>
      </c>
      <c r="I27" s="20">
        <f>VLOOKUP(B27,RMS!B:D,3,FALSE)</f>
        <v>623592.94008761097</v>
      </c>
      <c r="J27" s="21">
        <f>VLOOKUP(B27,RMS!B:E,4,FALSE)</f>
        <v>584211.51810885</v>
      </c>
      <c r="K27" s="22">
        <f t="shared" si="1"/>
        <v>3.8512389059178531E-2</v>
      </c>
      <c r="L27" s="22">
        <f t="shared" si="2"/>
        <v>6.191150052472949E-3</v>
      </c>
    </row>
    <row r="28" spans="1:12">
      <c r="A28" s="59"/>
      <c r="B28" s="12">
        <v>39</v>
      </c>
      <c r="C28" s="56" t="s">
        <v>30</v>
      </c>
      <c r="D28" s="56"/>
      <c r="E28" s="15">
        <f>RA!D32</f>
        <v>105097.0079</v>
      </c>
      <c r="F28" s="25">
        <f>RA!I32</f>
        <v>27154.867900000001</v>
      </c>
      <c r="G28" s="16">
        <f t="shared" si="0"/>
        <v>77942.14</v>
      </c>
      <c r="H28" s="27">
        <f>RA!J32</f>
        <v>25.837907703174501</v>
      </c>
      <c r="I28" s="20">
        <f>VLOOKUP(B28,RMS!B:D,3,FALSE)</f>
        <v>105096.91286725699</v>
      </c>
      <c r="J28" s="21">
        <f>VLOOKUP(B28,RMS!B:E,4,FALSE)</f>
        <v>77942.143404147006</v>
      </c>
      <c r="K28" s="22">
        <f t="shared" si="1"/>
        <v>9.5032743003685027E-2</v>
      </c>
      <c r="L28" s="22">
        <f t="shared" si="2"/>
        <v>-3.4041470062220469E-3</v>
      </c>
    </row>
    <row r="29" spans="1:12">
      <c r="A29" s="59"/>
      <c r="B29" s="12">
        <v>40</v>
      </c>
      <c r="C29" s="56" t="s">
        <v>31</v>
      </c>
      <c r="D29" s="56"/>
      <c r="E29" s="15">
        <f>RA!D33</f>
        <v>46.0685</v>
      </c>
      <c r="F29" s="25">
        <f>RA!I33</f>
        <v>10.5364</v>
      </c>
      <c r="G29" s="16">
        <f t="shared" si="0"/>
        <v>35.5321</v>
      </c>
      <c r="H29" s="27">
        <f>RA!J33</f>
        <v>22.871159251983499</v>
      </c>
      <c r="I29" s="20">
        <f>VLOOKUP(B29,RMS!B:D,3,FALSE)</f>
        <v>46.0685</v>
      </c>
      <c r="J29" s="21">
        <f>VLOOKUP(B29,RMS!B:E,4,FALSE)</f>
        <v>35.5321</v>
      </c>
      <c r="K29" s="22">
        <f t="shared" si="1"/>
        <v>0</v>
      </c>
      <c r="L29" s="22">
        <f t="shared" si="2"/>
        <v>0</v>
      </c>
    </row>
    <row r="30" spans="1:12">
      <c r="A30" s="59"/>
      <c r="B30" s="12">
        <v>41</v>
      </c>
      <c r="C30" s="56" t="s">
        <v>36</v>
      </c>
      <c r="D30" s="56"/>
      <c r="E30" s="15">
        <f>RA!D34</f>
        <v>0</v>
      </c>
      <c r="F30" s="25">
        <f>RA!I34</f>
        <v>0</v>
      </c>
      <c r="G30" s="16">
        <f t="shared" si="0"/>
        <v>0</v>
      </c>
      <c r="H30" s="27">
        <f>RA!J34</f>
        <v>0</v>
      </c>
      <c r="I30" s="20">
        <v>0</v>
      </c>
      <c r="J30" s="21">
        <v>0</v>
      </c>
      <c r="K30" s="22">
        <f t="shared" si="1"/>
        <v>0</v>
      </c>
      <c r="L30" s="22">
        <f t="shared" si="2"/>
        <v>0</v>
      </c>
    </row>
    <row r="31" spans="1:12">
      <c r="A31" s="59"/>
      <c r="B31" s="12">
        <v>42</v>
      </c>
      <c r="C31" s="56" t="s">
        <v>32</v>
      </c>
      <c r="D31" s="56"/>
      <c r="E31" s="15">
        <f>RA!D35</f>
        <v>154081.23939999999</v>
      </c>
      <c r="F31" s="25">
        <f>RA!I35</f>
        <v>14396.562099999999</v>
      </c>
      <c r="G31" s="16">
        <f t="shared" si="0"/>
        <v>139684.67729999998</v>
      </c>
      <c r="H31" s="27">
        <f>RA!J35</f>
        <v>9.3434879911797992</v>
      </c>
      <c r="I31" s="20">
        <f>VLOOKUP(B31,RMS!B:D,3,FALSE)</f>
        <v>154081.23939999999</v>
      </c>
      <c r="J31" s="21">
        <f>VLOOKUP(B31,RMS!B:E,4,FALSE)</f>
        <v>139684.67050000001</v>
      </c>
      <c r="K31" s="22">
        <f t="shared" si="1"/>
        <v>0</v>
      </c>
      <c r="L31" s="22">
        <f t="shared" si="2"/>
        <v>6.7999999737367034E-3</v>
      </c>
    </row>
    <row r="32" spans="1:12">
      <c r="A32" s="59"/>
      <c r="B32" s="12">
        <v>71</v>
      </c>
      <c r="C32" s="56" t="s">
        <v>37</v>
      </c>
      <c r="D32" s="56"/>
      <c r="E32" s="15">
        <f>RA!D36</f>
        <v>0</v>
      </c>
      <c r="F32" s="25">
        <f>RA!I36</f>
        <v>0</v>
      </c>
      <c r="G32" s="16">
        <f t="shared" si="0"/>
        <v>0</v>
      </c>
      <c r="H32" s="27">
        <f>RA!J36</f>
        <v>0</v>
      </c>
      <c r="I32" s="20">
        <v>0</v>
      </c>
      <c r="J32" s="21">
        <v>0</v>
      </c>
      <c r="K32" s="22">
        <f t="shared" si="1"/>
        <v>0</v>
      </c>
      <c r="L32" s="22">
        <f t="shared" si="2"/>
        <v>0</v>
      </c>
    </row>
    <row r="33" spans="1:12">
      <c r="A33" s="59"/>
      <c r="B33" s="12">
        <v>72</v>
      </c>
      <c r="C33" s="56" t="s">
        <v>38</v>
      </c>
      <c r="D33" s="56"/>
      <c r="E33" s="15">
        <f>RA!D37</f>
        <v>0</v>
      </c>
      <c r="F33" s="25">
        <f>RA!I37</f>
        <v>0</v>
      </c>
      <c r="G33" s="16">
        <f t="shared" si="0"/>
        <v>0</v>
      </c>
      <c r="H33" s="27">
        <f>RA!J37</f>
        <v>0</v>
      </c>
      <c r="I33" s="20">
        <v>0</v>
      </c>
      <c r="J33" s="21">
        <v>0</v>
      </c>
      <c r="K33" s="22">
        <f t="shared" si="1"/>
        <v>0</v>
      </c>
      <c r="L33" s="22">
        <f t="shared" si="2"/>
        <v>0</v>
      </c>
    </row>
    <row r="34" spans="1:12">
      <c r="A34" s="59"/>
      <c r="B34" s="12">
        <v>73</v>
      </c>
      <c r="C34" s="56" t="s">
        <v>39</v>
      </c>
      <c r="D34" s="56"/>
      <c r="E34" s="15">
        <f>RA!D38</f>
        <v>0</v>
      </c>
      <c r="F34" s="25">
        <f>RA!I38</f>
        <v>0</v>
      </c>
      <c r="G34" s="16">
        <f t="shared" si="0"/>
        <v>0</v>
      </c>
      <c r="H34" s="27">
        <f>RA!J38</f>
        <v>0</v>
      </c>
      <c r="I34" s="20">
        <v>0</v>
      </c>
      <c r="J34" s="21">
        <v>0</v>
      </c>
      <c r="K34" s="22">
        <f t="shared" si="1"/>
        <v>0</v>
      </c>
      <c r="L34" s="22">
        <f t="shared" si="2"/>
        <v>0</v>
      </c>
    </row>
    <row r="35" spans="1:12">
      <c r="A35" s="59"/>
      <c r="B35" s="12">
        <v>75</v>
      </c>
      <c r="C35" s="56" t="s">
        <v>33</v>
      </c>
      <c r="D35" s="56"/>
      <c r="E35" s="15">
        <f>RA!D39</f>
        <v>218315.39290000001</v>
      </c>
      <c r="F35" s="25">
        <f>RA!I39</f>
        <v>10637.929099999999</v>
      </c>
      <c r="G35" s="16">
        <f t="shared" si="0"/>
        <v>207677.4638</v>
      </c>
      <c r="H35" s="27">
        <f>RA!J39</f>
        <v>4.8727343311393199</v>
      </c>
      <c r="I35" s="20">
        <f>VLOOKUP(B35,RMS!B:D,3,FALSE)</f>
        <v>218315.39316239301</v>
      </c>
      <c r="J35" s="21">
        <f>VLOOKUP(B35,RMS!B:E,4,FALSE)</f>
        <v>207677.46461538499</v>
      </c>
      <c r="K35" s="22">
        <f t="shared" si="1"/>
        <v>-2.6239300495944917E-4</v>
      </c>
      <c r="L35" s="22">
        <f t="shared" si="2"/>
        <v>-8.1538499216549098E-4</v>
      </c>
    </row>
    <row r="36" spans="1:12">
      <c r="A36" s="59"/>
      <c r="B36" s="12">
        <v>76</v>
      </c>
      <c r="C36" s="56" t="s">
        <v>34</v>
      </c>
      <c r="D36" s="56"/>
      <c r="E36" s="15">
        <f>RA!D40</f>
        <v>338215.82059999998</v>
      </c>
      <c r="F36" s="25">
        <f>RA!I40</f>
        <v>24304.9002</v>
      </c>
      <c r="G36" s="16">
        <f t="shared" si="0"/>
        <v>313910.9204</v>
      </c>
      <c r="H36" s="27">
        <f>RA!J40</f>
        <v>7.1862103188676203</v>
      </c>
      <c r="I36" s="20">
        <f>VLOOKUP(B36,RMS!B:D,3,FALSE)</f>
        <v>338215.815791453</v>
      </c>
      <c r="J36" s="21">
        <f>VLOOKUP(B36,RMS!B:E,4,FALSE)</f>
        <v>313910.922484615</v>
      </c>
      <c r="K36" s="22">
        <f t="shared" si="1"/>
        <v>4.8085469752550125E-3</v>
      </c>
      <c r="L36" s="22">
        <f t="shared" si="2"/>
        <v>-2.0846150000579655E-3</v>
      </c>
    </row>
    <row r="37" spans="1:12">
      <c r="A37" s="59"/>
      <c r="B37" s="12">
        <v>77</v>
      </c>
      <c r="C37" s="56" t="s">
        <v>40</v>
      </c>
      <c r="D37" s="56"/>
      <c r="E37" s="15">
        <f>RA!D41</f>
        <v>0</v>
      </c>
      <c r="F37" s="25">
        <f>RA!I41</f>
        <v>0</v>
      </c>
      <c r="G37" s="16">
        <f t="shared" si="0"/>
        <v>0</v>
      </c>
      <c r="H37" s="27">
        <f>RA!J41</f>
        <v>0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</row>
    <row r="38" spans="1:12">
      <c r="A38" s="59"/>
      <c r="B38" s="12">
        <v>78</v>
      </c>
      <c r="C38" s="56" t="s">
        <v>41</v>
      </c>
      <c r="D38" s="56"/>
      <c r="E38" s="15">
        <f>RA!D42</f>
        <v>0</v>
      </c>
      <c r="F38" s="25">
        <f>RA!I42</f>
        <v>0</v>
      </c>
      <c r="G38" s="16">
        <f t="shared" si="0"/>
        <v>0</v>
      </c>
      <c r="H38" s="27">
        <f>RA!J42</f>
        <v>0</v>
      </c>
      <c r="I38" s="20">
        <v>0</v>
      </c>
      <c r="J38" s="21">
        <v>0</v>
      </c>
      <c r="K38" s="22">
        <f t="shared" si="1"/>
        <v>0</v>
      </c>
      <c r="L38" s="22">
        <f t="shared" si="2"/>
        <v>0</v>
      </c>
    </row>
    <row r="39" spans="1:12">
      <c r="A39" s="59"/>
      <c r="B39" s="12">
        <v>99</v>
      </c>
      <c r="C39" s="56" t="s">
        <v>35</v>
      </c>
      <c r="D39" s="56"/>
      <c r="E39" s="15">
        <f>RA!D43</f>
        <v>29462.855100000001</v>
      </c>
      <c r="F39" s="25">
        <f>RA!I43</f>
        <v>2947.3393000000001</v>
      </c>
      <c r="G39" s="16">
        <f t="shared" si="0"/>
        <v>26515.515800000001</v>
      </c>
      <c r="H39" s="27">
        <f>RA!J43</f>
        <v>10.003576673056401</v>
      </c>
      <c r="I39" s="20">
        <f>VLOOKUP(B39,RMS!B:D,3,FALSE)</f>
        <v>29462.855079040899</v>
      </c>
      <c r="J39" s="21">
        <f>VLOOKUP(B39,RMS!B:E,4,FALSE)</f>
        <v>26515.516072914299</v>
      </c>
      <c r="K39" s="22">
        <f t="shared" si="1"/>
        <v>2.0959101675543934E-5</v>
      </c>
      <c r="L39" s="22">
        <f t="shared" si="2"/>
        <v>-2.7291429796605371E-4</v>
      </c>
    </row>
  </sheetData>
  <mergeCells count="39">
    <mergeCell ref="C39:D39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:D2"/>
    <mergeCell ref="C4:D4"/>
    <mergeCell ref="C5:D5"/>
    <mergeCell ref="C6:D6"/>
    <mergeCell ref="C7:D7"/>
    <mergeCell ref="A3:D3"/>
    <mergeCell ref="A4:A3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29:D29"/>
    <mergeCell ref="C27:D27"/>
    <mergeCell ref="C28:D28"/>
    <mergeCell ref="C23:D23"/>
    <mergeCell ref="C24:D24"/>
    <mergeCell ref="C25:D25"/>
    <mergeCell ref="C26:D26"/>
  </mergeCells>
  <phoneticPr fontId="23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>
  <dimension ref="A1:W43"/>
  <sheetViews>
    <sheetView workbookViewId="0">
      <selection sqref="A1:XFD1048576"/>
    </sheetView>
  </sheetViews>
  <sheetFormatPr defaultRowHeight="11.25"/>
  <cols>
    <col min="1" max="1" width="8.5" style="34" customWidth="1"/>
    <col min="2" max="3" width="9" style="34"/>
    <col min="4" max="5" width="11.5" style="34" bestFit="1" customWidth="1"/>
    <col min="6" max="7" width="12.25" style="34" bestFit="1" customWidth="1"/>
    <col min="8" max="8" width="9" style="34"/>
    <col min="9" max="9" width="12.25" style="34" bestFit="1" customWidth="1"/>
    <col min="10" max="10" width="9" style="34"/>
    <col min="11" max="11" width="12.25" style="34" bestFit="1" customWidth="1"/>
    <col min="12" max="12" width="10.5" style="34" bestFit="1" customWidth="1"/>
    <col min="13" max="13" width="12.25" style="34" bestFit="1" customWidth="1"/>
    <col min="14" max="15" width="13.875" style="34" bestFit="1" customWidth="1"/>
    <col min="16" max="17" width="9.25" style="34" bestFit="1" customWidth="1"/>
    <col min="18" max="18" width="10.5" style="34" bestFit="1" customWidth="1"/>
    <col min="19" max="20" width="9" style="34"/>
    <col min="21" max="21" width="10.5" style="34" bestFit="1" customWidth="1"/>
    <col min="22" max="22" width="36" style="34" bestFit="1" customWidth="1"/>
    <col min="23" max="16384" width="9" style="34"/>
  </cols>
  <sheetData>
    <row r="1" spans="1:23" ht="12.75">
      <c r="A1" s="62"/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35" t="s">
        <v>47</v>
      </c>
      <c r="W1" s="64"/>
    </row>
    <row r="2" spans="1:23" ht="12.75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35"/>
      <c r="W2" s="64"/>
    </row>
    <row r="3" spans="1:23" ht="23.25" thickBot="1">
      <c r="A3" s="62"/>
      <c r="B3" s="62"/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36" t="s">
        <v>48</v>
      </c>
      <c r="W3" s="64"/>
    </row>
    <row r="4" spans="1:23" ht="12.75" thickTop="1" thickBot="1">
      <c r="A4" s="63"/>
      <c r="B4" s="63"/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  <c r="W4" s="64"/>
    </row>
    <row r="5" spans="1:23" ht="12.75" thickTop="1" thickBot="1">
      <c r="A5" s="37"/>
      <c r="B5" s="38"/>
      <c r="C5" s="39"/>
      <c r="D5" s="40" t="s">
        <v>0</v>
      </c>
      <c r="E5" s="40" t="s">
        <v>60</v>
      </c>
      <c r="F5" s="40" t="s">
        <v>61</v>
      </c>
      <c r="G5" s="40" t="s">
        <v>49</v>
      </c>
      <c r="H5" s="40" t="s">
        <v>50</v>
      </c>
      <c r="I5" s="40" t="s">
        <v>1</v>
      </c>
      <c r="J5" s="40" t="s">
        <v>2</v>
      </c>
      <c r="K5" s="40" t="s">
        <v>51</v>
      </c>
      <c r="L5" s="40" t="s">
        <v>52</v>
      </c>
      <c r="M5" s="40" t="s">
        <v>53</v>
      </c>
      <c r="N5" s="40" t="s">
        <v>54</v>
      </c>
      <c r="O5" s="40" t="s">
        <v>55</v>
      </c>
      <c r="P5" s="40" t="s">
        <v>62</v>
      </c>
      <c r="Q5" s="40" t="s">
        <v>63</v>
      </c>
      <c r="R5" s="40" t="s">
        <v>56</v>
      </c>
      <c r="S5" s="40" t="s">
        <v>57</v>
      </c>
      <c r="T5" s="40" t="s">
        <v>58</v>
      </c>
      <c r="U5" s="41" t="s">
        <v>59</v>
      </c>
    </row>
    <row r="6" spans="1:23" ht="12" thickBot="1">
      <c r="A6" s="42" t="s">
        <v>3</v>
      </c>
      <c r="B6" s="65" t="s">
        <v>4</v>
      </c>
      <c r="C6" s="66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3"/>
    </row>
    <row r="7" spans="1:23" ht="12" thickBot="1">
      <c r="A7" s="67" t="s">
        <v>5</v>
      </c>
      <c r="B7" s="68"/>
      <c r="C7" s="69"/>
      <c r="D7" s="44">
        <v>13110511.408600001</v>
      </c>
      <c r="E7" s="44">
        <v>19653609</v>
      </c>
      <c r="F7" s="45">
        <v>66.707907990842799</v>
      </c>
      <c r="G7" s="44">
        <v>16730433.6624</v>
      </c>
      <c r="H7" s="45">
        <v>-21.6367508867114</v>
      </c>
      <c r="I7" s="44">
        <v>1308538.0334999999</v>
      </c>
      <c r="J7" s="45">
        <v>9.9808313552257708</v>
      </c>
      <c r="K7" s="44">
        <v>2221157.1968999999</v>
      </c>
      <c r="L7" s="45">
        <v>13.276148375590701</v>
      </c>
      <c r="M7" s="45">
        <v>-0.41087554031462298</v>
      </c>
      <c r="N7" s="44">
        <v>501658212.33920002</v>
      </c>
      <c r="O7" s="44">
        <v>5276183600.3594999</v>
      </c>
      <c r="P7" s="44">
        <v>784566</v>
      </c>
      <c r="Q7" s="44">
        <v>794921</v>
      </c>
      <c r="R7" s="45">
        <v>-1.30264516851361</v>
      </c>
      <c r="S7" s="44">
        <v>16.710527104921699</v>
      </c>
      <c r="T7" s="44">
        <v>16.131993847942098</v>
      </c>
      <c r="U7" s="46">
        <v>3.4620886184325199</v>
      </c>
    </row>
    <row r="8" spans="1:23" ht="12" thickBot="1">
      <c r="A8" s="70">
        <v>41576</v>
      </c>
      <c r="B8" s="60" t="s">
        <v>6</v>
      </c>
      <c r="C8" s="61"/>
      <c r="D8" s="47">
        <v>534401.83050000004</v>
      </c>
      <c r="E8" s="47">
        <v>607990</v>
      </c>
      <c r="F8" s="48">
        <v>87.896483577032498</v>
      </c>
      <c r="G8" s="47">
        <v>569782.36739999999</v>
      </c>
      <c r="H8" s="48">
        <v>-6.2094825891939296</v>
      </c>
      <c r="I8" s="47">
        <v>96870.0576</v>
      </c>
      <c r="J8" s="48">
        <v>18.126819945464199</v>
      </c>
      <c r="K8" s="47">
        <v>127717.73450000001</v>
      </c>
      <c r="L8" s="48">
        <v>22.415178462400402</v>
      </c>
      <c r="M8" s="48">
        <v>-0.241530097764144</v>
      </c>
      <c r="N8" s="47">
        <v>18493829.663400002</v>
      </c>
      <c r="O8" s="47">
        <v>185007710.07839999</v>
      </c>
      <c r="P8" s="47">
        <v>21569</v>
      </c>
      <c r="Q8" s="47">
        <v>24993</v>
      </c>
      <c r="R8" s="48">
        <v>-13.699835954067099</v>
      </c>
      <c r="S8" s="47">
        <v>24.7763841856368</v>
      </c>
      <c r="T8" s="47">
        <v>29.181297739367</v>
      </c>
      <c r="U8" s="49">
        <v>-17.7786779569063</v>
      </c>
    </row>
    <row r="9" spans="1:23" ht="12" thickBot="1">
      <c r="A9" s="71"/>
      <c r="B9" s="60" t="s">
        <v>7</v>
      </c>
      <c r="C9" s="61"/>
      <c r="D9" s="47">
        <v>111697.08809999999</v>
      </c>
      <c r="E9" s="47">
        <v>100774</v>
      </c>
      <c r="F9" s="48">
        <v>110.83919274812899</v>
      </c>
      <c r="G9" s="47">
        <v>121660.2645</v>
      </c>
      <c r="H9" s="48">
        <v>-8.1893430373069798</v>
      </c>
      <c r="I9" s="47">
        <v>-115198.6216</v>
      </c>
      <c r="J9" s="48">
        <v>-103.134847612916</v>
      </c>
      <c r="K9" s="47">
        <v>26259.824000000001</v>
      </c>
      <c r="L9" s="48">
        <v>21.584552777295698</v>
      </c>
      <c r="M9" s="48">
        <v>-5.3868771397706201</v>
      </c>
      <c r="N9" s="47">
        <v>3002822.6326000001</v>
      </c>
      <c r="O9" s="47">
        <v>34892100.427599996</v>
      </c>
      <c r="P9" s="47">
        <v>3987</v>
      </c>
      <c r="Q9" s="47">
        <v>4066</v>
      </c>
      <c r="R9" s="48">
        <v>-1.94294146581406</v>
      </c>
      <c r="S9" s="47">
        <v>28.015321820918</v>
      </c>
      <c r="T9" s="47">
        <v>14.940457550418101</v>
      </c>
      <c r="U9" s="49">
        <v>46.670405409147797</v>
      </c>
    </row>
    <row r="10" spans="1:23" ht="12" thickBot="1">
      <c r="A10" s="71"/>
      <c r="B10" s="60" t="s">
        <v>8</v>
      </c>
      <c r="C10" s="61"/>
      <c r="D10" s="47">
        <v>80453.307000000001</v>
      </c>
      <c r="E10" s="47">
        <v>104562</v>
      </c>
      <c r="F10" s="48">
        <v>76.943160039019901</v>
      </c>
      <c r="G10" s="47">
        <v>131190.9454</v>
      </c>
      <c r="H10" s="48">
        <v>-38.674649569222503</v>
      </c>
      <c r="I10" s="47">
        <v>21551.8135</v>
      </c>
      <c r="J10" s="48">
        <v>26.787977155494701</v>
      </c>
      <c r="K10" s="47">
        <v>31460.657500000001</v>
      </c>
      <c r="L10" s="48">
        <v>23.980814685096401</v>
      </c>
      <c r="M10" s="48">
        <v>-0.31495985104570701</v>
      </c>
      <c r="N10" s="47">
        <v>3823921.2603000002</v>
      </c>
      <c r="O10" s="47">
        <v>47405112.927900001</v>
      </c>
      <c r="P10" s="47">
        <v>69184</v>
      </c>
      <c r="Q10" s="47">
        <v>69934</v>
      </c>
      <c r="R10" s="48">
        <v>-1.07243972888723</v>
      </c>
      <c r="S10" s="47">
        <v>1.1628889194033301</v>
      </c>
      <c r="T10" s="47">
        <v>1.20304216833014</v>
      </c>
      <c r="U10" s="49">
        <v>-3.45288773990658</v>
      </c>
    </row>
    <row r="11" spans="1:23" ht="12" thickBot="1">
      <c r="A11" s="71"/>
      <c r="B11" s="60" t="s">
        <v>9</v>
      </c>
      <c r="C11" s="61"/>
      <c r="D11" s="47">
        <v>38514.948400000001</v>
      </c>
      <c r="E11" s="47">
        <v>52238</v>
      </c>
      <c r="F11" s="48">
        <v>73.7297530533328</v>
      </c>
      <c r="G11" s="47">
        <v>50564.246800000001</v>
      </c>
      <c r="H11" s="48">
        <v>-23.829680381988801</v>
      </c>
      <c r="I11" s="47">
        <v>9968.7608999999993</v>
      </c>
      <c r="J11" s="48">
        <v>25.8828359224804</v>
      </c>
      <c r="K11" s="47">
        <v>11659.295400000001</v>
      </c>
      <c r="L11" s="48">
        <v>23.0583784746498</v>
      </c>
      <c r="M11" s="48">
        <v>-0.144994568025097</v>
      </c>
      <c r="N11" s="47">
        <v>1349945.1569000001</v>
      </c>
      <c r="O11" s="47">
        <v>16743280.1845</v>
      </c>
      <c r="P11" s="47">
        <v>1915</v>
      </c>
      <c r="Q11" s="47">
        <v>1877</v>
      </c>
      <c r="R11" s="48">
        <v>2.0245071923281799</v>
      </c>
      <c r="S11" s="47">
        <v>20.1122445953003</v>
      </c>
      <c r="T11" s="47">
        <v>19.621643633457602</v>
      </c>
      <c r="U11" s="49">
        <v>2.4393148140076599</v>
      </c>
    </row>
    <row r="12" spans="1:23" ht="12" thickBot="1">
      <c r="A12" s="71"/>
      <c r="B12" s="60" t="s">
        <v>10</v>
      </c>
      <c r="C12" s="61"/>
      <c r="D12" s="47">
        <v>153651.07740000001</v>
      </c>
      <c r="E12" s="47">
        <v>246877</v>
      </c>
      <c r="F12" s="48">
        <v>62.237906892906203</v>
      </c>
      <c r="G12" s="47">
        <v>340666.36200000002</v>
      </c>
      <c r="H12" s="48">
        <v>-54.896903674921703</v>
      </c>
      <c r="I12" s="47">
        <v>7618.9771000000001</v>
      </c>
      <c r="J12" s="48">
        <v>4.95862263312707</v>
      </c>
      <c r="K12" s="47">
        <v>2951.2582000000002</v>
      </c>
      <c r="L12" s="48">
        <v>0.86631922878255896</v>
      </c>
      <c r="M12" s="48">
        <v>1.5816030261262799</v>
      </c>
      <c r="N12" s="47">
        <v>6953286.1673999997</v>
      </c>
      <c r="O12" s="47">
        <v>62799504.633199997</v>
      </c>
      <c r="P12" s="47">
        <v>1197</v>
      </c>
      <c r="Q12" s="47">
        <v>1365</v>
      </c>
      <c r="R12" s="48">
        <v>-12.307692307692299</v>
      </c>
      <c r="S12" s="47">
        <v>128.36347318295699</v>
      </c>
      <c r="T12" s="47">
        <v>149.461509230769</v>
      </c>
      <c r="U12" s="49">
        <v>-16.4361679570174</v>
      </c>
    </row>
    <row r="13" spans="1:23" ht="12" thickBot="1">
      <c r="A13" s="71"/>
      <c r="B13" s="60" t="s">
        <v>11</v>
      </c>
      <c r="C13" s="61"/>
      <c r="D13" s="47">
        <v>281153.4045</v>
      </c>
      <c r="E13" s="47">
        <v>397534</v>
      </c>
      <c r="F13" s="48">
        <v>70.724366846609399</v>
      </c>
      <c r="G13" s="47">
        <v>328394.25589999999</v>
      </c>
      <c r="H13" s="48">
        <v>-14.385407342321299</v>
      </c>
      <c r="I13" s="47">
        <v>65556.717900000003</v>
      </c>
      <c r="J13" s="48">
        <v>23.317063514341999</v>
      </c>
      <c r="K13" s="47">
        <v>80490.003200000006</v>
      </c>
      <c r="L13" s="48">
        <v>24.5101739003956</v>
      </c>
      <c r="M13" s="48">
        <v>-0.185529689480743</v>
      </c>
      <c r="N13" s="47">
        <v>9530287.9543999992</v>
      </c>
      <c r="O13" s="47">
        <v>95970389.408000007</v>
      </c>
      <c r="P13" s="47">
        <v>9469</v>
      </c>
      <c r="Q13" s="47">
        <v>9309</v>
      </c>
      <c r="R13" s="48">
        <v>1.7187667848318899</v>
      </c>
      <c r="S13" s="47">
        <v>29.691984845284601</v>
      </c>
      <c r="T13" s="47">
        <v>28.2069529917284</v>
      </c>
      <c r="U13" s="49">
        <v>5.0014569968771401</v>
      </c>
    </row>
    <row r="14" spans="1:23" ht="12" thickBot="1">
      <c r="A14" s="71"/>
      <c r="B14" s="60" t="s">
        <v>12</v>
      </c>
      <c r="C14" s="61"/>
      <c r="D14" s="47">
        <v>124537.4314</v>
      </c>
      <c r="E14" s="47">
        <v>221250</v>
      </c>
      <c r="F14" s="48">
        <v>56.288104587570601</v>
      </c>
      <c r="G14" s="47">
        <v>170965.50820000001</v>
      </c>
      <c r="H14" s="48">
        <v>-27.156399725778101</v>
      </c>
      <c r="I14" s="47">
        <v>25891.9686</v>
      </c>
      <c r="J14" s="48">
        <v>20.790511181203001</v>
      </c>
      <c r="K14" s="47">
        <v>27511.045300000002</v>
      </c>
      <c r="L14" s="48">
        <v>16.091576359260099</v>
      </c>
      <c r="M14" s="48">
        <v>-5.8851878667075003E-2</v>
      </c>
      <c r="N14" s="47">
        <v>5180608.1497999998</v>
      </c>
      <c r="O14" s="47">
        <v>50016591.893200003</v>
      </c>
      <c r="P14" s="47">
        <v>1858</v>
      </c>
      <c r="Q14" s="47">
        <v>1931</v>
      </c>
      <c r="R14" s="48">
        <v>-3.7804246504401799</v>
      </c>
      <c r="S14" s="47">
        <v>67.027681054897698</v>
      </c>
      <c r="T14" s="47">
        <v>71.378473537027503</v>
      </c>
      <c r="U14" s="49">
        <v>-6.4910383496130297</v>
      </c>
    </row>
    <row r="15" spans="1:23" ht="12" thickBot="1">
      <c r="A15" s="71"/>
      <c r="B15" s="60" t="s">
        <v>13</v>
      </c>
      <c r="C15" s="61"/>
      <c r="D15" s="47">
        <v>79333.345000000001</v>
      </c>
      <c r="E15" s="47">
        <v>148968</v>
      </c>
      <c r="F15" s="48">
        <v>53.2552930830782</v>
      </c>
      <c r="G15" s="47">
        <v>103937.7294</v>
      </c>
      <c r="H15" s="48">
        <v>-23.6722358108393</v>
      </c>
      <c r="I15" s="47">
        <v>19341.143199999999</v>
      </c>
      <c r="J15" s="48">
        <v>24.379588683673902</v>
      </c>
      <c r="K15" s="47">
        <v>24192.432199999999</v>
      </c>
      <c r="L15" s="48">
        <v>23.275890612249601</v>
      </c>
      <c r="M15" s="48">
        <v>-0.20052919689488699</v>
      </c>
      <c r="N15" s="47">
        <v>3520902.6282000002</v>
      </c>
      <c r="O15" s="47">
        <v>31341327.0623</v>
      </c>
      <c r="P15" s="47">
        <v>2408</v>
      </c>
      <c r="Q15" s="47">
        <v>2593</v>
      </c>
      <c r="R15" s="48">
        <v>-7.1345931353644403</v>
      </c>
      <c r="S15" s="47">
        <v>32.9457412790698</v>
      </c>
      <c r="T15" s="47">
        <v>28.173747396837602</v>
      </c>
      <c r="U15" s="49">
        <v>14.484402830127699</v>
      </c>
    </row>
    <row r="16" spans="1:23" ht="12" thickBot="1">
      <c r="A16" s="71"/>
      <c r="B16" s="60" t="s">
        <v>14</v>
      </c>
      <c r="C16" s="61"/>
      <c r="D16" s="47">
        <v>554601.73829999997</v>
      </c>
      <c r="E16" s="47">
        <v>674076</v>
      </c>
      <c r="F16" s="48">
        <v>82.275846981645998</v>
      </c>
      <c r="G16" s="47">
        <v>779961.39060000004</v>
      </c>
      <c r="H16" s="48">
        <v>-28.8936933309786</v>
      </c>
      <c r="I16" s="47">
        <v>252.94309999999999</v>
      </c>
      <c r="J16" s="48">
        <v>4.5608061160309001E-2</v>
      </c>
      <c r="K16" s="47">
        <v>68908.255799999999</v>
      </c>
      <c r="L16" s="48">
        <v>8.8348290864745298</v>
      </c>
      <c r="M16" s="48">
        <v>-0.99632927728233101</v>
      </c>
      <c r="N16" s="47">
        <v>25102612.279399998</v>
      </c>
      <c r="O16" s="47">
        <v>262707768.9228</v>
      </c>
      <c r="P16" s="47">
        <v>35753</v>
      </c>
      <c r="Q16" s="47">
        <v>34377</v>
      </c>
      <c r="R16" s="48">
        <v>4.00267620792971</v>
      </c>
      <c r="S16" s="47">
        <v>15.5120336279473</v>
      </c>
      <c r="T16" s="47">
        <v>17.485726063938099</v>
      </c>
      <c r="U16" s="49">
        <v>-12.7236214369397</v>
      </c>
    </row>
    <row r="17" spans="1:21" ht="12" thickBot="1">
      <c r="A17" s="71"/>
      <c r="B17" s="60" t="s">
        <v>15</v>
      </c>
      <c r="C17" s="61"/>
      <c r="D17" s="47">
        <v>720870.51610000001</v>
      </c>
      <c r="E17" s="47">
        <v>473353</v>
      </c>
      <c r="F17" s="48">
        <v>152.29026035538001</v>
      </c>
      <c r="G17" s="47">
        <v>390317.95799999998</v>
      </c>
      <c r="H17" s="48">
        <v>84.688021989498097</v>
      </c>
      <c r="I17" s="47">
        <v>27502.556499999999</v>
      </c>
      <c r="J17" s="48">
        <v>3.81518676180464</v>
      </c>
      <c r="K17" s="47">
        <v>60429.262999999999</v>
      </c>
      <c r="L17" s="48">
        <v>15.482060653740101</v>
      </c>
      <c r="M17" s="48">
        <v>-0.544880160130366</v>
      </c>
      <c r="N17" s="47">
        <v>17751480.236400001</v>
      </c>
      <c r="O17" s="47">
        <v>247381435.48300001</v>
      </c>
      <c r="P17" s="47">
        <v>8738</v>
      </c>
      <c r="Q17" s="47">
        <v>8742</v>
      </c>
      <c r="R17" s="48">
        <v>-4.5756119881035E-2</v>
      </c>
      <c r="S17" s="47">
        <v>82.498342423895593</v>
      </c>
      <c r="T17" s="47">
        <v>41.099757801418399</v>
      </c>
      <c r="U17" s="49">
        <v>50.181110803125797</v>
      </c>
    </row>
    <row r="18" spans="1:21" ht="12" thickBot="1">
      <c r="A18" s="71"/>
      <c r="B18" s="60" t="s">
        <v>16</v>
      </c>
      <c r="C18" s="61"/>
      <c r="D18" s="47">
        <v>1121968.4826</v>
      </c>
      <c r="E18" s="47">
        <v>1757106</v>
      </c>
      <c r="F18" s="48">
        <v>63.853204223308097</v>
      </c>
      <c r="G18" s="47">
        <v>1823031.422</v>
      </c>
      <c r="H18" s="48">
        <v>-38.4558889627301</v>
      </c>
      <c r="I18" s="47">
        <v>183040.16500000001</v>
      </c>
      <c r="J18" s="48">
        <v>16.314198468020301</v>
      </c>
      <c r="K18" s="47">
        <v>309761.52059999999</v>
      </c>
      <c r="L18" s="48">
        <v>16.991562342911699</v>
      </c>
      <c r="M18" s="48">
        <v>-0.40909327715897098</v>
      </c>
      <c r="N18" s="47">
        <v>49250518.724799998</v>
      </c>
      <c r="O18" s="47">
        <v>609150630.99409997</v>
      </c>
      <c r="P18" s="47">
        <v>61635</v>
      </c>
      <c r="Q18" s="47">
        <v>64943</v>
      </c>
      <c r="R18" s="48">
        <v>-5.0936975501593702</v>
      </c>
      <c r="S18" s="47">
        <v>18.20343120954</v>
      </c>
      <c r="T18" s="47">
        <v>17.532576965954799</v>
      </c>
      <c r="U18" s="49">
        <v>3.6853175418582298</v>
      </c>
    </row>
    <row r="19" spans="1:21" ht="12" thickBot="1">
      <c r="A19" s="71"/>
      <c r="B19" s="60" t="s">
        <v>17</v>
      </c>
      <c r="C19" s="61"/>
      <c r="D19" s="47">
        <v>631618.01139999996</v>
      </c>
      <c r="E19" s="47">
        <v>796703</v>
      </c>
      <c r="F19" s="48">
        <v>79.278979920999404</v>
      </c>
      <c r="G19" s="47">
        <v>658952.81149999995</v>
      </c>
      <c r="H19" s="48">
        <v>-4.1482181459665997</v>
      </c>
      <c r="I19" s="47">
        <v>-14694.8668</v>
      </c>
      <c r="J19" s="48">
        <v>-2.3265433434091598</v>
      </c>
      <c r="K19" s="47">
        <v>77720.217999999993</v>
      </c>
      <c r="L19" s="48">
        <v>11.794504347448299</v>
      </c>
      <c r="M19" s="48">
        <v>-1.18907392668405</v>
      </c>
      <c r="N19" s="47">
        <v>21256668.197900001</v>
      </c>
      <c r="O19" s="47">
        <v>207877756.41159999</v>
      </c>
      <c r="P19" s="47">
        <v>16315</v>
      </c>
      <c r="Q19" s="47">
        <v>12590</v>
      </c>
      <c r="R19" s="48">
        <v>29.586973788721199</v>
      </c>
      <c r="S19" s="47">
        <v>38.713944921851102</v>
      </c>
      <c r="T19" s="47">
        <v>38.4761900794281</v>
      </c>
      <c r="U19" s="49">
        <v>0.61413230530463403</v>
      </c>
    </row>
    <row r="20" spans="1:21" ht="12" thickBot="1">
      <c r="A20" s="71"/>
      <c r="B20" s="60" t="s">
        <v>18</v>
      </c>
      <c r="C20" s="61"/>
      <c r="D20" s="47">
        <v>857426.58070000005</v>
      </c>
      <c r="E20" s="47">
        <v>1338088</v>
      </c>
      <c r="F20" s="48">
        <v>64.078489658378203</v>
      </c>
      <c r="G20" s="47">
        <v>1158379.6587</v>
      </c>
      <c r="H20" s="48">
        <v>-25.9805216484677</v>
      </c>
      <c r="I20" s="47">
        <v>15190.8999</v>
      </c>
      <c r="J20" s="48">
        <v>1.7716852080324099</v>
      </c>
      <c r="K20" s="47">
        <v>63880.0167</v>
      </c>
      <c r="L20" s="48">
        <v>5.5146010394976903</v>
      </c>
      <c r="M20" s="48">
        <v>-0.76219636930683499</v>
      </c>
      <c r="N20" s="47">
        <v>32542168.011100002</v>
      </c>
      <c r="O20" s="47">
        <v>313732335.0966</v>
      </c>
      <c r="P20" s="47">
        <v>38741</v>
      </c>
      <c r="Q20" s="47">
        <v>38304</v>
      </c>
      <c r="R20" s="48">
        <v>1.14087301587302</v>
      </c>
      <c r="S20" s="47">
        <v>22.132277966495401</v>
      </c>
      <c r="T20" s="47">
        <v>19.939939807853001</v>
      </c>
      <c r="U20" s="49">
        <v>9.9056146048830307</v>
      </c>
    </row>
    <row r="21" spans="1:21" ht="12" thickBot="1">
      <c r="A21" s="71"/>
      <c r="B21" s="60" t="s">
        <v>19</v>
      </c>
      <c r="C21" s="61"/>
      <c r="D21" s="47">
        <v>267867.7501</v>
      </c>
      <c r="E21" s="47">
        <v>428843</v>
      </c>
      <c r="F21" s="48">
        <v>62.462894369268</v>
      </c>
      <c r="G21" s="47">
        <v>379528.55959999998</v>
      </c>
      <c r="H21" s="48">
        <v>-29.420924111135101</v>
      </c>
      <c r="I21" s="47">
        <v>34617.588000000003</v>
      </c>
      <c r="J21" s="48">
        <v>12.923387749020399</v>
      </c>
      <c r="K21" s="47">
        <v>52604.7186</v>
      </c>
      <c r="L21" s="48">
        <v>13.8605428417409</v>
      </c>
      <c r="M21" s="48">
        <v>-0.34192998420487702</v>
      </c>
      <c r="N21" s="47">
        <v>10328629.0474</v>
      </c>
      <c r="O21" s="47">
        <v>120266284.487</v>
      </c>
      <c r="P21" s="47">
        <v>25607</v>
      </c>
      <c r="Q21" s="47">
        <v>26329</v>
      </c>
      <c r="R21" s="48">
        <v>-2.7422234038512601</v>
      </c>
      <c r="S21" s="47">
        <v>10.4607236341625</v>
      </c>
      <c r="T21" s="47">
        <v>10.5690239887576</v>
      </c>
      <c r="U21" s="49">
        <v>-1.0353046154610399</v>
      </c>
    </row>
    <row r="22" spans="1:21" ht="12" thickBot="1">
      <c r="A22" s="71"/>
      <c r="B22" s="60" t="s">
        <v>20</v>
      </c>
      <c r="C22" s="61"/>
      <c r="D22" s="47">
        <v>814956.3835</v>
      </c>
      <c r="E22" s="47">
        <v>987321</v>
      </c>
      <c r="F22" s="48">
        <v>82.542190786988201</v>
      </c>
      <c r="G22" s="47">
        <v>904935.77099999995</v>
      </c>
      <c r="H22" s="48">
        <v>-9.9431794369857105</v>
      </c>
      <c r="I22" s="47">
        <v>110763.76760000001</v>
      </c>
      <c r="J22" s="48">
        <v>13.5913737032529</v>
      </c>
      <c r="K22" s="47">
        <v>128517.466</v>
      </c>
      <c r="L22" s="48">
        <v>14.201832894502701</v>
      </c>
      <c r="M22" s="48">
        <v>-0.138142300440315</v>
      </c>
      <c r="N22" s="47">
        <v>31698889.597199999</v>
      </c>
      <c r="O22" s="47">
        <v>344025216.70679998</v>
      </c>
      <c r="P22" s="47">
        <v>53895</v>
      </c>
      <c r="Q22" s="47">
        <v>53322</v>
      </c>
      <c r="R22" s="48">
        <v>1.0746033532125701</v>
      </c>
      <c r="S22" s="47">
        <v>15.121187188050801</v>
      </c>
      <c r="T22" s="47">
        <v>15.109356496380499</v>
      </c>
      <c r="U22" s="49">
        <v>7.8239172118104994E-2</v>
      </c>
    </row>
    <row r="23" spans="1:21" ht="12" thickBot="1">
      <c r="A23" s="71"/>
      <c r="B23" s="60" t="s">
        <v>21</v>
      </c>
      <c r="C23" s="61"/>
      <c r="D23" s="47">
        <v>2184374.1331000002</v>
      </c>
      <c r="E23" s="47">
        <v>2626899</v>
      </c>
      <c r="F23" s="48">
        <v>83.154096640182999</v>
      </c>
      <c r="G23" s="47">
        <v>2625761.7740000002</v>
      </c>
      <c r="H23" s="48">
        <v>-16.809889048982701</v>
      </c>
      <c r="I23" s="47">
        <v>142269.68909999999</v>
      </c>
      <c r="J23" s="48">
        <v>6.5130641745008697</v>
      </c>
      <c r="K23" s="47">
        <v>328134.28340000001</v>
      </c>
      <c r="L23" s="48">
        <v>12.496727107887301</v>
      </c>
      <c r="M23" s="48">
        <v>-0.56642845232184602</v>
      </c>
      <c r="N23" s="47">
        <v>82161451.415600002</v>
      </c>
      <c r="O23" s="47">
        <v>763332163.96599996</v>
      </c>
      <c r="P23" s="47">
        <v>72163</v>
      </c>
      <c r="Q23" s="47">
        <v>76229</v>
      </c>
      <c r="R23" s="48">
        <v>-5.3339280326385001</v>
      </c>
      <c r="S23" s="47">
        <v>30.270001705860398</v>
      </c>
      <c r="T23" s="47">
        <v>28.005214487924501</v>
      </c>
      <c r="U23" s="49">
        <v>7.4819527264755097</v>
      </c>
    </row>
    <row r="24" spans="1:21" ht="12" thickBot="1">
      <c r="A24" s="71"/>
      <c r="B24" s="60" t="s">
        <v>22</v>
      </c>
      <c r="C24" s="61"/>
      <c r="D24" s="47">
        <v>223563.3224</v>
      </c>
      <c r="E24" s="47">
        <v>352359</v>
      </c>
      <c r="F24" s="48">
        <v>63.447598159831301</v>
      </c>
      <c r="G24" s="47">
        <v>329121.08179999999</v>
      </c>
      <c r="H24" s="48">
        <v>-32.072621669415</v>
      </c>
      <c r="I24" s="47">
        <v>34422.768199999999</v>
      </c>
      <c r="J24" s="48">
        <v>15.397323599624601</v>
      </c>
      <c r="K24" s="47">
        <v>45788.390500000001</v>
      </c>
      <c r="L24" s="48">
        <v>13.9123237714151</v>
      </c>
      <c r="M24" s="48">
        <v>-0.24822061172908</v>
      </c>
      <c r="N24" s="47">
        <v>8810888.6809</v>
      </c>
      <c r="O24" s="47">
        <v>93049945.064700007</v>
      </c>
      <c r="P24" s="47">
        <v>26889</v>
      </c>
      <c r="Q24" s="47">
        <v>26887</v>
      </c>
      <c r="R24" s="48">
        <v>7.4385390709250003E-3</v>
      </c>
      <c r="S24" s="47">
        <v>8.3143040797352104</v>
      </c>
      <c r="T24" s="47">
        <v>8.3573244207237707</v>
      </c>
      <c r="U24" s="49">
        <v>-0.51742563870637803</v>
      </c>
    </row>
    <row r="25" spans="1:21" ht="12" thickBot="1">
      <c r="A25" s="71"/>
      <c r="B25" s="60" t="s">
        <v>23</v>
      </c>
      <c r="C25" s="61"/>
      <c r="D25" s="47">
        <v>201765.55979999999</v>
      </c>
      <c r="E25" s="47">
        <v>244582</v>
      </c>
      <c r="F25" s="48">
        <v>82.494034638689698</v>
      </c>
      <c r="G25" s="47">
        <v>308013.24060000002</v>
      </c>
      <c r="H25" s="48">
        <v>-34.494517376276697</v>
      </c>
      <c r="I25" s="47">
        <v>18040.409299999999</v>
      </c>
      <c r="J25" s="48">
        <v>8.9412728901218497</v>
      </c>
      <c r="K25" s="47">
        <v>38229.658600000002</v>
      </c>
      <c r="L25" s="48">
        <v>12.4116932523842</v>
      </c>
      <c r="M25" s="48">
        <v>-0.52810435769886799</v>
      </c>
      <c r="N25" s="47">
        <v>7463218.5395</v>
      </c>
      <c r="O25" s="47">
        <v>78020855.042799994</v>
      </c>
      <c r="P25" s="47">
        <v>15155</v>
      </c>
      <c r="Q25" s="47">
        <v>14499</v>
      </c>
      <c r="R25" s="48">
        <v>4.5244499620663596</v>
      </c>
      <c r="S25" s="47">
        <v>13.3134648498845</v>
      </c>
      <c r="T25" s="47">
        <v>14.5802420925581</v>
      </c>
      <c r="U25" s="49">
        <v>-9.5150079784419699</v>
      </c>
    </row>
    <row r="26" spans="1:21" ht="12" thickBot="1">
      <c r="A26" s="71"/>
      <c r="B26" s="60" t="s">
        <v>24</v>
      </c>
      <c r="C26" s="61"/>
      <c r="D26" s="47">
        <v>420687.51169999997</v>
      </c>
      <c r="E26" s="47">
        <v>583088</v>
      </c>
      <c r="F26" s="48">
        <v>72.148202621216697</v>
      </c>
      <c r="G26" s="47">
        <v>452556.67109999998</v>
      </c>
      <c r="H26" s="48">
        <v>-7.0420262113334298</v>
      </c>
      <c r="I26" s="47">
        <v>86030.506399999998</v>
      </c>
      <c r="J26" s="48">
        <v>20.449978667621998</v>
      </c>
      <c r="K26" s="47">
        <v>97328.150899999993</v>
      </c>
      <c r="L26" s="48">
        <v>21.506290176527699</v>
      </c>
      <c r="M26" s="48">
        <v>-0.116077870539304</v>
      </c>
      <c r="N26" s="47">
        <v>14093060.5768</v>
      </c>
      <c r="O26" s="47">
        <v>167171613.52289999</v>
      </c>
      <c r="P26" s="47">
        <v>33858</v>
      </c>
      <c r="Q26" s="47">
        <v>35325</v>
      </c>
      <c r="R26" s="48">
        <v>-4.1528662420382103</v>
      </c>
      <c r="S26" s="47">
        <v>12.425054985527799</v>
      </c>
      <c r="T26" s="47">
        <v>13.629984005661701</v>
      </c>
      <c r="U26" s="49">
        <v>-9.6975749526853097</v>
      </c>
    </row>
    <row r="27" spans="1:21" ht="12" thickBot="1">
      <c r="A27" s="71"/>
      <c r="B27" s="60" t="s">
        <v>25</v>
      </c>
      <c r="C27" s="61"/>
      <c r="D27" s="47">
        <v>193624.9719</v>
      </c>
      <c r="E27" s="47">
        <v>324759</v>
      </c>
      <c r="F27" s="48">
        <v>59.6211257886618</v>
      </c>
      <c r="G27" s="47">
        <v>282943.62329999998</v>
      </c>
      <c r="H27" s="48">
        <v>-31.567649540310398</v>
      </c>
      <c r="I27" s="47">
        <v>55540.196300000003</v>
      </c>
      <c r="J27" s="48">
        <v>28.6844180040395</v>
      </c>
      <c r="K27" s="47">
        <v>81528.126499999998</v>
      </c>
      <c r="L27" s="48">
        <v>28.814265382315099</v>
      </c>
      <c r="M27" s="48">
        <v>-0.31876030169784397</v>
      </c>
      <c r="N27" s="47">
        <v>6970601.3250000002</v>
      </c>
      <c r="O27" s="47">
        <v>78119042.7632</v>
      </c>
      <c r="P27" s="47">
        <v>30555</v>
      </c>
      <c r="Q27" s="47">
        <v>30391</v>
      </c>
      <c r="R27" s="48">
        <v>0.53963344411174197</v>
      </c>
      <c r="S27" s="47">
        <v>6.3369324791359798</v>
      </c>
      <c r="T27" s="47">
        <v>6.36065130137212</v>
      </c>
      <c r="U27" s="49">
        <v>-0.37429501283509098</v>
      </c>
    </row>
    <row r="28" spans="1:21" ht="12" thickBot="1">
      <c r="A28" s="71"/>
      <c r="B28" s="60" t="s">
        <v>26</v>
      </c>
      <c r="C28" s="61"/>
      <c r="D28" s="47">
        <v>757075.16870000004</v>
      </c>
      <c r="E28" s="47">
        <v>1095479</v>
      </c>
      <c r="F28" s="48">
        <v>69.109053546439497</v>
      </c>
      <c r="G28" s="47">
        <v>1023180.95</v>
      </c>
      <c r="H28" s="48">
        <v>-26.007695051398301</v>
      </c>
      <c r="I28" s="47">
        <v>184636.63870000001</v>
      </c>
      <c r="J28" s="48">
        <v>24.388151445654501</v>
      </c>
      <c r="K28" s="47">
        <v>85069.811400000006</v>
      </c>
      <c r="L28" s="48">
        <v>8.3142489507843198</v>
      </c>
      <c r="M28" s="48">
        <v>1.1704131660976</v>
      </c>
      <c r="N28" s="47">
        <v>26665876.774999999</v>
      </c>
      <c r="O28" s="47">
        <v>270603648.09549999</v>
      </c>
      <c r="P28" s="47">
        <v>41803</v>
      </c>
      <c r="Q28" s="47">
        <v>42040</v>
      </c>
      <c r="R28" s="48">
        <v>-0.56374881065651705</v>
      </c>
      <c r="S28" s="47">
        <v>18.110546341171698</v>
      </c>
      <c r="T28" s="47">
        <v>18.307950401998099</v>
      </c>
      <c r="U28" s="49">
        <v>-1.0899950620354599</v>
      </c>
    </row>
    <row r="29" spans="1:21" ht="12" thickBot="1">
      <c r="A29" s="71"/>
      <c r="B29" s="60" t="s">
        <v>27</v>
      </c>
      <c r="C29" s="61"/>
      <c r="D29" s="47">
        <v>532095.99639999995</v>
      </c>
      <c r="E29" s="47">
        <v>707991</v>
      </c>
      <c r="F29" s="48">
        <v>75.155757121206307</v>
      </c>
      <c r="G29" s="47">
        <v>509888.44260000001</v>
      </c>
      <c r="H29" s="48">
        <v>4.3553750084548204</v>
      </c>
      <c r="I29" s="47">
        <v>67378.494099999996</v>
      </c>
      <c r="J29" s="48">
        <v>12.662845530855799</v>
      </c>
      <c r="K29" s="47">
        <v>101660.788</v>
      </c>
      <c r="L29" s="48">
        <v>19.9378490482381</v>
      </c>
      <c r="M29" s="48">
        <v>-0.33722239001334497</v>
      </c>
      <c r="N29" s="47">
        <v>17840986.1483</v>
      </c>
      <c r="O29" s="47">
        <v>191440082.3087</v>
      </c>
      <c r="P29" s="47">
        <v>84386</v>
      </c>
      <c r="Q29" s="47">
        <v>86610</v>
      </c>
      <c r="R29" s="48">
        <v>-2.5678328137628501</v>
      </c>
      <c r="S29" s="47">
        <v>6.3055008698125299</v>
      </c>
      <c r="T29" s="47">
        <v>6.3181170118923902</v>
      </c>
      <c r="U29" s="49">
        <v>-0.20008152152138001</v>
      </c>
    </row>
    <row r="30" spans="1:21" ht="12" thickBot="1">
      <c r="A30" s="71"/>
      <c r="B30" s="60" t="s">
        <v>28</v>
      </c>
      <c r="C30" s="61"/>
      <c r="D30" s="47">
        <v>755461.48659999995</v>
      </c>
      <c r="E30" s="47">
        <v>1053867</v>
      </c>
      <c r="F30" s="48">
        <v>71.684708468905498</v>
      </c>
      <c r="G30" s="47">
        <v>1160305.3506</v>
      </c>
      <c r="H30" s="48">
        <v>-34.8911485921058</v>
      </c>
      <c r="I30" s="47">
        <v>113111.8716</v>
      </c>
      <c r="J30" s="48">
        <v>14.9725530164439</v>
      </c>
      <c r="K30" s="47">
        <v>165188.58379999999</v>
      </c>
      <c r="L30" s="48">
        <v>14.236647595788501</v>
      </c>
      <c r="M30" s="48">
        <v>-0.31525612122839702</v>
      </c>
      <c r="N30" s="47">
        <v>30721351.333099999</v>
      </c>
      <c r="O30" s="47">
        <v>349950033.21240002</v>
      </c>
      <c r="P30" s="47">
        <v>62024</v>
      </c>
      <c r="Q30" s="47">
        <v>62943</v>
      </c>
      <c r="R30" s="48">
        <v>-1.4600511573963699</v>
      </c>
      <c r="S30" s="47">
        <v>12.1801477911776</v>
      </c>
      <c r="T30" s="47">
        <v>12.141815699919</v>
      </c>
      <c r="U30" s="49">
        <v>0.31470957426641299</v>
      </c>
    </row>
    <row r="31" spans="1:21" ht="12" thickBot="1">
      <c r="A31" s="71"/>
      <c r="B31" s="60" t="s">
        <v>29</v>
      </c>
      <c r="C31" s="61"/>
      <c r="D31" s="47">
        <v>623592.97860000003</v>
      </c>
      <c r="E31" s="47">
        <v>1137520</v>
      </c>
      <c r="F31" s="48">
        <v>54.820396880933998</v>
      </c>
      <c r="G31" s="47">
        <v>915523.58790000004</v>
      </c>
      <c r="H31" s="48">
        <v>-31.8867381636361</v>
      </c>
      <c r="I31" s="47">
        <v>39381.454299999998</v>
      </c>
      <c r="J31" s="48">
        <v>6.3152497945716899</v>
      </c>
      <c r="K31" s="47">
        <v>44725.259299999998</v>
      </c>
      <c r="L31" s="48">
        <v>4.8852110301810399</v>
      </c>
      <c r="M31" s="48">
        <v>-0.11948069354178099</v>
      </c>
      <c r="N31" s="47">
        <v>30120201.953499999</v>
      </c>
      <c r="O31" s="47">
        <v>288236174.89789999</v>
      </c>
      <c r="P31" s="47">
        <v>26616</v>
      </c>
      <c r="Q31" s="47">
        <v>26489</v>
      </c>
      <c r="R31" s="48">
        <v>0.47944429763298002</v>
      </c>
      <c r="S31" s="47">
        <v>23.429252276825999</v>
      </c>
      <c r="T31" s="47">
        <v>23.860923349314799</v>
      </c>
      <c r="U31" s="49">
        <v>-1.8424449375869001</v>
      </c>
    </row>
    <row r="32" spans="1:21" ht="12" thickBot="1">
      <c r="A32" s="71"/>
      <c r="B32" s="60" t="s">
        <v>30</v>
      </c>
      <c r="C32" s="61"/>
      <c r="D32" s="47">
        <v>105097.0079</v>
      </c>
      <c r="E32" s="47">
        <v>152796</v>
      </c>
      <c r="F32" s="48">
        <v>68.782564923165495</v>
      </c>
      <c r="G32" s="47">
        <v>134911.23749999999</v>
      </c>
      <c r="H32" s="48">
        <v>-22.0991447061628</v>
      </c>
      <c r="I32" s="47">
        <v>27154.867900000001</v>
      </c>
      <c r="J32" s="48">
        <v>25.837907703174501</v>
      </c>
      <c r="K32" s="47">
        <v>37718.698799999998</v>
      </c>
      <c r="L32" s="48">
        <v>27.958159378680399</v>
      </c>
      <c r="M32" s="48">
        <v>-0.280068805024631</v>
      </c>
      <c r="N32" s="47">
        <v>3815299.8764</v>
      </c>
      <c r="O32" s="47">
        <v>43134572.079999998</v>
      </c>
      <c r="P32" s="47">
        <v>24097</v>
      </c>
      <c r="Q32" s="47">
        <v>23859</v>
      </c>
      <c r="R32" s="48">
        <v>0.99752713860596898</v>
      </c>
      <c r="S32" s="47">
        <v>4.3614146117774002</v>
      </c>
      <c r="T32" s="47">
        <v>4.43326068150383</v>
      </c>
      <c r="U32" s="49">
        <v>-1.64731116212673</v>
      </c>
    </row>
    <row r="33" spans="1:21" ht="12" thickBot="1">
      <c r="A33" s="71"/>
      <c r="B33" s="60" t="s">
        <v>31</v>
      </c>
      <c r="C33" s="61"/>
      <c r="D33" s="47">
        <v>46.0685</v>
      </c>
      <c r="E33" s="50"/>
      <c r="F33" s="50"/>
      <c r="G33" s="47">
        <v>-79.513199999999998</v>
      </c>
      <c r="H33" s="48">
        <v>-157.93817881810801</v>
      </c>
      <c r="I33" s="47">
        <v>10.5364</v>
      </c>
      <c r="J33" s="48">
        <v>22.871159251983499</v>
      </c>
      <c r="K33" s="47">
        <v>-4.2488000000000001</v>
      </c>
      <c r="L33" s="48">
        <v>5.3435152905429497</v>
      </c>
      <c r="M33" s="48">
        <v>-3.4798531350028199</v>
      </c>
      <c r="N33" s="47">
        <v>1134.2536</v>
      </c>
      <c r="O33" s="47">
        <v>29325.8102</v>
      </c>
      <c r="P33" s="47">
        <v>10</v>
      </c>
      <c r="Q33" s="47">
        <v>6</v>
      </c>
      <c r="R33" s="48">
        <v>66.6666666666667</v>
      </c>
      <c r="S33" s="47">
        <v>4.6068499999999997</v>
      </c>
      <c r="T33" s="47">
        <v>2.4644166666666698</v>
      </c>
      <c r="U33" s="49">
        <v>46.505385096830402</v>
      </c>
    </row>
    <row r="34" spans="1:21" ht="12" thickBot="1">
      <c r="A34" s="71"/>
      <c r="B34" s="60" t="s">
        <v>36</v>
      </c>
      <c r="C34" s="61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47">
        <v>25.9</v>
      </c>
      <c r="P34" s="50"/>
      <c r="Q34" s="50"/>
      <c r="R34" s="50"/>
      <c r="S34" s="50"/>
      <c r="T34" s="50"/>
      <c r="U34" s="51"/>
    </row>
    <row r="35" spans="1:21" ht="12" thickBot="1">
      <c r="A35" s="71"/>
      <c r="B35" s="60" t="s">
        <v>32</v>
      </c>
      <c r="C35" s="61"/>
      <c r="D35" s="47">
        <v>154081.23939999999</v>
      </c>
      <c r="E35" s="47">
        <v>187783</v>
      </c>
      <c r="F35" s="48">
        <v>82.052815963106397</v>
      </c>
      <c r="G35" s="47">
        <v>178372.64350000001</v>
      </c>
      <c r="H35" s="48">
        <v>-13.6183461899526</v>
      </c>
      <c r="I35" s="47">
        <v>14396.562099999999</v>
      </c>
      <c r="J35" s="48">
        <v>9.3434879911797992</v>
      </c>
      <c r="K35" s="47">
        <v>37116.160499999998</v>
      </c>
      <c r="L35" s="48">
        <v>20.808213508367899</v>
      </c>
      <c r="M35" s="48">
        <v>-0.61212146121633504</v>
      </c>
      <c r="N35" s="47">
        <v>5493520.5455999998</v>
      </c>
      <c r="O35" s="47">
        <v>45834457.827200003</v>
      </c>
      <c r="P35" s="47">
        <v>12510</v>
      </c>
      <c r="Q35" s="47">
        <v>12755</v>
      </c>
      <c r="R35" s="48">
        <v>-1.9208153665229299</v>
      </c>
      <c r="S35" s="47">
        <v>12.3166458353317</v>
      </c>
      <c r="T35" s="47">
        <v>12.0971944570757</v>
      </c>
      <c r="U35" s="49">
        <v>1.7817462740266099</v>
      </c>
    </row>
    <row r="36" spans="1:21" ht="12" thickBot="1">
      <c r="A36" s="71"/>
      <c r="B36" s="60" t="s">
        <v>37</v>
      </c>
      <c r="C36" s="61"/>
      <c r="D36" s="50"/>
      <c r="E36" s="47">
        <v>665337</v>
      </c>
      <c r="F36" s="50"/>
      <c r="G36" s="47">
        <v>6006.71</v>
      </c>
      <c r="H36" s="50"/>
      <c r="I36" s="50"/>
      <c r="J36" s="50"/>
      <c r="K36" s="47">
        <v>247.4188</v>
      </c>
      <c r="L36" s="48">
        <v>4.1190402067021701</v>
      </c>
      <c r="M36" s="50"/>
      <c r="N36" s="50"/>
      <c r="O36" s="50"/>
      <c r="P36" s="50"/>
      <c r="Q36" s="50"/>
      <c r="R36" s="50"/>
      <c r="S36" s="50"/>
      <c r="T36" s="50"/>
      <c r="U36" s="51"/>
    </row>
    <row r="37" spans="1:21" ht="12" thickBot="1">
      <c r="A37" s="71"/>
      <c r="B37" s="60" t="s">
        <v>38</v>
      </c>
      <c r="C37" s="61"/>
      <c r="D37" s="50"/>
      <c r="E37" s="47">
        <v>299900</v>
      </c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1"/>
    </row>
    <row r="38" spans="1:21" ht="12" thickBot="1">
      <c r="A38" s="71"/>
      <c r="B38" s="60" t="s">
        <v>39</v>
      </c>
      <c r="C38" s="61"/>
      <c r="D38" s="50"/>
      <c r="E38" s="47">
        <v>355313</v>
      </c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1"/>
    </row>
    <row r="39" spans="1:21" ht="12" customHeight="1" thickBot="1">
      <c r="A39" s="71"/>
      <c r="B39" s="60" t="s">
        <v>33</v>
      </c>
      <c r="C39" s="61"/>
      <c r="D39" s="47">
        <v>218315.39290000001</v>
      </c>
      <c r="E39" s="47">
        <v>454522</v>
      </c>
      <c r="F39" s="48">
        <v>48.0318648822279</v>
      </c>
      <c r="G39" s="47">
        <v>363000.09330000001</v>
      </c>
      <c r="H39" s="48">
        <v>-39.858033942824903</v>
      </c>
      <c r="I39" s="47">
        <v>10637.929099999999</v>
      </c>
      <c r="J39" s="48">
        <v>4.8727343311393199</v>
      </c>
      <c r="K39" s="47">
        <v>22139.861199999999</v>
      </c>
      <c r="L39" s="48">
        <v>6.0991337491758202</v>
      </c>
      <c r="M39" s="48">
        <v>-0.51951238519959597</v>
      </c>
      <c r="N39" s="47">
        <v>10286444.0626</v>
      </c>
      <c r="O39" s="47">
        <v>112236036.9601</v>
      </c>
      <c r="P39" s="47">
        <v>358</v>
      </c>
      <c r="Q39" s="47">
        <v>373</v>
      </c>
      <c r="R39" s="48">
        <v>-4.02144772117963</v>
      </c>
      <c r="S39" s="47">
        <v>609.819533240223</v>
      </c>
      <c r="T39" s="47">
        <v>585.30625013404801</v>
      </c>
      <c r="U39" s="49">
        <v>4.0197602356103603</v>
      </c>
    </row>
    <row r="40" spans="1:21" ht="12" thickBot="1">
      <c r="A40" s="71"/>
      <c r="B40" s="60" t="s">
        <v>34</v>
      </c>
      <c r="C40" s="61"/>
      <c r="D40" s="47">
        <v>338215.82059999998</v>
      </c>
      <c r="E40" s="47">
        <v>580834</v>
      </c>
      <c r="F40" s="48">
        <v>58.2293427382006</v>
      </c>
      <c r="G40" s="47">
        <v>465723.35840000003</v>
      </c>
      <c r="H40" s="48">
        <v>-27.378385794960799</v>
      </c>
      <c r="I40" s="47">
        <v>24304.9002</v>
      </c>
      <c r="J40" s="48">
        <v>7.1862103188676203</v>
      </c>
      <c r="K40" s="47">
        <v>37447.021699999998</v>
      </c>
      <c r="L40" s="48">
        <v>8.0406148896310103</v>
      </c>
      <c r="M40" s="48">
        <v>-0.35095238295012399</v>
      </c>
      <c r="N40" s="47">
        <v>16373891.1008</v>
      </c>
      <c r="O40" s="47">
        <v>150683627.98980001</v>
      </c>
      <c r="P40" s="47">
        <v>1826</v>
      </c>
      <c r="Q40" s="47">
        <v>1803</v>
      </c>
      <c r="R40" s="48">
        <v>1.27565169162507</v>
      </c>
      <c r="S40" s="47">
        <v>185.222245673603</v>
      </c>
      <c r="T40" s="47">
        <v>192.31714132002199</v>
      </c>
      <c r="U40" s="49">
        <v>-3.8304770685704899</v>
      </c>
    </row>
    <row r="41" spans="1:21" ht="12" thickBot="1">
      <c r="A41" s="71"/>
      <c r="B41" s="60" t="s">
        <v>40</v>
      </c>
      <c r="C41" s="61"/>
      <c r="D41" s="50"/>
      <c r="E41" s="47">
        <v>346850</v>
      </c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1"/>
    </row>
    <row r="42" spans="1:21" ht="12" thickBot="1">
      <c r="A42" s="71"/>
      <c r="B42" s="60" t="s">
        <v>41</v>
      </c>
      <c r="C42" s="61"/>
      <c r="D42" s="50"/>
      <c r="E42" s="47">
        <v>148047</v>
      </c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1"/>
    </row>
    <row r="43" spans="1:21" ht="12" thickBot="1">
      <c r="A43" s="72"/>
      <c r="B43" s="60" t="s">
        <v>35</v>
      </c>
      <c r="C43" s="61"/>
      <c r="D43" s="52">
        <v>29462.855100000001</v>
      </c>
      <c r="E43" s="53"/>
      <c r="F43" s="53"/>
      <c r="G43" s="52">
        <v>62935.16</v>
      </c>
      <c r="H43" s="54">
        <v>-53.185381430666098</v>
      </c>
      <c r="I43" s="52">
        <v>2947.3393000000001</v>
      </c>
      <c r="J43" s="54">
        <v>10.003576673056401</v>
      </c>
      <c r="K43" s="52">
        <v>4775.5232999999998</v>
      </c>
      <c r="L43" s="54">
        <v>7.5880053375569396</v>
      </c>
      <c r="M43" s="54">
        <v>-0.38282380488019002</v>
      </c>
      <c r="N43" s="52">
        <v>1053716.0453000001</v>
      </c>
      <c r="O43" s="52">
        <v>15024550.201099999</v>
      </c>
      <c r="P43" s="52">
        <v>45</v>
      </c>
      <c r="Q43" s="52">
        <v>37</v>
      </c>
      <c r="R43" s="54">
        <v>21.6216216216216</v>
      </c>
      <c r="S43" s="52">
        <v>654.73011333333295</v>
      </c>
      <c r="T43" s="52">
        <v>539.724875675676</v>
      </c>
      <c r="U43" s="55">
        <v>17.565289165049698</v>
      </c>
    </row>
  </sheetData>
  <mergeCells count="41">
    <mergeCell ref="A1:U4"/>
    <mergeCell ref="W1:W4"/>
    <mergeCell ref="B6:C6"/>
    <mergeCell ref="A7:C7"/>
    <mergeCell ref="A8:A43"/>
    <mergeCell ref="B8:C8"/>
    <mergeCell ref="B9:C9"/>
    <mergeCell ref="B10:C10"/>
    <mergeCell ref="B11:C11"/>
    <mergeCell ref="B12:C12"/>
    <mergeCell ref="B24:C24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36:C36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43:C43"/>
    <mergeCell ref="B37:C37"/>
    <mergeCell ref="B38:C38"/>
    <mergeCell ref="B39:C39"/>
    <mergeCell ref="B40:C40"/>
    <mergeCell ref="B41:C41"/>
    <mergeCell ref="B42:C42"/>
  </mergeCells>
  <phoneticPr fontId="23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31"/>
  <sheetViews>
    <sheetView workbookViewId="0">
      <selection sqref="A1:H31"/>
    </sheetView>
  </sheetViews>
  <sheetFormatPr defaultRowHeight="13.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>
      <c r="A1" s="30" t="s">
        <v>64</v>
      </c>
      <c r="B1" s="31" t="s">
        <v>65</v>
      </c>
      <c r="C1" s="30" t="s">
        <v>66</v>
      </c>
      <c r="D1" s="30" t="s">
        <v>67</v>
      </c>
      <c r="E1" s="30" t="s">
        <v>68</v>
      </c>
      <c r="F1" s="30" t="s">
        <v>69</v>
      </c>
      <c r="G1" s="30" t="s">
        <v>68</v>
      </c>
      <c r="H1" s="30" t="s">
        <v>70</v>
      </c>
    </row>
    <row r="2" spans="1:8" ht="14.25">
      <c r="A2" s="32">
        <v>1</v>
      </c>
      <c r="B2" s="33">
        <v>12</v>
      </c>
      <c r="C2" s="32">
        <v>42132</v>
      </c>
      <c r="D2" s="32">
        <v>534402.20029487205</v>
      </c>
      <c r="E2" s="32">
        <v>437531.77181453002</v>
      </c>
      <c r="F2" s="32">
        <v>96870.4284803419</v>
      </c>
      <c r="G2" s="32">
        <v>437531.77181453002</v>
      </c>
      <c r="H2" s="32">
        <v>0.181268768030691</v>
      </c>
    </row>
    <row r="3" spans="1:8" ht="14.25">
      <c r="A3" s="32">
        <v>2</v>
      </c>
      <c r="B3" s="33">
        <v>13</v>
      </c>
      <c r="C3" s="32">
        <v>22682.781999999999</v>
      </c>
      <c r="D3" s="32">
        <v>111697.08950021899</v>
      </c>
      <c r="E3" s="32">
        <v>226895.70919829101</v>
      </c>
      <c r="F3" s="32">
        <v>-115198.61969807099</v>
      </c>
      <c r="G3" s="32">
        <v>226895.70919829101</v>
      </c>
      <c r="H3" s="32">
        <v>-1.03134844617276</v>
      </c>
    </row>
    <row r="4" spans="1:8" ht="14.25">
      <c r="A4" s="32">
        <v>3</v>
      </c>
      <c r="B4" s="33">
        <v>14</v>
      </c>
      <c r="C4" s="32">
        <v>83161</v>
      </c>
      <c r="D4" s="32">
        <v>80455.032869230796</v>
      </c>
      <c r="E4" s="32">
        <v>58901.4936376068</v>
      </c>
      <c r="F4" s="32">
        <v>21553.539231623901</v>
      </c>
      <c r="G4" s="32">
        <v>58901.4936376068</v>
      </c>
      <c r="H4" s="32">
        <v>0.26789547481332099</v>
      </c>
    </row>
    <row r="5" spans="1:8" ht="14.25">
      <c r="A5" s="32">
        <v>4</v>
      </c>
      <c r="B5" s="33">
        <v>15</v>
      </c>
      <c r="C5" s="32">
        <v>2484</v>
      </c>
      <c r="D5" s="32">
        <v>38514.962850427401</v>
      </c>
      <c r="E5" s="32">
        <v>28546.187480341901</v>
      </c>
      <c r="F5" s="32">
        <v>9968.7753700854701</v>
      </c>
      <c r="G5" s="32">
        <v>28546.187480341901</v>
      </c>
      <c r="H5" s="32">
        <v>0.25882863781536403</v>
      </c>
    </row>
    <row r="6" spans="1:8" ht="14.25">
      <c r="A6" s="32">
        <v>5</v>
      </c>
      <c r="B6" s="33">
        <v>16</v>
      </c>
      <c r="C6" s="32">
        <v>1904</v>
      </c>
      <c r="D6" s="32">
        <v>153651.07570170899</v>
      </c>
      <c r="E6" s="32">
        <v>146032.09935982901</v>
      </c>
      <c r="F6" s="32">
        <v>7618.9763418803404</v>
      </c>
      <c r="G6" s="32">
        <v>146032.09935982901</v>
      </c>
      <c r="H6" s="32">
        <v>4.9586221945308401E-2</v>
      </c>
    </row>
    <row r="7" spans="1:8" ht="14.25">
      <c r="A7" s="32">
        <v>6</v>
      </c>
      <c r="B7" s="33">
        <v>17</v>
      </c>
      <c r="C7" s="32">
        <v>15476</v>
      </c>
      <c r="D7" s="32">
        <v>281153.54422478599</v>
      </c>
      <c r="E7" s="32">
        <v>215596.68614786299</v>
      </c>
      <c r="F7" s="32">
        <v>65556.858076923105</v>
      </c>
      <c r="G7" s="32">
        <v>215596.68614786299</v>
      </c>
      <c r="H7" s="32">
        <v>0.23317101784251201</v>
      </c>
    </row>
    <row r="8" spans="1:8" ht="14.25">
      <c r="A8" s="32">
        <v>7</v>
      </c>
      <c r="B8" s="33">
        <v>18</v>
      </c>
      <c r="C8" s="32">
        <v>19227</v>
      </c>
      <c r="D8" s="32">
        <v>124537.42120854701</v>
      </c>
      <c r="E8" s="32">
        <v>98645.463011111104</v>
      </c>
      <c r="F8" s="32">
        <v>25891.958197435899</v>
      </c>
      <c r="G8" s="32">
        <v>98645.463011111104</v>
      </c>
      <c r="H8" s="32">
        <v>0.20790504529620801</v>
      </c>
    </row>
    <row r="9" spans="1:8" ht="14.25">
      <c r="A9" s="32">
        <v>8</v>
      </c>
      <c r="B9" s="33">
        <v>19</v>
      </c>
      <c r="C9" s="32">
        <v>13071</v>
      </c>
      <c r="D9" s="32">
        <v>79333.370864102602</v>
      </c>
      <c r="E9" s="32">
        <v>59992.199754700901</v>
      </c>
      <c r="F9" s="32">
        <v>19341.171109401701</v>
      </c>
      <c r="G9" s="32">
        <v>59992.199754700901</v>
      </c>
      <c r="H9" s="32">
        <v>0.24379615915392</v>
      </c>
    </row>
    <row r="10" spans="1:8" ht="14.25">
      <c r="A10" s="32">
        <v>9</v>
      </c>
      <c r="B10" s="33">
        <v>21</v>
      </c>
      <c r="C10" s="32">
        <v>141784</v>
      </c>
      <c r="D10" s="32">
        <v>554601.55420000001</v>
      </c>
      <c r="E10" s="32">
        <v>554348.79520000005</v>
      </c>
      <c r="F10" s="32">
        <v>252.75899999999999</v>
      </c>
      <c r="G10" s="32">
        <v>554348.79520000005</v>
      </c>
      <c r="H10" s="32">
        <v>4.5574881297366502E-4</v>
      </c>
    </row>
    <row r="11" spans="1:8" ht="14.25">
      <c r="A11" s="32">
        <v>10</v>
      </c>
      <c r="B11" s="33">
        <v>22</v>
      </c>
      <c r="C11" s="32">
        <v>49623</v>
      </c>
      <c r="D11" s="32">
        <v>720870.54404017096</v>
      </c>
      <c r="E11" s="32">
        <v>693367.95956581202</v>
      </c>
      <c r="F11" s="32">
        <v>27502.584474358999</v>
      </c>
      <c r="G11" s="32">
        <v>693367.95956581202</v>
      </c>
      <c r="H11" s="32">
        <v>3.8151904945676898E-2</v>
      </c>
    </row>
    <row r="12" spans="1:8" ht="14.25">
      <c r="A12" s="32">
        <v>11</v>
      </c>
      <c r="B12" s="33">
        <v>23</v>
      </c>
      <c r="C12" s="32">
        <v>138513.36799999999</v>
      </c>
      <c r="D12" s="32">
        <v>1121968.5005632499</v>
      </c>
      <c r="E12" s="32">
        <v>938928.30680427398</v>
      </c>
      <c r="F12" s="32">
        <v>183040.193758974</v>
      </c>
      <c r="G12" s="32">
        <v>938928.30680427398</v>
      </c>
      <c r="H12" s="32">
        <v>0.16314200770082701</v>
      </c>
    </row>
    <row r="13" spans="1:8" ht="14.25">
      <c r="A13" s="32">
        <v>12</v>
      </c>
      <c r="B13" s="33">
        <v>24</v>
      </c>
      <c r="C13" s="32">
        <v>28284.29</v>
      </c>
      <c r="D13" s="32">
        <v>631618.04865299095</v>
      </c>
      <c r="E13" s="32">
        <v>646312.87889059796</v>
      </c>
      <c r="F13" s="32">
        <v>-14694.8302376068</v>
      </c>
      <c r="G13" s="32">
        <v>646312.87889059796</v>
      </c>
      <c r="H13" s="32">
        <v>-2.3265374175018401E-2</v>
      </c>
    </row>
    <row r="14" spans="1:8" ht="14.25">
      <c r="A14" s="32">
        <v>13</v>
      </c>
      <c r="B14" s="33">
        <v>25</v>
      </c>
      <c r="C14" s="32">
        <v>94927</v>
      </c>
      <c r="D14" s="32">
        <v>857426.74580000003</v>
      </c>
      <c r="E14" s="32">
        <v>842235.68079999997</v>
      </c>
      <c r="F14" s="32">
        <v>15191.065000000001</v>
      </c>
      <c r="G14" s="32">
        <v>842235.68079999997</v>
      </c>
      <c r="H14" s="32">
        <v>1.7717041221785499E-2</v>
      </c>
    </row>
    <row r="15" spans="1:8" ht="14.25">
      <c r="A15" s="32">
        <v>14</v>
      </c>
      <c r="B15" s="33">
        <v>26</v>
      </c>
      <c r="C15" s="32">
        <v>53077</v>
      </c>
      <c r="D15" s="32">
        <v>267867.60933952802</v>
      </c>
      <c r="E15" s="32">
        <v>233250.16207964599</v>
      </c>
      <c r="F15" s="32">
        <v>34617.447259881999</v>
      </c>
      <c r="G15" s="32">
        <v>233250.16207964599</v>
      </c>
      <c r="H15" s="32">
        <v>0.12923341999145399</v>
      </c>
    </row>
    <row r="16" spans="1:8" ht="14.25">
      <c r="A16" s="32">
        <v>15</v>
      </c>
      <c r="B16" s="33">
        <v>27</v>
      </c>
      <c r="C16" s="32">
        <v>130079.57399999999</v>
      </c>
      <c r="D16" s="32">
        <v>814956.46392389399</v>
      </c>
      <c r="E16" s="32">
        <v>704192.61390531005</v>
      </c>
      <c r="F16" s="32">
        <v>110763.85001858399</v>
      </c>
      <c r="G16" s="32">
        <v>704192.61390531005</v>
      </c>
      <c r="H16" s="32">
        <v>0.135913824752396</v>
      </c>
    </row>
    <row r="17" spans="1:8" ht="14.25">
      <c r="A17" s="32">
        <v>16</v>
      </c>
      <c r="B17" s="33">
        <v>29</v>
      </c>
      <c r="C17" s="32">
        <v>180208</v>
      </c>
      <c r="D17" s="32">
        <v>2184374.9265812002</v>
      </c>
      <c r="E17" s="32">
        <v>2042104.4691965799</v>
      </c>
      <c r="F17" s="32">
        <v>142270.457384615</v>
      </c>
      <c r="G17" s="32">
        <v>2042104.4691965799</v>
      </c>
      <c r="H17" s="32">
        <v>6.5130969804384903E-2</v>
      </c>
    </row>
    <row r="18" spans="1:8" ht="14.25">
      <c r="A18" s="32">
        <v>17</v>
      </c>
      <c r="B18" s="33">
        <v>31</v>
      </c>
      <c r="C18" s="32">
        <v>32103.447</v>
      </c>
      <c r="D18" s="32">
        <v>223563.325344543</v>
      </c>
      <c r="E18" s="32">
        <v>189140.56276261699</v>
      </c>
      <c r="F18" s="32">
        <v>34422.762581925999</v>
      </c>
      <c r="G18" s="32">
        <v>189140.56276261699</v>
      </c>
      <c r="H18" s="32">
        <v>0.153973208838595</v>
      </c>
    </row>
    <row r="19" spans="1:8" ht="14.25">
      <c r="A19" s="32">
        <v>18</v>
      </c>
      <c r="B19" s="33">
        <v>32</v>
      </c>
      <c r="C19" s="32">
        <v>12900.81</v>
      </c>
      <c r="D19" s="32">
        <v>201765.549957068</v>
      </c>
      <c r="E19" s="32">
        <v>183725.15527189101</v>
      </c>
      <c r="F19" s="32">
        <v>18040.3946851777</v>
      </c>
      <c r="G19" s="32">
        <v>183725.15527189101</v>
      </c>
      <c r="H19" s="32">
        <v>8.94126608284532E-2</v>
      </c>
    </row>
    <row r="20" spans="1:8" ht="14.25">
      <c r="A20" s="32">
        <v>19</v>
      </c>
      <c r="B20" s="33">
        <v>33</v>
      </c>
      <c r="C20" s="32">
        <v>33377.370000000003</v>
      </c>
      <c r="D20" s="32">
        <v>420687.53243952</v>
      </c>
      <c r="E20" s="32">
        <v>334656.95480587502</v>
      </c>
      <c r="F20" s="32">
        <v>86030.577633645895</v>
      </c>
      <c r="G20" s="32">
        <v>334656.95480587502</v>
      </c>
      <c r="H20" s="32">
        <v>0.204499945921297</v>
      </c>
    </row>
    <row r="21" spans="1:8" ht="14.25">
      <c r="A21" s="32">
        <v>20</v>
      </c>
      <c r="B21" s="33">
        <v>34</v>
      </c>
      <c r="C21" s="32">
        <v>42193.466999999997</v>
      </c>
      <c r="D21" s="32">
        <v>193624.935841926</v>
      </c>
      <c r="E21" s="32">
        <v>138084.77869662599</v>
      </c>
      <c r="F21" s="32">
        <v>55540.1571453</v>
      </c>
      <c r="G21" s="32">
        <v>138084.77869662599</v>
      </c>
      <c r="H21" s="32">
        <v>0.286844031239048</v>
      </c>
    </row>
    <row r="22" spans="1:8" ht="14.25">
      <c r="A22" s="32">
        <v>21</v>
      </c>
      <c r="B22" s="33">
        <v>35</v>
      </c>
      <c r="C22" s="32">
        <v>25904.562999999998</v>
      </c>
      <c r="D22" s="32">
        <v>757075.16738495603</v>
      </c>
      <c r="E22" s="32">
        <v>572438.52660421596</v>
      </c>
      <c r="F22" s="32">
        <v>184636.64078073899</v>
      </c>
      <c r="G22" s="32">
        <v>572438.52660421596</v>
      </c>
      <c r="H22" s="32">
        <v>0.24388151762856</v>
      </c>
    </row>
    <row r="23" spans="1:8" ht="14.25">
      <c r="A23" s="32">
        <v>22</v>
      </c>
      <c r="B23" s="33">
        <v>36</v>
      </c>
      <c r="C23" s="32">
        <v>106725.14200000001</v>
      </c>
      <c r="D23" s="32">
        <v>532095.99593805301</v>
      </c>
      <c r="E23" s="32">
        <v>464717.43689573201</v>
      </c>
      <c r="F23" s="32">
        <v>67378.559042321096</v>
      </c>
      <c r="G23" s="32">
        <v>464717.43689573201</v>
      </c>
      <c r="H23" s="32">
        <v>0.12662857746850101</v>
      </c>
    </row>
    <row r="24" spans="1:8" ht="14.25">
      <c r="A24" s="32">
        <v>23</v>
      </c>
      <c r="B24" s="33">
        <v>37</v>
      </c>
      <c r="C24" s="32">
        <v>98392.847999999998</v>
      </c>
      <c r="D24" s="32">
        <v>755461.50063097302</v>
      </c>
      <c r="E24" s="32">
        <v>642349.60169282905</v>
      </c>
      <c r="F24" s="32">
        <v>113111.89893814499</v>
      </c>
      <c r="G24" s="32">
        <v>642349.60169282905</v>
      </c>
      <c r="H24" s="32">
        <v>0.149725563570972</v>
      </c>
    </row>
    <row r="25" spans="1:8" ht="14.25">
      <c r="A25" s="32">
        <v>24</v>
      </c>
      <c r="B25" s="33">
        <v>38</v>
      </c>
      <c r="C25" s="32">
        <v>132631.872</v>
      </c>
      <c r="D25" s="32">
        <v>623592.94008761097</v>
      </c>
      <c r="E25" s="32">
        <v>584211.51810885</v>
      </c>
      <c r="F25" s="32">
        <v>39381.4219787611</v>
      </c>
      <c r="G25" s="32">
        <v>584211.51810885</v>
      </c>
      <c r="H25" s="32">
        <v>6.3152450015274794E-2</v>
      </c>
    </row>
    <row r="26" spans="1:8" ht="14.25">
      <c r="A26" s="32">
        <v>25</v>
      </c>
      <c r="B26" s="33">
        <v>39</v>
      </c>
      <c r="C26" s="32">
        <v>74114.635999999999</v>
      </c>
      <c r="D26" s="32">
        <v>105096.91286725699</v>
      </c>
      <c r="E26" s="32">
        <v>77942.143404147006</v>
      </c>
      <c r="F26" s="32">
        <v>27154.7694631097</v>
      </c>
      <c r="G26" s="32">
        <v>77942.143404147006</v>
      </c>
      <c r="H26" s="32">
        <v>0.25837837403851899</v>
      </c>
    </row>
    <row r="27" spans="1:8" ht="14.25">
      <c r="A27" s="32">
        <v>26</v>
      </c>
      <c r="B27" s="33">
        <v>40</v>
      </c>
      <c r="C27" s="32">
        <v>14</v>
      </c>
      <c r="D27" s="32">
        <v>46.0685</v>
      </c>
      <c r="E27" s="32">
        <v>35.5321</v>
      </c>
      <c r="F27" s="32">
        <v>10.5364</v>
      </c>
      <c r="G27" s="32">
        <v>35.5321</v>
      </c>
      <c r="H27" s="32">
        <v>0.228711592519835</v>
      </c>
    </row>
    <row r="28" spans="1:8" ht="14.25">
      <c r="A28" s="32">
        <v>27</v>
      </c>
      <c r="B28" s="33">
        <v>42</v>
      </c>
      <c r="C28" s="32">
        <v>11154.433000000001</v>
      </c>
      <c r="D28" s="32">
        <v>154081.23939999999</v>
      </c>
      <c r="E28" s="32">
        <v>139684.67050000001</v>
      </c>
      <c r="F28" s="32">
        <v>14396.5689</v>
      </c>
      <c r="G28" s="32">
        <v>139684.67050000001</v>
      </c>
      <c r="H28" s="32">
        <v>9.3434924044361004E-2</v>
      </c>
    </row>
    <row r="29" spans="1:8" ht="14.25">
      <c r="A29" s="32">
        <v>28</v>
      </c>
      <c r="B29" s="33">
        <v>75</v>
      </c>
      <c r="C29" s="32">
        <v>385</v>
      </c>
      <c r="D29" s="32">
        <v>218315.39316239301</v>
      </c>
      <c r="E29" s="32">
        <v>207677.46461538499</v>
      </c>
      <c r="F29" s="32">
        <v>10637.9285470085</v>
      </c>
      <c r="G29" s="32">
        <v>207677.46461538499</v>
      </c>
      <c r="H29" s="32">
        <v>4.8727340719834401E-2</v>
      </c>
    </row>
    <row r="30" spans="1:8" ht="14.25">
      <c r="A30" s="32">
        <v>29</v>
      </c>
      <c r="B30" s="33">
        <v>76</v>
      </c>
      <c r="C30" s="32">
        <v>1825</v>
      </c>
      <c r="D30" s="32">
        <v>338215.815791453</v>
      </c>
      <c r="E30" s="32">
        <v>313910.922484615</v>
      </c>
      <c r="F30" s="32">
        <v>24304.893306837599</v>
      </c>
      <c r="G30" s="32">
        <v>313910.922484615</v>
      </c>
      <c r="H30" s="32">
        <v>7.1862083829409798E-2</v>
      </c>
    </row>
    <row r="31" spans="1:8" ht="14.25">
      <c r="A31" s="32">
        <v>30</v>
      </c>
      <c r="B31" s="33">
        <v>99</v>
      </c>
      <c r="C31" s="32">
        <v>50</v>
      </c>
      <c r="D31" s="32">
        <v>29462.855079040899</v>
      </c>
      <c r="E31" s="32">
        <v>26515.516072914299</v>
      </c>
      <c r="F31" s="32">
        <v>2947.33900612662</v>
      </c>
      <c r="G31" s="32">
        <v>26515.516072914299</v>
      </c>
      <c r="H31" s="32">
        <v>0.10003575682735801</v>
      </c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admin</cp:lastModifiedBy>
  <dcterms:created xsi:type="dcterms:W3CDTF">2013-06-21T00:28:37Z</dcterms:created>
  <dcterms:modified xsi:type="dcterms:W3CDTF">2013-10-30T05:48:21Z</dcterms:modified>
</cp:coreProperties>
</file>