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 refMode="R1C1"/>
</workbook>
</file>

<file path=xl/calcChain.xml><?xml version="1.0" encoding="utf-8"?>
<calcChain xmlns="http://schemas.openxmlformats.org/spreadsheetml/2006/main">
  <c r="E4" i="2"/>
  <c r="F4"/>
  <c r="J4"/>
  <c r="E5"/>
  <c r="F5"/>
  <c r="J5"/>
  <c r="E6"/>
  <c r="F6"/>
  <c r="J6"/>
  <c r="E7"/>
  <c r="F7"/>
  <c r="J7"/>
  <c r="E8"/>
  <c r="F8"/>
  <c r="J8"/>
  <c r="E9"/>
  <c r="F9"/>
  <c r="J9"/>
  <c r="E10"/>
  <c r="F10"/>
  <c r="J10"/>
  <c r="E11"/>
  <c r="F11"/>
  <c r="J11"/>
  <c r="E12"/>
  <c r="F12"/>
  <c r="J12"/>
  <c r="E13"/>
  <c r="F13"/>
  <c r="J13"/>
  <c r="E14"/>
  <c r="F14"/>
  <c r="J14"/>
  <c r="E15"/>
  <c r="F15"/>
  <c r="J15"/>
  <c r="E16"/>
  <c r="F16"/>
  <c r="J16"/>
  <c r="E17"/>
  <c r="F17"/>
  <c r="J17"/>
  <c r="E18"/>
  <c r="F18"/>
  <c r="J18"/>
  <c r="E19"/>
  <c r="F19"/>
  <c r="J19"/>
  <c r="E20"/>
  <c r="F20"/>
  <c r="J20"/>
  <c r="E21"/>
  <c r="F21"/>
  <c r="J21"/>
  <c r="E22"/>
  <c r="F22"/>
  <c r="J22"/>
  <c r="E23"/>
  <c r="F23"/>
  <c r="J23"/>
  <c r="E24"/>
  <c r="F24"/>
  <c r="J24"/>
  <c r="E25"/>
  <c r="F25"/>
  <c r="J25"/>
  <c r="E26"/>
  <c r="F26"/>
  <c r="J26"/>
  <c r="E27"/>
  <c r="F27"/>
  <c r="J27"/>
  <c r="E28"/>
  <c r="F28"/>
  <c r="J28"/>
  <c r="E29"/>
  <c r="F29"/>
  <c r="J29"/>
  <c r="E30"/>
  <c r="F30"/>
  <c r="E31"/>
  <c r="F31"/>
  <c r="J31"/>
  <c r="E32"/>
  <c r="K32" s="1"/>
  <c r="F32"/>
  <c r="E33"/>
  <c r="K33" s="1"/>
  <c r="F33"/>
  <c r="E34"/>
  <c r="K34" s="1"/>
  <c r="F34"/>
  <c r="E35"/>
  <c r="F35"/>
  <c r="J35"/>
  <c r="E36"/>
  <c r="F36"/>
  <c r="J36"/>
  <c r="E37"/>
  <c r="K37" s="1"/>
  <c r="F37"/>
  <c r="E38"/>
  <c r="K38" s="1"/>
  <c r="F38"/>
  <c r="E39"/>
  <c r="F39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1"/>
  <c r="I35"/>
  <c r="I36"/>
  <c r="I3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I3" l="1"/>
  <c r="K30"/>
  <c r="K5"/>
  <c r="K7"/>
  <c r="K39"/>
  <c r="G19"/>
  <c r="L19" s="1"/>
  <c r="G11"/>
  <c r="G38"/>
  <c r="L38" s="1"/>
  <c r="G7"/>
  <c r="G5"/>
  <c r="L5" s="1"/>
  <c r="K36"/>
  <c r="K28"/>
  <c r="K26"/>
  <c r="K24"/>
  <c r="K22"/>
  <c r="K20"/>
  <c r="K18"/>
  <c r="K16"/>
  <c r="K14"/>
  <c r="K12"/>
  <c r="K10"/>
  <c r="K8"/>
  <c r="K6"/>
  <c r="K4"/>
  <c r="G39"/>
  <c r="L39" s="1"/>
  <c r="K23"/>
  <c r="K21"/>
  <c r="G27"/>
  <c r="L27" s="1"/>
  <c r="G23"/>
  <c r="L23" s="1"/>
  <c r="G21"/>
  <c r="L21" s="1"/>
  <c r="G18"/>
  <c r="L18" s="1"/>
  <c r="K29"/>
  <c r="K15"/>
  <c r="K13"/>
  <c r="G32"/>
  <c r="L32" s="1"/>
  <c r="G29"/>
  <c r="L29" s="1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34"/>
  <c r="L34" s="1"/>
  <c r="G33"/>
  <c r="L33" s="1"/>
  <c r="G31"/>
  <c r="L31" s="1"/>
  <c r="G30"/>
  <c r="L30" s="1"/>
  <c r="G25"/>
  <c r="L25" s="1"/>
  <c r="G22"/>
  <c r="L22" s="1"/>
  <c r="G17"/>
  <c r="L17" s="1"/>
  <c r="G14"/>
  <c r="L14" s="1"/>
  <c r="G9"/>
  <c r="L9" s="1"/>
  <c r="G6"/>
  <c r="L6" s="1"/>
  <c r="G37"/>
  <c r="L37" s="1"/>
  <c r="G35"/>
  <c r="L35" s="1"/>
  <c r="G28"/>
  <c r="L28" s="1"/>
  <c r="G24"/>
  <c r="L24" s="1"/>
  <c r="G20"/>
  <c r="L20" s="1"/>
  <c r="G16"/>
  <c r="L16" s="1"/>
  <c r="G12"/>
  <c r="L12" s="1"/>
  <c r="L11"/>
  <c r="G8"/>
  <c r="L8" s="1"/>
  <c r="L7"/>
  <c r="J3"/>
  <c r="G3"/>
  <c r="G36"/>
  <c r="L36" s="1"/>
  <c r="K3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<sst xmlns="http://schemas.openxmlformats.org/spreadsheetml/2006/main" count="114" uniqueCount="71">
  <si>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</si>
  <si>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</si>
  <si>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</si>
  <si>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</si>
  <si>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</si>
  <si>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</si>
  <si>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</si>
  <si>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</si>
  <si>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</si>
  <si>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</si>
  <si>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</si>
  <si>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</si>
  <si>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</si>
  <si>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</si>
  <si>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</si>
  <si>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</si>
  <si>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</si>
  <si>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</si>
  <si>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</si>
  <si>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</si>
  <si>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</si>
  <si>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</si>
  <si>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</si>
  <si>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</si>
  <si>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</si>
  <si>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</si>
  <si>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</si>
  <si>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</si>
  <si>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</si>
  <si>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</si>
  <si>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</si>
  <si>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</si>
  <si>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</si>
  <si>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</si>
  <si>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</si>
  <si>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</si>
  <si>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DEPT</t>
  </si>
  <si>
    <t>QTY</t>
  </si>
  <si>
    <t>AMT</t>
  </si>
  <si>
    <t>COST</t>
  </si>
  <si>
    <t>41-周转筐</t>
  </si>
  <si>
    <t>71-黑电</t>
  </si>
  <si>
    <t>72-空调</t>
  </si>
  <si>
    <t>73-冰箱</t>
  </si>
  <si>
    <t>77-洗衣机</t>
  </si>
  <si>
    <t>78-厨卫</t>
  </si>
  <si>
    <t>PROFIT</t>
  </si>
  <si>
    <t>PROFIT_RATE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</si>
  <si>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</si>
  <si>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</si>
  <si>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</si>
  <si>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</si>
  <si>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</si>
  <si>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 xml:space="preserve">   </t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</si>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</sst>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8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/>
    <xf numFmtId="0" fontId="29" fillId="0" borderId="0"/>
    <xf numFmtId="0" fontId="2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/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0" fontId="20" fillId="0" borderId="0" xfId="0" applyFont="1">
      <alignment vertical="center"/>
    </xf>
    <xf numFmtId="1" fontId="0" fillId="0" borderId="0" xfId="0" applyNumberForma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33" fillId="0" borderId="0" xfId="0" applyNumberFormat="1" applyFont="1" applyAlignment="1"/>
    <xf numFmtId="1" fontId="33" fillId="0" borderId="0" xfId="0" applyNumberFormat="1" applyFont="1" applyAlignment="1"/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27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47" Type="http://schemas.openxmlformats.org/officeDocument/2006/relationships/hyperlink" Target="cid:d0b588612" TargetMode="External"/><Relationship Id="rId63" Type="http://schemas.openxmlformats.org/officeDocument/2006/relationships/hyperlink" Target="cid:38d18ad2" TargetMode="External"/><Relationship Id="rId68" Type="http://schemas.openxmlformats.org/officeDocument/2006/relationships/image" Target="cid:392276913" TargetMode="External"/><Relationship Id="rId84" Type="http://schemas.openxmlformats.org/officeDocument/2006/relationships/image" Target="cid:2deb17eb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38" Type="http://schemas.openxmlformats.org/officeDocument/2006/relationships/image" Target="cid:dc21cebf13" TargetMode="External"/><Relationship Id="rId154" Type="http://schemas.openxmlformats.org/officeDocument/2006/relationships/image" Target="cid:ed79471e13" TargetMode="External"/><Relationship Id="rId159" Type="http://schemas.openxmlformats.org/officeDocument/2006/relationships/hyperlink" Target="cid:241931c2" TargetMode="External"/><Relationship Id="rId175" Type="http://schemas.openxmlformats.org/officeDocument/2006/relationships/hyperlink" Target="cid:2a30eb842" TargetMode="External"/><Relationship Id="rId170" Type="http://schemas.openxmlformats.org/officeDocument/2006/relationships/image" Target="cid:1600d1f413" TargetMode="External"/><Relationship Id="rId191" Type="http://schemas.openxmlformats.org/officeDocument/2006/relationships/hyperlink" Target="cid:671668a42" TargetMode="External"/><Relationship Id="rId16" Type="http://schemas.openxmlformats.org/officeDocument/2006/relationships/image" Target="cid:7dde59d613" TargetMode="External"/><Relationship Id="rId107" Type="http://schemas.openxmlformats.org/officeDocument/2006/relationships/hyperlink" Target="cid:847633e82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37" Type="http://schemas.openxmlformats.org/officeDocument/2006/relationships/hyperlink" Target="cid:bbb631c12" TargetMode="External"/><Relationship Id="rId53" Type="http://schemas.openxmlformats.org/officeDocument/2006/relationships/hyperlink" Target="cid:e1e57af62" TargetMode="External"/><Relationship Id="rId58" Type="http://schemas.openxmlformats.org/officeDocument/2006/relationships/image" Target="cid:eca83a0c13" TargetMode="External"/><Relationship Id="rId74" Type="http://schemas.openxmlformats.org/officeDocument/2006/relationships/image" Target="cid:1338c59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28" Type="http://schemas.openxmlformats.org/officeDocument/2006/relationships/image" Target="cid:b8b36ae913" TargetMode="External"/><Relationship Id="rId144" Type="http://schemas.openxmlformats.org/officeDocument/2006/relationships/image" Target="cid:e2636a6713" TargetMode="External"/><Relationship Id="rId149" Type="http://schemas.openxmlformats.org/officeDocument/2006/relationships/hyperlink" Target="cid:ea1527af2" TargetMode="External"/><Relationship Id="rId5" Type="http://schemas.openxmlformats.org/officeDocument/2006/relationships/hyperlink" Target="cid:738f7e472" TargetMode="External"/><Relationship Id="rId90" Type="http://schemas.openxmlformats.org/officeDocument/2006/relationships/image" Target="cid:3c6fa8b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165" Type="http://schemas.openxmlformats.org/officeDocument/2006/relationships/hyperlink" Target="cid:a9baa6a2" TargetMode="External"/><Relationship Id="rId181" Type="http://schemas.openxmlformats.org/officeDocument/2006/relationships/hyperlink" Target="cid:482d44f62" TargetMode="External"/><Relationship Id="rId186" Type="http://schemas.openxmlformats.org/officeDocument/2006/relationships/image" Target="cid:531d4e0813" TargetMode="External"/><Relationship Id="rId22" Type="http://schemas.openxmlformats.org/officeDocument/2006/relationships/image" Target="cid:97a5ff3513" TargetMode="External"/><Relationship Id="rId27" Type="http://schemas.openxmlformats.org/officeDocument/2006/relationships/hyperlink" Target="cid:9cc12f202" TargetMode="External"/><Relationship Id="rId43" Type="http://schemas.openxmlformats.org/officeDocument/2006/relationships/hyperlink" Target="cid:c5fc19282" TargetMode="External"/><Relationship Id="rId48" Type="http://schemas.openxmlformats.org/officeDocument/2006/relationships/image" Target="cid:d0b5888713" TargetMode="External"/><Relationship Id="rId64" Type="http://schemas.openxmlformats.org/officeDocument/2006/relationships/image" Target="cid:38d18d2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18" Type="http://schemas.openxmlformats.org/officeDocument/2006/relationships/image" Target="cid:9ef219cb13" TargetMode="External"/><Relationship Id="rId134" Type="http://schemas.openxmlformats.org/officeDocument/2006/relationships/image" Target="cid:c8af4f1913" TargetMode="External"/><Relationship Id="rId139" Type="http://schemas.openxmlformats.org/officeDocument/2006/relationships/hyperlink" Target="cid:dc24c3602" TargetMode="External"/><Relationship Id="rId80" Type="http://schemas.openxmlformats.org/officeDocument/2006/relationships/image" Target="cid:27d58f7c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55" Type="http://schemas.openxmlformats.org/officeDocument/2006/relationships/hyperlink" Target="cid:f09b1ba62" TargetMode="External"/><Relationship Id="rId171" Type="http://schemas.openxmlformats.org/officeDocument/2006/relationships/hyperlink" Target="cid:16470b822" TargetMode="External"/><Relationship Id="rId176" Type="http://schemas.openxmlformats.org/officeDocument/2006/relationships/image" Target="cid:2a30ebbf13" TargetMode="External"/><Relationship Id="rId192" Type="http://schemas.openxmlformats.org/officeDocument/2006/relationships/image" Target="cid:671668c913" TargetMode="External"/><Relationship Id="rId12" Type="http://schemas.openxmlformats.org/officeDocument/2006/relationships/image" Target="cid:78be76ce13" TargetMode="External"/><Relationship Id="rId17" Type="http://schemas.openxmlformats.org/officeDocument/2006/relationships/hyperlink" Target="cid:883802342" TargetMode="External"/><Relationship Id="rId33" Type="http://schemas.openxmlformats.org/officeDocument/2006/relationships/hyperlink" Target="cid:ac87b7b9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08" Type="http://schemas.openxmlformats.org/officeDocument/2006/relationships/image" Target="cid:8476340b13" TargetMode="External"/><Relationship Id="rId124" Type="http://schemas.openxmlformats.org/officeDocument/2006/relationships/image" Target="cid:b896ad6d13" TargetMode="External"/><Relationship Id="rId129" Type="http://schemas.openxmlformats.org/officeDocument/2006/relationships/hyperlink" Target="cid:bd29a17a2" TargetMode="External"/><Relationship Id="rId54" Type="http://schemas.openxmlformats.org/officeDocument/2006/relationships/image" Target="cid:e1e57b1713" TargetMode="External"/><Relationship Id="rId70" Type="http://schemas.openxmlformats.org/officeDocument/2006/relationships/image" Target="cid:e0ef2d213" TargetMode="External"/><Relationship Id="rId75" Type="http://schemas.openxmlformats.org/officeDocument/2006/relationships/hyperlink" Target="cid:185a1b862" TargetMode="External"/><Relationship Id="rId91" Type="http://schemas.openxmlformats.org/officeDocument/2006/relationships/hyperlink" Target="cid:4babe762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45" Type="http://schemas.openxmlformats.org/officeDocument/2006/relationships/hyperlink" Target="cid:e293c4ee2" TargetMode="External"/><Relationship Id="rId161" Type="http://schemas.openxmlformats.org/officeDocument/2006/relationships/hyperlink" Target="cid:55eaf9a2" TargetMode="External"/><Relationship Id="rId166" Type="http://schemas.openxmlformats.org/officeDocument/2006/relationships/image" Target="cid:a9baa8e13" TargetMode="External"/><Relationship Id="rId182" Type="http://schemas.openxmlformats.org/officeDocument/2006/relationships/image" Target="cid:482d451d13" TargetMode="External"/><Relationship Id="rId187" Type="http://schemas.openxmlformats.org/officeDocument/2006/relationships/hyperlink" Target="cid:579a7efa2" TargetMode="External"/><Relationship Id="rId1" Type="http://schemas.openxmlformats.org/officeDocument/2006/relationships/image" Target="../media/image1.jpeg"/><Relationship Id="rId6" Type="http://schemas.openxmlformats.org/officeDocument/2006/relationships/image" Target="cid:738f7e7313" TargetMode="External"/><Relationship Id="rId23" Type="http://schemas.openxmlformats.org/officeDocument/2006/relationships/hyperlink" Target="cid:97a883d72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119" Type="http://schemas.openxmlformats.org/officeDocument/2006/relationships/hyperlink" Target="cid:a36860ed2" TargetMode="External"/><Relationship Id="rId44" Type="http://schemas.openxmlformats.org/officeDocument/2006/relationships/image" Target="cid:c5fc194a13" TargetMode="External"/><Relationship Id="rId60" Type="http://schemas.openxmlformats.org/officeDocument/2006/relationships/image" Target="cid:ef30265413" TargetMode="External"/><Relationship Id="rId65" Type="http://schemas.openxmlformats.org/officeDocument/2006/relationships/hyperlink" Target="cid:38f9f0f2" TargetMode="External"/><Relationship Id="rId81" Type="http://schemas.openxmlformats.org/officeDocument/2006/relationships/hyperlink" Target="cid:27d6fdf2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35" Type="http://schemas.openxmlformats.org/officeDocument/2006/relationships/hyperlink" Target="cid:dc1f67392" TargetMode="External"/><Relationship Id="rId151" Type="http://schemas.openxmlformats.org/officeDocument/2006/relationships/hyperlink" Target="cid:ecaa3904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13" Type="http://schemas.openxmlformats.org/officeDocument/2006/relationships/hyperlink" Target="cid:78c0f45a2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109" Type="http://schemas.openxmlformats.org/officeDocument/2006/relationships/hyperlink" Target="cid:93cbd5922" TargetMode="External"/><Relationship Id="rId34" Type="http://schemas.openxmlformats.org/officeDocument/2006/relationships/image" Target="cid:ac87b7df13" TargetMode="External"/><Relationship Id="rId50" Type="http://schemas.openxmlformats.org/officeDocument/2006/relationships/image" Target="cid:dfd45466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04" Type="http://schemas.openxmlformats.org/officeDocument/2006/relationships/image" Target="cid:7a31edd613" TargetMode="External"/><Relationship Id="rId120" Type="http://schemas.openxmlformats.org/officeDocument/2006/relationships/image" Target="cid:a368611313" TargetMode="External"/><Relationship Id="rId125" Type="http://schemas.openxmlformats.org/officeDocument/2006/relationships/hyperlink" Target="cid:b8993a7d2" TargetMode="External"/><Relationship Id="rId141" Type="http://schemas.openxmlformats.org/officeDocument/2006/relationships/hyperlink" Target="cid:e1297877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7" Type="http://schemas.openxmlformats.org/officeDocument/2006/relationships/hyperlink" Target="cid:7393130e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4" Type="http://schemas.openxmlformats.org/officeDocument/2006/relationships/image" Target="cid:97a883f913" TargetMode="External"/><Relationship Id="rId40" Type="http://schemas.openxmlformats.org/officeDocument/2006/relationships/image" Target="cid:bbbaca8f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15" Type="http://schemas.openxmlformats.org/officeDocument/2006/relationships/hyperlink" Target="cid:9917342c2" TargetMode="External"/><Relationship Id="rId131" Type="http://schemas.openxmlformats.org/officeDocument/2006/relationships/hyperlink" Target="cid:c246514a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19" Type="http://schemas.openxmlformats.org/officeDocument/2006/relationships/hyperlink" Target="cid:883d552c2" TargetMode="External"/><Relationship Id="rId14" Type="http://schemas.openxmlformats.org/officeDocument/2006/relationships/image" Target="cid:78c0f48013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8" Type="http://schemas.openxmlformats.org/officeDocument/2006/relationships/image" Target="cid:7393133f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189" Type="http://schemas.openxmlformats.org/officeDocument/2006/relationships/hyperlink" Target="cid:5dbe5bc82" TargetMode="External"/><Relationship Id="rId3" Type="http://schemas.openxmlformats.org/officeDocument/2006/relationships/image" Target="cid:650096f013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79" Type="http://schemas.openxmlformats.org/officeDocument/2006/relationships/hyperlink" Target="cid:4307d8b32" TargetMode="External"/><Relationship Id="rId190" Type="http://schemas.openxmlformats.org/officeDocument/2006/relationships/image" Target="cid:5dbe5bf513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78" Type="http://schemas.openxmlformats.org/officeDocument/2006/relationships/image" Target="cid:27d3d8c413" TargetMode="External"/><Relationship Id="rId94" Type="http://schemas.openxmlformats.org/officeDocument/2006/relationships/image" Target="cid:4bad0c68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48" Type="http://schemas.openxmlformats.org/officeDocument/2006/relationships/image" Target="cid:e39a52ae13" TargetMode="External"/><Relationship Id="rId164" Type="http://schemas.openxmlformats.org/officeDocument/2006/relationships/image" Target="cid:a6fd2fd13" TargetMode="External"/><Relationship Id="rId169" Type="http://schemas.openxmlformats.org/officeDocument/2006/relationships/hyperlink" Target="cid:1600d1d42" TargetMode="External"/><Relationship Id="rId185" Type="http://schemas.openxmlformats.org/officeDocument/2006/relationships/hyperlink" Target="cid:531d4de22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80" Type="http://schemas.openxmlformats.org/officeDocument/2006/relationships/image" Target="cid:4307d8dd13" TargetMode="External"/><Relationship Id="rId26" Type="http://schemas.openxmlformats.org/officeDocument/2006/relationships/image" Target="cid:97aae137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4" sqref="K14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50</v>
      </c>
      <c r="H1" s="23" t="s">
        <v>2</v>
      </c>
      <c r="I1" s="17" t="s">
        <v>48</v>
      </c>
      <c r="J1" s="18" t="s">
        <v>49</v>
      </c>
      <c r="K1" s="19" t="s">
        <v>51</v>
      </c>
      <c r="L1" s="19" t="s">
        <v>52</v>
      </c>
    </row>
    <row r="2" spans="1:12">
      <c r="A2" s="11" t="s">
        <v>3</v>
      </c>
      <c r="B2" s="12"/>
      <c r="C2" s="37" t="s">
        <v>4</v>
      </c>
      <c r="D2" s="37"/>
      <c r="E2" s="13"/>
      <c r="F2" s="24"/>
      <c r="G2" s="14"/>
      <c r="H2" s="24"/>
      <c r="I2" s="20"/>
      <c r="J2" s="21"/>
      <c r="K2" s="22"/>
      <c r="L2" s="22"/>
    </row>
    <row r="3" spans="1:12">
      <c r="A3" s="38" t="s">
        <v>5</v>
      </c>
      <c r="B3" s="38"/>
      <c r="C3" s="38"/>
      <c r="D3" s="38"/>
      <c r="E3" s="15">
        <f>RA!D7</f>
        <v>18052333.8453</v>
      </c>
      <c r="F3" s="25">
        <f>RA!I7</f>
        <v>2117124.7390999999</v>
      </c>
      <c r="G3" s="16">
        <f>E3-F3</f>
        <v>15935209.1062</v>
      </c>
      <c r="H3" s="27">
        <f>RA!J7</f>
        <v>11.7277065516446</v>
      </c>
      <c r="I3" s="20">
        <f>SUM(I4:I39)</f>
        <v>18052337.449332617</v>
      </c>
      <c r="J3" s="21">
        <f>SUM(J4:J39)</f>
        <v>15935209.096890172</v>
      </c>
      <c r="K3" s="22">
        <f>E3-I3</f>
        <v>-3.6040326170623302</v>
      </c>
      <c r="L3" s="22">
        <f>G3-J3</f>
        <v>9.3098282814025879E-3</v>
      </c>
    </row>
    <row r="4" spans="1:12">
      <c r="A4" s="39">
        <f>RA!A8</f>
        <v>41552</v>
      </c>
      <c r="B4" s="12">
        <v>12</v>
      </c>
      <c r="C4" s="36" t="s">
        <v>6</v>
      </c>
      <c r="D4" s="36"/>
      <c r="E4" s="15">
        <f>RA!D8</f>
        <v>666656.42610000004</v>
      </c>
      <c r="F4" s="25">
        <f>RA!I8</f>
        <v>156450.53700000001</v>
      </c>
      <c r="G4" s="16">
        <f t="shared" ref="G4:G39" si="0">E4-F4</f>
        <v>510205.88910000003</v>
      </c>
      <c r="H4" s="27">
        <f>RA!J8</f>
        <v>23.467941037522099</v>
      </c>
      <c r="I4" s="20">
        <f>VLOOKUP(B4,RMS!B:D,3,FALSE)</f>
        <v>666657.00462820497</v>
      </c>
      <c r="J4" s="21">
        <f>VLOOKUP(B4,RMS!B:E,4,FALSE)</f>
        <v>510205.886971795</v>
      </c>
      <c r="K4" s="22">
        <f t="shared" ref="K4:K39" si="1">E4-I4</f>
        <v>-0.57852820493280888</v>
      </c>
      <c r="L4" s="22">
        <f t="shared" ref="L4:L39" si="2">G4-J4</f>
        <v>2.1282050292938948E-3</v>
      </c>
    </row>
    <row r="5" spans="1:12">
      <c r="A5" s="39"/>
      <c r="B5" s="12">
        <v>13</v>
      </c>
      <c r="C5" s="36" t="s">
        <v>7</v>
      </c>
      <c r="D5" s="36"/>
      <c r="E5" s="15">
        <f>RA!D9</f>
        <v>143442.3609</v>
      </c>
      <c r="F5" s="25">
        <f>RA!I9</f>
        <v>27106.113600000001</v>
      </c>
      <c r="G5" s="16">
        <f t="shared" si="0"/>
        <v>116336.2473</v>
      </c>
      <c r="H5" s="27">
        <f>RA!J9</f>
        <v>18.896868003237099</v>
      </c>
      <c r="I5" s="20">
        <f>VLOOKUP(B5,RMS!B:D,3,FALSE)</f>
        <v>143442.37923501999</v>
      </c>
      <c r="J5" s="21">
        <f>VLOOKUP(B5,RMS!B:E,4,FALSE)</f>
        <v>116336.233167068</v>
      </c>
      <c r="K5" s="22">
        <f t="shared" si="1"/>
        <v>-1.8335019994992763E-2</v>
      </c>
      <c r="L5" s="22">
        <f t="shared" si="2"/>
        <v>1.4132932003121823E-2</v>
      </c>
    </row>
    <row r="6" spans="1:12">
      <c r="A6" s="39"/>
      <c r="B6" s="12">
        <v>14</v>
      </c>
      <c r="C6" s="36" t="s">
        <v>8</v>
      </c>
      <c r="D6" s="36"/>
      <c r="E6" s="15">
        <f>RA!D10</f>
        <v>160081.3769</v>
      </c>
      <c r="F6" s="25">
        <f>RA!I10</f>
        <v>27607.0216</v>
      </c>
      <c r="G6" s="16">
        <f t="shared" si="0"/>
        <v>132474.3553</v>
      </c>
      <c r="H6" s="27">
        <f>RA!J10</f>
        <v>17.245617282043799</v>
      </c>
      <c r="I6" s="20">
        <f>VLOOKUP(B6,RMS!B:D,3,FALSE)</f>
        <v>160083.82009316201</v>
      </c>
      <c r="J6" s="21">
        <f>VLOOKUP(B6,RMS!B:E,4,FALSE)</f>
        <v>132474.35478974399</v>
      </c>
      <c r="K6" s="22">
        <f t="shared" si="1"/>
        <v>-2.4431931620056275</v>
      </c>
      <c r="L6" s="22">
        <f t="shared" si="2"/>
        <v>5.1025600987486541E-4</v>
      </c>
    </row>
    <row r="7" spans="1:12">
      <c r="A7" s="39"/>
      <c r="B7" s="12">
        <v>15</v>
      </c>
      <c r="C7" s="36" t="s">
        <v>9</v>
      </c>
      <c r="D7" s="36"/>
      <c r="E7" s="15">
        <f>RA!D11</f>
        <v>50322.179799999998</v>
      </c>
      <c r="F7" s="25">
        <f>RA!I11</f>
        <v>10038.5254</v>
      </c>
      <c r="G7" s="16">
        <f t="shared" si="0"/>
        <v>40283.654399999999</v>
      </c>
      <c r="H7" s="27">
        <f>RA!J11</f>
        <v>19.948510656527599</v>
      </c>
      <c r="I7" s="20">
        <f>VLOOKUP(B7,RMS!B:D,3,FALSE)</f>
        <v>50322.210814529899</v>
      </c>
      <c r="J7" s="21">
        <f>VLOOKUP(B7,RMS!B:E,4,FALSE)</f>
        <v>40283.6544333333</v>
      </c>
      <c r="K7" s="22">
        <f t="shared" si="1"/>
        <v>-3.1014529900858179E-2</v>
      </c>
      <c r="L7" s="22">
        <f t="shared" si="2"/>
        <v>-3.3333300962112844E-5</v>
      </c>
    </row>
    <row r="8" spans="1:12">
      <c r="A8" s="39"/>
      <c r="B8" s="12">
        <v>16</v>
      </c>
      <c r="C8" s="36" t="s">
        <v>10</v>
      </c>
      <c r="D8" s="36"/>
      <c r="E8" s="15">
        <f>RA!D12</f>
        <v>198315.4247</v>
      </c>
      <c r="F8" s="25">
        <f>RA!I12</f>
        <v>9261.6617999999999</v>
      </c>
      <c r="G8" s="16">
        <f t="shared" si="0"/>
        <v>189053.7629</v>
      </c>
      <c r="H8" s="27">
        <f>RA!J12</f>
        <v>4.6701671410635397</v>
      </c>
      <c r="I8" s="20">
        <f>VLOOKUP(B8,RMS!B:D,3,FALSE)</f>
        <v>198315.42453589701</v>
      </c>
      <c r="J8" s="21">
        <f>VLOOKUP(B8,RMS!B:E,4,FALSE)</f>
        <v>189053.76361453001</v>
      </c>
      <c r="K8" s="22">
        <f t="shared" si="1"/>
        <v>1.6410299576818943E-4</v>
      </c>
      <c r="L8" s="22">
        <f t="shared" si="2"/>
        <v>-7.1453000418841839E-4</v>
      </c>
    </row>
    <row r="9" spans="1:12">
      <c r="A9" s="39"/>
      <c r="B9" s="12">
        <v>17</v>
      </c>
      <c r="C9" s="36" t="s">
        <v>11</v>
      </c>
      <c r="D9" s="36"/>
      <c r="E9" s="15">
        <f>RA!D13</f>
        <v>295105.02759999997</v>
      </c>
      <c r="F9" s="25">
        <f>RA!I13</f>
        <v>74376.275899999993</v>
      </c>
      <c r="G9" s="16">
        <f t="shared" si="0"/>
        <v>220728.75169999996</v>
      </c>
      <c r="H9" s="27">
        <f>RA!J13</f>
        <v>25.203323882646099</v>
      </c>
      <c r="I9" s="20">
        <f>VLOOKUP(B9,RMS!B:D,3,FALSE)</f>
        <v>295105.19736837602</v>
      </c>
      <c r="J9" s="21">
        <f>VLOOKUP(B9,RMS!B:E,4,FALSE)</f>
        <v>220728.75187350399</v>
      </c>
      <c r="K9" s="22">
        <f t="shared" si="1"/>
        <v>-0.16976837604306638</v>
      </c>
      <c r="L9" s="22">
        <f t="shared" si="2"/>
        <v>-1.7350402777083218E-4</v>
      </c>
    </row>
    <row r="10" spans="1:12">
      <c r="A10" s="39"/>
      <c r="B10" s="12">
        <v>18</v>
      </c>
      <c r="C10" s="36" t="s">
        <v>12</v>
      </c>
      <c r="D10" s="36"/>
      <c r="E10" s="15">
        <f>RA!D14</f>
        <v>174834.61120000001</v>
      </c>
      <c r="F10" s="25">
        <f>RA!I14</f>
        <v>32223.054</v>
      </c>
      <c r="G10" s="16">
        <f t="shared" si="0"/>
        <v>142611.55720000001</v>
      </c>
      <c r="H10" s="27">
        <f>RA!J14</f>
        <v>18.430592077182499</v>
      </c>
      <c r="I10" s="20">
        <f>VLOOKUP(B10,RMS!B:D,3,FALSE)</f>
        <v>174834.59097265001</v>
      </c>
      <c r="J10" s="21">
        <f>VLOOKUP(B10,RMS!B:E,4,FALSE)</f>
        <v>142611.556452991</v>
      </c>
      <c r="K10" s="22">
        <f t="shared" si="1"/>
        <v>2.0227350003551692E-2</v>
      </c>
      <c r="L10" s="22">
        <f t="shared" si="2"/>
        <v>7.470090058632195E-4</v>
      </c>
    </row>
    <row r="11" spans="1:12">
      <c r="A11" s="39"/>
      <c r="B11" s="12">
        <v>19</v>
      </c>
      <c r="C11" s="36" t="s">
        <v>13</v>
      </c>
      <c r="D11" s="36"/>
      <c r="E11" s="15">
        <f>RA!D15</f>
        <v>129163.42570000001</v>
      </c>
      <c r="F11" s="25">
        <f>RA!I15</f>
        <v>20399.4103</v>
      </c>
      <c r="G11" s="16">
        <f t="shared" si="0"/>
        <v>108764.0154</v>
      </c>
      <c r="H11" s="27">
        <f>RA!J15</f>
        <v>15.793488125175999</v>
      </c>
      <c r="I11" s="20">
        <f>VLOOKUP(B11,RMS!B:D,3,FALSE)</f>
        <v>129163.472863248</v>
      </c>
      <c r="J11" s="21">
        <f>VLOOKUP(B11,RMS!B:E,4,FALSE)</f>
        <v>108764.01234529899</v>
      </c>
      <c r="K11" s="22">
        <f t="shared" si="1"/>
        <v>-4.7163247989374213E-2</v>
      </c>
      <c r="L11" s="22">
        <f t="shared" si="2"/>
        <v>3.0547010101145133E-3</v>
      </c>
    </row>
    <row r="12" spans="1:12">
      <c r="A12" s="39"/>
      <c r="B12" s="12">
        <v>21</v>
      </c>
      <c r="C12" s="36" t="s">
        <v>14</v>
      </c>
      <c r="D12" s="36"/>
      <c r="E12" s="15">
        <f>RA!D16</f>
        <v>1045110.692</v>
      </c>
      <c r="F12" s="25">
        <f>RA!I16</f>
        <v>63851.8004</v>
      </c>
      <c r="G12" s="16">
        <f t="shared" si="0"/>
        <v>981258.89160000009</v>
      </c>
      <c r="H12" s="27">
        <f>RA!J16</f>
        <v>6.10957297526146</v>
      </c>
      <c r="I12" s="20">
        <f>VLOOKUP(B12,RMS!B:D,3,FALSE)</f>
        <v>1045110.3756</v>
      </c>
      <c r="J12" s="21">
        <f>VLOOKUP(B12,RMS!B:E,4,FALSE)</f>
        <v>981258.89159999997</v>
      </c>
      <c r="K12" s="22">
        <f t="shared" si="1"/>
        <v>0.31640000001061708</v>
      </c>
      <c r="L12" s="22">
        <f t="shared" si="2"/>
        <v>0</v>
      </c>
    </row>
    <row r="13" spans="1:12">
      <c r="A13" s="39"/>
      <c r="B13" s="12">
        <v>22</v>
      </c>
      <c r="C13" s="36" t="s">
        <v>15</v>
      </c>
      <c r="D13" s="36"/>
      <c r="E13" s="15">
        <f>RA!D17</f>
        <v>523460.12060000002</v>
      </c>
      <c r="F13" s="25">
        <f>RA!I17</f>
        <v>28947.4362</v>
      </c>
      <c r="G13" s="16">
        <f t="shared" si="0"/>
        <v>494512.68440000003</v>
      </c>
      <c r="H13" s="27">
        <f>RA!J17</f>
        <v>5.5300174857293598</v>
      </c>
      <c r="I13" s="20">
        <f>VLOOKUP(B13,RMS!B:D,3,FALSE)</f>
        <v>523460.15251965798</v>
      </c>
      <c r="J13" s="21">
        <f>VLOOKUP(B13,RMS!B:E,4,FALSE)</f>
        <v>494512.684768376</v>
      </c>
      <c r="K13" s="22">
        <f t="shared" si="1"/>
        <v>-3.191965795122087E-2</v>
      </c>
      <c r="L13" s="22">
        <f t="shared" si="2"/>
        <v>-3.6837597144767642E-4</v>
      </c>
    </row>
    <row r="14" spans="1:12">
      <c r="A14" s="39"/>
      <c r="B14" s="12">
        <v>23</v>
      </c>
      <c r="C14" s="36" t="s">
        <v>16</v>
      </c>
      <c r="D14" s="36"/>
      <c r="E14" s="15">
        <f>RA!D18</f>
        <v>2163849.3720999998</v>
      </c>
      <c r="F14" s="25">
        <f>RA!I18</f>
        <v>299688.85210000002</v>
      </c>
      <c r="G14" s="16">
        <f t="shared" si="0"/>
        <v>1864160.5199999998</v>
      </c>
      <c r="H14" s="27">
        <f>RA!J18</f>
        <v>13.8498019300278</v>
      </c>
      <c r="I14" s="20">
        <f>VLOOKUP(B14,RMS!B:D,3,FALSE)</f>
        <v>2163849.2685735002</v>
      </c>
      <c r="J14" s="21">
        <f>VLOOKUP(B14,RMS!B:E,4,FALSE)</f>
        <v>1864160.4665914499</v>
      </c>
      <c r="K14" s="22">
        <f t="shared" si="1"/>
        <v>0.1035264995880425</v>
      </c>
      <c r="L14" s="22">
        <f t="shared" si="2"/>
        <v>5.3408549865707755E-2</v>
      </c>
    </row>
    <row r="15" spans="1:12">
      <c r="A15" s="39"/>
      <c r="B15" s="12">
        <v>24</v>
      </c>
      <c r="C15" s="36" t="s">
        <v>17</v>
      </c>
      <c r="D15" s="36"/>
      <c r="E15" s="15">
        <f>RA!D19</f>
        <v>603672.44339999999</v>
      </c>
      <c r="F15" s="25">
        <f>RA!I19</f>
        <v>64270.159</v>
      </c>
      <c r="G15" s="16">
        <f t="shared" si="0"/>
        <v>539402.2844</v>
      </c>
      <c r="H15" s="27">
        <f>RA!J19</f>
        <v>10.6465285441916</v>
      </c>
      <c r="I15" s="20">
        <f>VLOOKUP(B15,RMS!B:D,3,FALSE)</f>
        <v>603672.38658290601</v>
      </c>
      <c r="J15" s="21">
        <f>VLOOKUP(B15,RMS!B:E,4,FALSE)</f>
        <v>539402.28456923098</v>
      </c>
      <c r="K15" s="22">
        <f t="shared" si="1"/>
        <v>5.6817093980498612E-2</v>
      </c>
      <c r="L15" s="22">
        <f t="shared" si="2"/>
        <v>-1.6923097427934408E-4</v>
      </c>
    </row>
    <row r="16" spans="1:12">
      <c r="A16" s="39"/>
      <c r="B16" s="12">
        <v>25</v>
      </c>
      <c r="C16" s="36" t="s">
        <v>18</v>
      </c>
      <c r="D16" s="36"/>
      <c r="E16" s="15">
        <f>RA!D20</f>
        <v>961977.01749999996</v>
      </c>
      <c r="F16" s="25">
        <f>RA!I20</f>
        <v>81845.977400000003</v>
      </c>
      <c r="G16" s="16">
        <f t="shared" si="0"/>
        <v>880131.04009999998</v>
      </c>
      <c r="H16" s="27">
        <f>RA!J20</f>
        <v>8.5081011199937606</v>
      </c>
      <c r="I16" s="20">
        <f>VLOOKUP(B16,RMS!B:D,3,FALSE)</f>
        <v>961976.9719</v>
      </c>
      <c r="J16" s="21">
        <f>VLOOKUP(B16,RMS!B:E,4,FALSE)</f>
        <v>880131.04009999998</v>
      </c>
      <c r="K16" s="22">
        <f t="shared" si="1"/>
        <v>4.5599999953992665E-2</v>
      </c>
      <c r="L16" s="22">
        <f t="shared" si="2"/>
        <v>0</v>
      </c>
    </row>
    <row r="17" spans="1:12">
      <c r="A17" s="39"/>
      <c r="B17" s="12">
        <v>26</v>
      </c>
      <c r="C17" s="36" t="s">
        <v>19</v>
      </c>
      <c r="D17" s="36"/>
      <c r="E17" s="15">
        <f>RA!D21</f>
        <v>387251.04989999998</v>
      </c>
      <c r="F17" s="25">
        <f>RA!I21</f>
        <v>54305.435700000002</v>
      </c>
      <c r="G17" s="16">
        <f t="shared" si="0"/>
        <v>332945.61419999995</v>
      </c>
      <c r="H17" s="27">
        <f>RA!J21</f>
        <v>14.023315292243399</v>
      </c>
      <c r="I17" s="20">
        <f>VLOOKUP(B17,RMS!B:D,3,FALSE)</f>
        <v>387250.752107776</v>
      </c>
      <c r="J17" s="21">
        <f>VLOOKUP(B17,RMS!B:E,4,FALSE)</f>
        <v>332945.61410583201</v>
      </c>
      <c r="K17" s="22">
        <f t="shared" si="1"/>
        <v>0.29779222398065031</v>
      </c>
      <c r="L17" s="22">
        <f t="shared" si="2"/>
        <v>9.4167946372181177E-5</v>
      </c>
    </row>
    <row r="18" spans="1:12">
      <c r="A18" s="39"/>
      <c r="B18" s="12">
        <v>27</v>
      </c>
      <c r="C18" s="36" t="s">
        <v>20</v>
      </c>
      <c r="D18" s="36"/>
      <c r="E18" s="15">
        <f>RA!D22</f>
        <v>1354374.5808999999</v>
      </c>
      <c r="F18" s="25">
        <f>RA!I22</f>
        <v>181591.96830000001</v>
      </c>
      <c r="G18" s="16">
        <f t="shared" si="0"/>
        <v>1172782.6125999999</v>
      </c>
      <c r="H18" s="27">
        <f>RA!J22</f>
        <v>13.4078098379054</v>
      </c>
      <c r="I18" s="20">
        <f>VLOOKUP(B18,RMS!B:D,3,FALSE)</f>
        <v>1354374.9584047201</v>
      </c>
      <c r="J18" s="21">
        <f>VLOOKUP(B18,RMS!B:E,4,FALSE)</f>
        <v>1172782.6097973499</v>
      </c>
      <c r="K18" s="22">
        <f t="shared" si="1"/>
        <v>-0.37750472011975944</v>
      </c>
      <c r="L18" s="22">
        <f t="shared" si="2"/>
        <v>2.8026499785482883E-3</v>
      </c>
    </row>
    <row r="19" spans="1:12">
      <c r="A19" s="39"/>
      <c r="B19" s="12">
        <v>29</v>
      </c>
      <c r="C19" s="36" t="s">
        <v>21</v>
      </c>
      <c r="D19" s="36"/>
      <c r="E19" s="15">
        <f>RA!D23</f>
        <v>2714413.4643000001</v>
      </c>
      <c r="F19" s="25">
        <f>RA!I23</f>
        <v>272228.23050000001</v>
      </c>
      <c r="G19" s="16">
        <f t="shared" si="0"/>
        <v>2442185.2338</v>
      </c>
      <c r="H19" s="27">
        <f>RA!J23</f>
        <v>10.028989101341701</v>
      </c>
      <c r="I19" s="20">
        <f>VLOOKUP(B19,RMS!B:D,3,FALSE)</f>
        <v>2714414.4714068398</v>
      </c>
      <c r="J19" s="21">
        <f>VLOOKUP(B19,RMS!B:E,4,FALSE)</f>
        <v>2442185.27033675</v>
      </c>
      <c r="K19" s="22">
        <f t="shared" si="1"/>
        <v>-1.0071068396791816</v>
      </c>
      <c r="L19" s="22">
        <f t="shared" si="2"/>
        <v>-3.6536749918013811E-2</v>
      </c>
    </row>
    <row r="20" spans="1:12">
      <c r="A20" s="39"/>
      <c r="B20" s="12">
        <v>31</v>
      </c>
      <c r="C20" s="36" t="s">
        <v>22</v>
      </c>
      <c r="D20" s="36"/>
      <c r="E20" s="15">
        <f>RA!D24</f>
        <v>362317.5048</v>
      </c>
      <c r="F20" s="25">
        <f>RA!I24</f>
        <v>58936.805800000002</v>
      </c>
      <c r="G20" s="16">
        <f t="shared" si="0"/>
        <v>303380.69900000002</v>
      </c>
      <c r="H20" s="27">
        <f>RA!J24</f>
        <v>16.2666183717878</v>
      </c>
      <c r="I20" s="20">
        <f>VLOOKUP(B20,RMS!B:D,3,FALSE)</f>
        <v>362317.500695961</v>
      </c>
      <c r="J20" s="21">
        <f>VLOOKUP(B20,RMS!B:E,4,FALSE)</f>
        <v>303380.68350612599</v>
      </c>
      <c r="K20" s="22">
        <f t="shared" si="1"/>
        <v>4.1040389914996922E-3</v>
      </c>
      <c r="L20" s="22">
        <f t="shared" si="2"/>
        <v>1.5493874030653387E-2</v>
      </c>
    </row>
    <row r="21" spans="1:12">
      <c r="A21" s="39"/>
      <c r="B21" s="12">
        <v>32</v>
      </c>
      <c r="C21" s="36" t="s">
        <v>23</v>
      </c>
      <c r="D21" s="36"/>
      <c r="E21" s="15">
        <f>RA!D25</f>
        <v>285016.1348</v>
      </c>
      <c r="F21" s="25">
        <f>RA!I25</f>
        <v>25349.599200000001</v>
      </c>
      <c r="G21" s="16">
        <f t="shared" si="0"/>
        <v>259666.5356</v>
      </c>
      <c r="H21" s="27">
        <f>RA!J25</f>
        <v>8.8940926862923693</v>
      </c>
      <c r="I21" s="20">
        <f>VLOOKUP(B21,RMS!B:D,3,FALSE)</f>
        <v>285016.134484093</v>
      </c>
      <c r="J21" s="21">
        <f>VLOOKUP(B21,RMS!B:E,4,FALSE)</f>
        <v>259666.52976277101</v>
      </c>
      <c r="K21" s="22">
        <f t="shared" si="1"/>
        <v>3.1590700382366776E-4</v>
      </c>
      <c r="L21" s="22">
        <f t="shared" si="2"/>
        <v>5.8372289931867272E-3</v>
      </c>
    </row>
    <row r="22" spans="1:12">
      <c r="A22" s="39"/>
      <c r="B22" s="12">
        <v>33</v>
      </c>
      <c r="C22" s="36" t="s">
        <v>24</v>
      </c>
      <c r="D22" s="36"/>
      <c r="E22" s="15">
        <f>RA!D26</f>
        <v>477812.6152</v>
      </c>
      <c r="F22" s="25">
        <f>RA!I26</f>
        <v>110789.34699999999</v>
      </c>
      <c r="G22" s="16">
        <f t="shared" si="0"/>
        <v>367023.26819999999</v>
      </c>
      <c r="H22" s="27">
        <f>RA!J26</f>
        <v>23.1867773004751</v>
      </c>
      <c r="I22" s="20">
        <f>VLOOKUP(B22,RMS!B:D,3,FALSE)</f>
        <v>477812.597020104</v>
      </c>
      <c r="J22" s="21">
        <f>VLOOKUP(B22,RMS!B:E,4,FALSE)</f>
        <v>367023.21389346302</v>
      </c>
      <c r="K22" s="22">
        <f t="shared" si="1"/>
        <v>1.8179895996581763E-2</v>
      </c>
      <c r="L22" s="22">
        <f t="shared" si="2"/>
        <v>5.4306536971125752E-2</v>
      </c>
    </row>
    <row r="23" spans="1:12">
      <c r="A23" s="39"/>
      <c r="B23" s="12">
        <v>34</v>
      </c>
      <c r="C23" s="36" t="s">
        <v>25</v>
      </c>
      <c r="D23" s="36"/>
      <c r="E23" s="15">
        <f>RA!D27</f>
        <v>273072.40010000003</v>
      </c>
      <c r="F23" s="25">
        <f>RA!I27</f>
        <v>74769.159799999994</v>
      </c>
      <c r="G23" s="16">
        <f t="shared" si="0"/>
        <v>198303.24030000003</v>
      </c>
      <c r="H23" s="27">
        <f>RA!J27</f>
        <v>27.380709208480699</v>
      </c>
      <c r="I23" s="20">
        <f>VLOOKUP(B23,RMS!B:D,3,FALSE)</f>
        <v>273072.35860325198</v>
      </c>
      <c r="J23" s="21">
        <f>VLOOKUP(B23,RMS!B:E,4,FALSE)</f>
        <v>198303.245613643</v>
      </c>
      <c r="K23" s="22">
        <f t="shared" si="1"/>
        <v>4.1496748046483845E-2</v>
      </c>
      <c r="L23" s="22">
        <f t="shared" si="2"/>
        <v>-5.3136429633013904E-3</v>
      </c>
    </row>
    <row r="24" spans="1:12">
      <c r="A24" s="39"/>
      <c r="B24" s="12">
        <v>35</v>
      </c>
      <c r="C24" s="36" t="s">
        <v>26</v>
      </c>
      <c r="D24" s="36"/>
      <c r="E24" s="15">
        <f>RA!D28</f>
        <v>928033.11710000003</v>
      </c>
      <c r="F24" s="25">
        <f>RA!I28</f>
        <v>44701.477700000003</v>
      </c>
      <c r="G24" s="16">
        <f t="shared" si="0"/>
        <v>883331.63939999999</v>
      </c>
      <c r="H24" s="27">
        <f>RA!J28</f>
        <v>4.8167976849454597</v>
      </c>
      <c r="I24" s="20">
        <f>VLOOKUP(B24,RMS!B:D,3,FALSE)</f>
        <v>928033.11549382797</v>
      </c>
      <c r="J24" s="21">
        <f>VLOOKUP(B24,RMS!B:E,4,FALSE)</f>
        <v>883331.62799747195</v>
      </c>
      <c r="K24" s="22">
        <f t="shared" si="1"/>
        <v>1.6061720671132207E-3</v>
      </c>
      <c r="L24" s="22">
        <f t="shared" si="2"/>
        <v>1.1402528034523129E-2</v>
      </c>
    </row>
    <row r="25" spans="1:12">
      <c r="A25" s="39"/>
      <c r="B25" s="12">
        <v>36</v>
      </c>
      <c r="C25" s="36" t="s">
        <v>27</v>
      </c>
      <c r="D25" s="36"/>
      <c r="E25" s="15">
        <f>RA!D29</f>
        <v>629769.09349999996</v>
      </c>
      <c r="F25" s="25">
        <f>RA!I29</f>
        <v>83768.097699999998</v>
      </c>
      <c r="G25" s="16">
        <f t="shared" si="0"/>
        <v>546000.99579999992</v>
      </c>
      <c r="H25" s="27">
        <f>RA!J29</f>
        <v>13.301398649852899</v>
      </c>
      <c r="I25" s="20">
        <f>VLOOKUP(B25,RMS!B:D,3,FALSE)</f>
        <v>629769.09532920399</v>
      </c>
      <c r="J25" s="21">
        <f>VLOOKUP(B25,RMS!B:E,4,FALSE)</f>
        <v>546001.012547608</v>
      </c>
      <c r="K25" s="22">
        <f t="shared" si="1"/>
        <v>-1.8292040331289172E-3</v>
      </c>
      <c r="L25" s="22">
        <f t="shared" si="2"/>
        <v>-1.674760808236897E-2</v>
      </c>
    </row>
    <row r="26" spans="1:12">
      <c r="A26" s="39"/>
      <c r="B26" s="12">
        <v>37</v>
      </c>
      <c r="C26" s="36" t="s">
        <v>28</v>
      </c>
      <c r="D26" s="36"/>
      <c r="E26" s="15">
        <f>RA!D30</f>
        <v>1214840.3537000001</v>
      </c>
      <c r="F26" s="25">
        <f>RA!I30</f>
        <v>160211.99460000001</v>
      </c>
      <c r="G26" s="16">
        <f t="shared" si="0"/>
        <v>1054628.3591</v>
      </c>
      <c r="H26" s="27">
        <f>RA!J30</f>
        <v>13.1879052347946</v>
      </c>
      <c r="I26" s="20">
        <f>VLOOKUP(B26,RMS!B:D,3,FALSE)</f>
        <v>1214840.3189486701</v>
      </c>
      <c r="J26" s="21">
        <f>VLOOKUP(B26,RMS!B:E,4,FALSE)</f>
        <v>1054628.4048303801</v>
      </c>
      <c r="K26" s="22">
        <f t="shared" si="1"/>
        <v>3.475133003666997E-2</v>
      </c>
      <c r="L26" s="22">
        <f t="shared" si="2"/>
        <v>-4.5730380108579993E-2</v>
      </c>
    </row>
    <row r="27" spans="1:12">
      <c r="A27" s="39"/>
      <c r="B27" s="12">
        <v>38</v>
      </c>
      <c r="C27" s="36" t="s">
        <v>29</v>
      </c>
      <c r="D27" s="36"/>
      <c r="E27" s="15">
        <f>RA!D31</f>
        <v>810358.05720000004</v>
      </c>
      <c r="F27" s="25">
        <f>RA!I31</f>
        <v>32212.073799999998</v>
      </c>
      <c r="G27" s="16">
        <f t="shared" si="0"/>
        <v>778145.98340000003</v>
      </c>
      <c r="H27" s="27">
        <f>RA!J31</f>
        <v>3.9750420834095501</v>
      </c>
      <c r="I27" s="20">
        <f>VLOOKUP(B27,RMS!B:D,3,FALSE)</f>
        <v>810358.02564513299</v>
      </c>
      <c r="J27" s="21">
        <f>VLOOKUP(B27,RMS!B:E,4,FALSE)</f>
        <v>778146.01031061902</v>
      </c>
      <c r="K27" s="22">
        <f t="shared" si="1"/>
        <v>3.1554867047816515E-2</v>
      </c>
      <c r="L27" s="22">
        <f t="shared" si="2"/>
        <v>-2.6910618995316327E-2</v>
      </c>
    </row>
    <row r="28" spans="1:12">
      <c r="A28" s="39"/>
      <c r="B28" s="12">
        <v>39</v>
      </c>
      <c r="C28" s="36" t="s">
        <v>30</v>
      </c>
      <c r="D28" s="36"/>
      <c r="E28" s="15">
        <f>RA!D32</f>
        <v>138632.0963</v>
      </c>
      <c r="F28" s="25">
        <f>RA!I32</f>
        <v>32718.5717</v>
      </c>
      <c r="G28" s="16">
        <f t="shared" si="0"/>
        <v>105913.5246</v>
      </c>
      <c r="H28" s="27">
        <f>RA!J32</f>
        <v>23.601007683817301</v>
      </c>
      <c r="I28" s="20">
        <f>VLOOKUP(B28,RMS!B:D,3,FALSE)</f>
        <v>138631.97570993099</v>
      </c>
      <c r="J28" s="21">
        <f>VLOOKUP(B28,RMS!B:E,4,FALSE)</f>
        <v>105913.540348127</v>
      </c>
      <c r="K28" s="22">
        <f t="shared" si="1"/>
        <v>0.1205900690110866</v>
      </c>
      <c r="L28" s="22">
        <f t="shared" si="2"/>
        <v>-1.5748126999824308E-2</v>
      </c>
    </row>
    <row r="29" spans="1:12">
      <c r="A29" s="39"/>
      <c r="B29" s="12">
        <v>40</v>
      </c>
      <c r="C29" s="36" t="s">
        <v>31</v>
      </c>
      <c r="D29" s="36"/>
      <c r="E29" s="15">
        <f>RA!D33</f>
        <v>36.410499999999999</v>
      </c>
      <c r="F29" s="25">
        <f>RA!I33</f>
        <v>7.2061999999999999</v>
      </c>
      <c r="G29" s="16">
        <f t="shared" si="0"/>
        <v>29.2043</v>
      </c>
      <c r="H29" s="27">
        <f>RA!J33</f>
        <v>19.791543648123501</v>
      </c>
      <c r="I29" s="20">
        <f>VLOOKUP(B29,RMS!B:D,3,FALSE)</f>
        <v>36.410400000000003</v>
      </c>
      <c r="J29" s="21">
        <f>VLOOKUP(B29,RMS!B:E,4,FALSE)</f>
        <v>29.2043</v>
      </c>
      <c r="K29" s="22">
        <f t="shared" si="1"/>
        <v>9.9999999996214228E-5</v>
      </c>
      <c r="L29" s="22">
        <f t="shared" si="2"/>
        <v>0</v>
      </c>
    </row>
    <row r="30" spans="1:12">
      <c r="A30" s="39"/>
      <c r="B30" s="12">
        <v>41</v>
      </c>
      <c r="C30" s="36" t="s">
        <v>40</v>
      </c>
      <c r="D30" s="36"/>
      <c r="E30" s="15">
        <f>RA!D34</f>
        <v>0</v>
      </c>
      <c r="F30" s="25">
        <f>RA!I34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>
      <c r="A31" s="39"/>
      <c r="B31" s="12">
        <v>42</v>
      </c>
      <c r="C31" s="36" t="s">
        <v>32</v>
      </c>
      <c r="D31" s="36"/>
      <c r="E31" s="15">
        <f>RA!D35</f>
        <v>166716.14439999999</v>
      </c>
      <c r="F31" s="25">
        <f>RA!I35</f>
        <v>24684.247299999999</v>
      </c>
      <c r="G31" s="16">
        <f t="shared" si="0"/>
        <v>142031.8971</v>
      </c>
      <c r="H31" s="27">
        <f>RA!J35</f>
        <v>14.8061529306816</v>
      </c>
      <c r="I31" s="20">
        <f>VLOOKUP(B31,RMS!B:D,3,FALSE)</f>
        <v>166716.14360000001</v>
      </c>
      <c r="J31" s="21">
        <f>VLOOKUP(B31,RMS!B:E,4,FALSE)</f>
        <v>142031.89490000001</v>
      </c>
      <c r="K31" s="22">
        <f t="shared" si="1"/>
        <v>7.9999997979030013E-4</v>
      </c>
      <c r="L31" s="22">
        <f t="shared" si="2"/>
        <v>2.199999988079071E-3</v>
      </c>
    </row>
    <row r="32" spans="1:12">
      <c r="A32" s="39"/>
      <c r="B32" s="12">
        <v>71</v>
      </c>
      <c r="C32" s="36" t="s">
        <v>41</v>
      </c>
      <c r="D32" s="36"/>
      <c r="E32" s="15">
        <f>RA!D36</f>
        <v>0</v>
      </c>
      <c r="F32" s="25">
        <f>RA!I36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>
      <c r="A33" s="39"/>
      <c r="B33" s="12">
        <v>72</v>
      </c>
      <c r="C33" s="36" t="s">
        <v>42</v>
      </c>
      <c r="D33" s="36"/>
      <c r="E33" s="15">
        <f>RA!D37</f>
        <v>0</v>
      </c>
      <c r="F33" s="25">
        <f>RA!I37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>
      <c r="A34" s="39"/>
      <c r="B34" s="12">
        <v>73</v>
      </c>
      <c r="C34" s="36" t="s">
        <v>43</v>
      </c>
      <c r="D34" s="36"/>
      <c r="E34" s="15">
        <f>RA!D38</f>
        <v>0</v>
      </c>
      <c r="F34" s="25">
        <f>RA!I38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>
      <c r="A35" s="39"/>
      <c r="B35" s="12">
        <v>75</v>
      </c>
      <c r="C35" s="36" t="s">
        <v>33</v>
      </c>
      <c r="D35" s="36"/>
      <c r="E35" s="15">
        <f>RA!D39</f>
        <v>429287.61540000001</v>
      </c>
      <c r="F35" s="25">
        <f>RA!I39</f>
        <v>24757.473399999999</v>
      </c>
      <c r="G35" s="16">
        <f t="shared" si="0"/>
        <v>404530.14199999999</v>
      </c>
      <c r="H35" s="27">
        <f>RA!J39</f>
        <v>5.7671063668891502</v>
      </c>
      <c r="I35" s="20">
        <f>VLOOKUP(B35,RMS!B:D,3,FALSE)</f>
        <v>429287.61538461503</v>
      </c>
      <c r="J35" s="21">
        <f>VLOOKUP(B35,RMS!B:E,4,FALSE)</f>
        <v>404530.14188034198</v>
      </c>
      <c r="K35" s="22">
        <f t="shared" si="1"/>
        <v>1.5384983271360397E-5</v>
      </c>
      <c r="L35" s="22">
        <f t="shared" si="2"/>
        <v>1.1965801240876317E-4</v>
      </c>
    </row>
    <row r="36" spans="1:12">
      <c r="A36" s="39"/>
      <c r="B36" s="12">
        <v>76</v>
      </c>
      <c r="C36" s="36" t="s">
        <v>34</v>
      </c>
      <c r="D36" s="36"/>
      <c r="E36" s="15">
        <f>RA!D40</f>
        <v>741249.71640000003</v>
      </c>
      <c r="F36" s="25">
        <f>RA!I40</f>
        <v>37375.434500000003</v>
      </c>
      <c r="G36" s="16">
        <f t="shared" si="0"/>
        <v>703874.28190000006</v>
      </c>
      <c r="H36" s="27">
        <f>RA!J40</f>
        <v>5.0422190623586198</v>
      </c>
      <c r="I36" s="20">
        <f>VLOOKUP(B36,RMS!B:D,3,FALSE)</f>
        <v>741249.70785555604</v>
      </c>
      <c r="J36" s="21">
        <f>VLOOKUP(B36,RMS!B:E,4,FALSE)</f>
        <v>703874.29048546997</v>
      </c>
      <c r="K36" s="22">
        <f t="shared" si="1"/>
        <v>8.5444439901039004E-3</v>
      </c>
      <c r="L36" s="22">
        <f t="shared" si="2"/>
        <v>-8.5854699136689305E-3</v>
      </c>
    </row>
    <row r="37" spans="1:12">
      <c r="A37" s="39"/>
      <c r="B37" s="12">
        <v>77</v>
      </c>
      <c r="C37" s="36" t="s">
        <v>44</v>
      </c>
      <c r="D37" s="36"/>
      <c r="E37" s="15">
        <f>RA!D41</f>
        <v>0</v>
      </c>
      <c r="F37" s="25">
        <f>RA!I41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39"/>
      <c r="B38" s="12">
        <v>78</v>
      </c>
      <c r="C38" s="36" t="s">
        <v>45</v>
      </c>
      <c r="D38" s="36"/>
      <c r="E38" s="15">
        <f>RA!D42</f>
        <v>0</v>
      </c>
      <c r="F38" s="25">
        <f>RA!I42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39"/>
      <c r="B39" s="12">
        <v>99</v>
      </c>
      <c r="C39" s="36" t="s">
        <v>35</v>
      </c>
      <c r="D39" s="36"/>
      <c r="E39" s="15">
        <f>RA!D43</f>
        <v>23163.012299999999</v>
      </c>
      <c r="F39" s="25">
        <f>RA!I43</f>
        <v>2650.7912000000001</v>
      </c>
      <c r="G39" s="16">
        <f t="shared" si="0"/>
        <v>20512.221099999999</v>
      </c>
      <c r="H39" s="27">
        <f>RA!J43</f>
        <v>11.4440693881598</v>
      </c>
      <c r="I39" s="20">
        <f>VLOOKUP(B39,RMS!B:D,3,FALSE)</f>
        <v>23163.012555782501</v>
      </c>
      <c r="J39" s="21">
        <f>VLOOKUP(B39,RMS!B:E,4,FALSE)</f>
        <v>20512.220996898901</v>
      </c>
      <c r="K39" s="22">
        <f t="shared" si="1"/>
        <v>-2.5578250279068016E-4</v>
      </c>
      <c r="L39" s="22">
        <f t="shared" si="2"/>
        <v>1.0310109792044386E-4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W43"/>
    </sheetView>
  </sheetViews>
  <sheetFormatPr defaultRowHeight="11.25"/>
  <cols>
    <col min="1" max="1" width="7.75" style="29" customWidth="1"/>
    <col min="2" max="3" width="9" style="29"/>
    <col min="4" max="4" width="11.5" style="29" bestFit="1" customWidth="1"/>
    <col min="5" max="5" width="12.25" style="29" bestFit="1" customWidth="1"/>
    <col min="6" max="6" width="17.5" style="29" bestFit="1" customWidth="1"/>
    <col min="7" max="7" width="12.25" style="29" bestFit="1" customWidth="1"/>
    <col min="8" max="8" width="9" style="29"/>
    <col min="9" max="9" width="12.25" style="29" bestFit="1" customWidth="1"/>
    <col min="10" max="10" width="9" style="29"/>
    <col min="11" max="11" width="12.25" style="29" bestFit="1" customWidth="1"/>
    <col min="12" max="12" width="10.5" style="29" bestFit="1" customWidth="1"/>
    <col min="13" max="13" width="12.25" style="29" bestFit="1" customWidth="1"/>
    <col min="14" max="15" width="13.875" style="29" bestFit="1" customWidth="1"/>
    <col min="16" max="16" width="14.375" style="29" bestFit="1" customWidth="1"/>
    <col min="17" max="17" width="16.5" style="29" bestFit="1" customWidth="1"/>
    <col min="18" max="18" width="10.5" style="29" bestFit="1" customWidth="1"/>
    <col min="19" max="20" width="9" style="29"/>
    <col min="21" max="21" width="10.5" style="29" bestFit="1" customWidth="1"/>
    <col min="22" max="22" width="36" style="29" bestFit="1" customWidth="1"/>
    <col min="23" max="16384" width="9" style="29"/>
  </cols>
  <sheetData>
    <row r="1" spans="1:23" ht="12.75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54" t="s">
        <v>54</v>
      </c>
      <c r="W1" s="42"/>
    </row>
    <row r="2" spans="1:23" ht="12.7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54"/>
      <c r="W2" s="42"/>
    </row>
    <row r="3" spans="1:23" ht="23.25" thickBot="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55" t="s">
        <v>55</v>
      </c>
      <c r="W3" s="42"/>
    </row>
    <row r="4" spans="1:23" ht="15" thickTop="1" thickBot="1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53"/>
      <c r="W4" s="42"/>
    </row>
    <row r="5" spans="1:23" ht="15" thickTop="1" thickBot="1">
      <c r="A5" s="56"/>
      <c r="B5" s="57"/>
      <c r="C5" s="58"/>
      <c r="D5" s="59" t="s">
        <v>0</v>
      </c>
      <c r="E5" s="59" t="s">
        <v>67</v>
      </c>
      <c r="F5" s="59" t="s">
        <v>68</v>
      </c>
      <c r="G5" s="59" t="s">
        <v>56</v>
      </c>
      <c r="H5" s="59" t="s">
        <v>57</v>
      </c>
      <c r="I5" s="59" t="s">
        <v>1</v>
      </c>
      <c r="J5" s="59" t="s">
        <v>2</v>
      </c>
      <c r="K5" s="59" t="s">
        <v>58</v>
      </c>
      <c r="L5" s="59" t="s">
        <v>59</v>
      </c>
      <c r="M5" s="59" t="s">
        <v>60</v>
      </c>
      <c r="N5" s="59" t="s">
        <v>61</v>
      </c>
      <c r="O5" s="59" t="s">
        <v>62</v>
      </c>
      <c r="P5" s="59" t="s">
        <v>69</v>
      </c>
      <c r="Q5" s="59" t="s">
        <v>70</v>
      </c>
      <c r="R5" s="59" t="s">
        <v>63</v>
      </c>
      <c r="S5" s="59" t="s">
        <v>64</v>
      </c>
      <c r="T5" s="59" t="s">
        <v>65</v>
      </c>
      <c r="U5" s="60" t="s">
        <v>66</v>
      </c>
      <c r="V5" s="53"/>
      <c r="W5" s="53"/>
    </row>
    <row r="6" spans="1:23" ht="14.25" thickBot="1">
      <c r="A6" s="61" t="s">
        <v>3</v>
      </c>
      <c r="B6" s="43" t="s">
        <v>4</v>
      </c>
      <c r="C6" s="44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  <c r="V6" s="53"/>
      <c r="W6" s="53"/>
    </row>
    <row r="7" spans="1:23" ht="12" customHeight="1" thickBot="1">
      <c r="A7" s="45" t="s">
        <v>5</v>
      </c>
      <c r="B7" s="46"/>
      <c r="C7" s="47"/>
      <c r="D7" s="63">
        <v>18052333.8453</v>
      </c>
      <c r="E7" s="63">
        <v>23332421</v>
      </c>
      <c r="F7" s="64">
        <v>77.370170224941504</v>
      </c>
      <c r="G7" s="63">
        <v>16915359.0733</v>
      </c>
      <c r="H7" s="64">
        <v>6.7215526851844798</v>
      </c>
      <c r="I7" s="63">
        <v>2117124.7390999999</v>
      </c>
      <c r="J7" s="64">
        <v>11.7277065516446</v>
      </c>
      <c r="K7" s="63">
        <v>2363315.9541000002</v>
      </c>
      <c r="L7" s="64">
        <v>13.9714205525224</v>
      </c>
      <c r="M7" s="64">
        <v>-0.104171943058606</v>
      </c>
      <c r="N7" s="63">
        <v>117263026.2589</v>
      </c>
      <c r="O7" s="63">
        <v>4891788414.2791996</v>
      </c>
      <c r="P7" s="63">
        <v>1029949</v>
      </c>
      <c r="Q7" s="63">
        <v>1062680</v>
      </c>
      <c r="R7" s="64">
        <v>-3.08004291037753</v>
      </c>
      <c r="S7" s="63">
        <v>17.527405575713001</v>
      </c>
      <c r="T7" s="63">
        <v>17.953838259494901</v>
      </c>
      <c r="U7" s="65">
        <v>-2.4329481162504401</v>
      </c>
      <c r="V7" s="53"/>
      <c r="W7" s="53"/>
    </row>
    <row r="8" spans="1:23" ht="14.25" thickBot="1">
      <c r="A8" s="48">
        <v>41552</v>
      </c>
      <c r="B8" s="51" t="s">
        <v>6</v>
      </c>
      <c r="C8" s="52"/>
      <c r="D8" s="66">
        <v>666656.42610000004</v>
      </c>
      <c r="E8" s="66">
        <v>773618</v>
      </c>
      <c r="F8" s="67">
        <v>86.173851448647795</v>
      </c>
      <c r="G8" s="66">
        <v>614218.10230000003</v>
      </c>
      <c r="H8" s="67">
        <v>8.5374109951561898</v>
      </c>
      <c r="I8" s="66">
        <v>156450.53700000001</v>
      </c>
      <c r="J8" s="67">
        <v>23.467941037522099</v>
      </c>
      <c r="K8" s="66">
        <v>136358.58069999999</v>
      </c>
      <c r="L8" s="67">
        <v>22.200351990504998</v>
      </c>
      <c r="M8" s="67">
        <v>0.14734647571760801</v>
      </c>
      <c r="N8" s="66">
        <v>3989592.3158</v>
      </c>
      <c r="O8" s="66">
        <v>170503472.7308</v>
      </c>
      <c r="P8" s="66">
        <v>27822</v>
      </c>
      <c r="Q8" s="66">
        <v>27269</v>
      </c>
      <c r="R8" s="67">
        <v>2.0279438189885899</v>
      </c>
      <c r="S8" s="66">
        <v>23.961484656027601</v>
      </c>
      <c r="T8" s="66">
        <v>24.361378664417501</v>
      </c>
      <c r="U8" s="68">
        <v>-1.66890330098672</v>
      </c>
      <c r="V8" s="53"/>
      <c r="W8" s="53"/>
    </row>
    <row r="9" spans="1:23" ht="12" customHeight="1" thickBot="1">
      <c r="A9" s="49"/>
      <c r="B9" s="51" t="s">
        <v>7</v>
      </c>
      <c r="C9" s="52"/>
      <c r="D9" s="66">
        <v>143442.3609</v>
      </c>
      <c r="E9" s="66">
        <v>144178</v>
      </c>
      <c r="F9" s="67">
        <v>99.489770214595893</v>
      </c>
      <c r="G9" s="66">
        <v>114789.8407</v>
      </c>
      <c r="H9" s="67">
        <v>24.9608502157282</v>
      </c>
      <c r="I9" s="66">
        <v>27106.113600000001</v>
      </c>
      <c r="J9" s="67">
        <v>18.896868003237099</v>
      </c>
      <c r="K9" s="66">
        <v>22691.646400000001</v>
      </c>
      <c r="L9" s="67">
        <v>19.767991889895502</v>
      </c>
      <c r="M9" s="67">
        <v>0.19454151198125499</v>
      </c>
      <c r="N9" s="66">
        <v>676043.16220000002</v>
      </c>
      <c r="O9" s="66">
        <v>32565320.957199998</v>
      </c>
      <c r="P9" s="66">
        <v>6832</v>
      </c>
      <c r="Q9" s="66">
        <v>7043</v>
      </c>
      <c r="R9" s="67">
        <v>-2.99588243646174</v>
      </c>
      <c r="S9" s="66">
        <v>20.9956617242389</v>
      </c>
      <c r="T9" s="66">
        <v>15.9047626863552</v>
      </c>
      <c r="U9" s="68">
        <v>24.247385506341701</v>
      </c>
      <c r="V9" s="53"/>
      <c r="W9" s="53"/>
    </row>
    <row r="10" spans="1:23" ht="14.25" thickBot="1">
      <c r="A10" s="49"/>
      <c r="B10" s="51" t="s">
        <v>8</v>
      </c>
      <c r="C10" s="52"/>
      <c r="D10" s="66">
        <v>160081.3769</v>
      </c>
      <c r="E10" s="66">
        <v>192840</v>
      </c>
      <c r="F10" s="67">
        <v>83.012537284795698</v>
      </c>
      <c r="G10" s="66">
        <v>159387.5477</v>
      </c>
      <c r="H10" s="67">
        <v>0.435309539554463</v>
      </c>
      <c r="I10" s="66">
        <v>27607.0216</v>
      </c>
      <c r="J10" s="67">
        <v>17.245617282043799</v>
      </c>
      <c r="K10" s="66">
        <v>40972.914199999999</v>
      </c>
      <c r="L10" s="67">
        <v>25.7064712966909</v>
      </c>
      <c r="M10" s="67">
        <v>-0.32621288626816802</v>
      </c>
      <c r="N10" s="66">
        <v>1054138.2348</v>
      </c>
      <c r="O10" s="66">
        <v>44635329.902400002</v>
      </c>
      <c r="P10" s="66">
        <v>102814</v>
      </c>
      <c r="Q10" s="66">
        <v>105464</v>
      </c>
      <c r="R10" s="67">
        <v>-2.5127057574148601</v>
      </c>
      <c r="S10" s="66">
        <v>1.55699979477503</v>
      </c>
      <c r="T10" s="66">
        <v>1.72441730448305</v>
      </c>
      <c r="U10" s="68">
        <v>-10.7525710838135</v>
      </c>
      <c r="V10" s="53"/>
      <c r="W10" s="53"/>
    </row>
    <row r="11" spans="1:23" ht="14.25" thickBot="1">
      <c r="A11" s="49"/>
      <c r="B11" s="51" t="s">
        <v>9</v>
      </c>
      <c r="C11" s="52"/>
      <c r="D11" s="66">
        <v>50322.179799999998</v>
      </c>
      <c r="E11" s="66">
        <v>66913</v>
      </c>
      <c r="F11" s="67">
        <v>75.205385799471003</v>
      </c>
      <c r="G11" s="66">
        <v>49539.952499999999</v>
      </c>
      <c r="H11" s="67">
        <v>1.5789827412531201</v>
      </c>
      <c r="I11" s="66">
        <v>10038.5254</v>
      </c>
      <c r="J11" s="67">
        <v>19.948510656527599</v>
      </c>
      <c r="K11" s="66">
        <v>11227.5453</v>
      </c>
      <c r="L11" s="67">
        <v>22.663617410614201</v>
      </c>
      <c r="M11" s="67">
        <v>-0.10590203541641501</v>
      </c>
      <c r="N11" s="66">
        <v>274392.70980000001</v>
      </c>
      <c r="O11" s="66">
        <v>15667727.737400001</v>
      </c>
      <c r="P11" s="66">
        <v>2648</v>
      </c>
      <c r="Q11" s="66">
        <v>2762</v>
      </c>
      <c r="R11" s="67">
        <v>-4.1274438812454699</v>
      </c>
      <c r="S11" s="66">
        <v>19.003844335347399</v>
      </c>
      <c r="T11" s="66">
        <v>17.164335807385999</v>
      </c>
      <c r="U11" s="68">
        <v>9.6796653114021005</v>
      </c>
      <c r="V11" s="53"/>
      <c r="W11" s="53"/>
    </row>
    <row r="12" spans="1:23" ht="14.25" thickBot="1">
      <c r="A12" s="49"/>
      <c r="B12" s="51" t="s">
        <v>10</v>
      </c>
      <c r="C12" s="52"/>
      <c r="D12" s="66">
        <v>198315.4247</v>
      </c>
      <c r="E12" s="66">
        <v>264871</v>
      </c>
      <c r="F12" s="67">
        <v>74.872456667585396</v>
      </c>
      <c r="G12" s="66">
        <v>219509.1704</v>
      </c>
      <c r="H12" s="67">
        <v>-9.6550616365502009</v>
      </c>
      <c r="I12" s="66">
        <v>9261.6617999999999</v>
      </c>
      <c r="J12" s="67">
        <v>4.6701671410635397</v>
      </c>
      <c r="K12" s="66">
        <v>20971.4133</v>
      </c>
      <c r="L12" s="67">
        <v>9.5537754808990005</v>
      </c>
      <c r="M12" s="67">
        <v>-0.55836730374294796</v>
      </c>
      <c r="N12" s="66">
        <v>1604019.4080000001</v>
      </c>
      <c r="O12" s="66">
        <v>57450237.873800002</v>
      </c>
      <c r="P12" s="66">
        <v>1938</v>
      </c>
      <c r="Q12" s="66">
        <v>2152</v>
      </c>
      <c r="R12" s="67">
        <v>-9.9442379182156202</v>
      </c>
      <c r="S12" s="66">
        <v>102.32994050567601</v>
      </c>
      <c r="T12" s="66">
        <v>111.58360539033499</v>
      </c>
      <c r="U12" s="68">
        <v>-9.0429690850307605</v>
      </c>
      <c r="V12" s="53"/>
      <c r="W12" s="53"/>
    </row>
    <row r="13" spans="1:23" ht="14.25" thickBot="1">
      <c r="A13" s="49"/>
      <c r="B13" s="51" t="s">
        <v>11</v>
      </c>
      <c r="C13" s="52"/>
      <c r="D13" s="66">
        <v>295105.02759999997</v>
      </c>
      <c r="E13" s="66">
        <v>446914</v>
      </c>
      <c r="F13" s="67">
        <v>66.031725924898296</v>
      </c>
      <c r="G13" s="66">
        <v>327479.28049999999</v>
      </c>
      <c r="H13" s="67">
        <v>-9.8858934985354292</v>
      </c>
      <c r="I13" s="66">
        <v>74376.275899999993</v>
      </c>
      <c r="J13" s="67">
        <v>25.203323882646099</v>
      </c>
      <c r="K13" s="66">
        <v>83821.6054</v>
      </c>
      <c r="L13" s="67">
        <v>25.596002675961699</v>
      </c>
      <c r="M13" s="67">
        <v>-0.11268371030269</v>
      </c>
      <c r="N13" s="66">
        <v>1922449.0492</v>
      </c>
      <c r="O13" s="66">
        <v>88362550.502800003</v>
      </c>
      <c r="P13" s="66">
        <v>11217</v>
      </c>
      <c r="Q13" s="66">
        <v>12298</v>
      </c>
      <c r="R13" s="67">
        <v>-8.7900471621401799</v>
      </c>
      <c r="S13" s="66">
        <v>26.308730284389799</v>
      </c>
      <c r="T13" s="66">
        <v>26.613366994633299</v>
      </c>
      <c r="U13" s="68">
        <v>-1.1579301127438499</v>
      </c>
      <c r="V13" s="53"/>
      <c r="W13" s="53"/>
    </row>
    <row r="14" spans="1:23" ht="14.25" thickBot="1">
      <c r="A14" s="49"/>
      <c r="B14" s="51" t="s">
        <v>12</v>
      </c>
      <c r="C14" s="52"/>
      <c r="D14" s="66">
        <v>174834.61120000001</v>
      </c>
      <c r="E14" s="66">
        <v>294941</v>
      </c>
      <c r="F14" s="67">
        <v>59.277825463397797</v>
      </c>
      <c r="G14" s="66">
        <v>201553.63099999999</v>
      </c>
      <c r="H14" s="67">
        <v>-13.256531111563101</v>
      </c>
      <c r="I14" s="66">
        <v>32223.054</v>
      </c>
      <c r="J14" s="67">
        <v>18.430592077182499</v>
      </c>
      <c r="K14" s="66">
        <v>37647.624900000003</v>
      </c>
      <c r="L14" s="67">
        <v>18.678713309808799</v>
      </c>
      <c r="M14" s="67">
        <v>-0.144087997965577</v>
      </c>
      <c r="N14" s="66">
        <v>1207378.0608999999</v>
      </c>
      <c r="O14" s="66">
        <v>46043361.804300003</v>
      </c>
      <c r="P14" s="66">
        <v>2526</v>
      </c>
      <c r="Q14" s="66">
        <v>2824</v>
      </c>
      <c r="R14" s="67">
        <v>-10.552407932011301</v>
      </c>
      <c r="S14" s="66">
        <v>69.214018685669004</v>
      </c>
      <c r="T14" s="66">
        <v>73.814369475920699</v>
      </c>
      <c r="U14" s="68">
        <v>-6.6465592919027703</v>
      </c>
      <c r="V14" s="53"/>
      <c r="W14" s="53"/>
    </row>
    <row r="15" spans="1:23" ht="14.25" thickBot="1">
      <c r="A15" s="49"/>
      <c r="B15" s="51" t="s">
        <v>13</v>
      </c>
      <c r="C15" s="52"/>
      <c r="D15" s="66">
        <v>129163.42570000001</v>
      </c>
      <c r="E15" s="66">
        <v>168488</v>
      </c>
      <c r="F15" s="67">
        <v>76.660311535539606</v>
      </c>
      <c r="G15" s="66">
        <v>105470.75599999999</v>
      </c>
      <c r="H15" s="67">
        <v>22.463733643854798</v>
      </c>
      <c r="I15" s="66">
        <v>20399.4103</v>
      </c>
      <c r="J15" s="67">
        <v>15.793488125175999</v>
      </c>
      <c r="K15" s="66">
        <v>22111.6986</v>
      </c>
      <c r="L15" s="67">
        <v>20.964767333231201</v>
      </c>
      <c r="M15" s="67">
        <v>-7.7438116852768996E-2</v>
      </c>
      <c r="N15" s="66">
        <v>1069326.2852</v>
      </c>
      <c r="O15" s="66">
        <v>28889750.719300002</v>
      </c>
      <c r="P15" s="66">
        <v>3335</v>
      </c>
      <c r="Q15" s="66">
        <v>3836</v>
      </c>
      <c r="R15" s="67">
        <v>-13.0604796663191</v>
      </c>
      <c r="S15" s="66">
        <v>38.729662878560703</v>
      </c>
      <c r="T15" s="66">
        <v>38.959892518248203</v>
      </c>
      <c r="U15" s="68">
        <v>-0.59445299177882804</v>
      </c>
      <c r="V15" s="53"/>
      <c r="W15" s="53"/>
    </row>
    <row r="16" spans="1:23" ht="14.25" thickBot="1">
      <c r="A16" s="49"/>
      <c r="B16" s="51" t="s">
        <v>14</v>
      </c>
      <c r="C16" s="52"/>
      <c r="D16" s="66">
        <v>1045110.692</v>
      </c>
      <c r="E16" s="66">
        <v>954413</v>
      </c>
      <c r="F16" s="67">
        <v>109.50298162326</v>
      </c>
      <c r="G16" s="66">
        <v>870077.38729999994</v>
      </c>
      <c r="H16" s="67">
        <v>20.116981231193499</v>
      </c>
      <c r="I16" s="66">
        <v>63851.8004</v>
      </c>
      <c r="J16" s="67">
        <v>6.10957297526146</v>
      </c>
      <c r="K16" s="66">
        <v>79884.559299999994</v>
      </c>
      <c r="L16" s="67">
        <v>9.1813165663223995</v>
      </c>
      <c r="M16" s="67">
        <v>-0.20069909680280401</v>
      </c>
      <c r="N16" s="66">
        <v>6372102.1666000001</v>
      </c>
      <c r="O16" s="66">
        <v>243977258.81</v>
      </c>
      <c r="P16" s="66">
        <v>65709</v>
      </c>
      <c r="Q16" s="66">
        <v>68464</v>
      </c>
      <c r="R16" s="67">
        <v>-4.0240126197709802</v>
      </c>
      <c r="S16" s="66">
        <v>15.905137682813599</v>
      </c>
      <c r="T16" s="66">
        <v>15.7243989980136</v>
      </c>
      <c r="U16" s="68">
        <v>1.1363541039658001</v>
      </c>
      <c r="V16" s="53"/>
      <c r="W16" s="53"/>
    </row>
    <row r="17" spans="1:23" ht="12" thickBot="1">
      <c r="A17" s="49"/>
      <c r="B17" s="51" t="s">
        <v>15</v>
      </c>
      <c r="C17" s="52"/>
      <c r="D17" s="66">
        <v>523460.12060000002</v>
      </c>
      <c r="E17" s="66">
        <v>678868</v>
      </c>
      <c r="F17" s="67">
        <v>77.107791293741897</v>
      </c>
      <c r="G17" s="66">
        <v>656791.51639999996</v>
      </c>
      <c r="H17" s="67">
        <v>-20.3004138255036</v>
      </c>
      <c r="I17" s="66">
        <v>28947.4362</v>
      </c>
      <c r="J17" s="67">
        <v>5.5300174857293598</v>
      </c>
      <c r="K17" s="66">
        <v>106758.8314</v>
      </c>
      <c r="L17" s="67">
        <v>16.254599630818198</v>
      </c>
      <c r="M17" s="67">
        <v>-0.72885206946916803</v>
      </c>
      <c r="N17" s="66">
        <v>3518604.7176000001</v>
      </c>
      <c r="O17" s="66">
        <v>233148559.96419999</v>
      </c>
      <c r="P17" s="66">
        <v>11445</v>
      </c>
      <c r="Q17" s="66">
        <v>12271</v>
      </c>
      <c r="R17" s="67">
        <v>-6.7313177410153999</v>
      </c>
      <c r="S17" s="66">
        <v>45.737013595456503</v>
      </c>
      <c r="T17" s="66">
        <v>45.043970083937701</v>
      </c>
      <c r="U17" s="68">
        <v>1.5152793263870701</v>
      </c>
      <c r="V17" s="35"/>
      <c r="W17" s="35"/>
    </row>
    <row r="18" spans="1:23" ht="12" thickBot="1">
      <c r="A18" s="49"/>
      <c r="B18" s="51" t="s">
        <v>16</v>
      </c>
      <c r="C18" s="52"/>
      <c r="D18" s="66">
        <v>2163849.3720999998</v>
      </c>
      <c r="E18" s="66">
        <v>2553113</v>
      </c>
      <c r="F18" s="67">
        <v>84.753372533844001</v>
      </c>
      <c r="G18" s="66">
        <v>1923627.6211999999</v>
      </c>
      <c r="H18" s="67">
        <v>12.487954958254599</v>
      </c>
      <c r="I18" s="66">
        <v>299688.85210000002</v>
      </c>
      <c r="J18" s="67">
        <v>13.8498019300278</v>
      </c>
      <c r="K18" s="66">
        <v>292120.29790000001</v>
      </c>
      <c r="L18" s="67">
        <v>15.1859068086041</v>
      </c>
      <c r="M18" s="67">
        <v>2.5909032184374001E-2</v>
      </c>
      <c r="N18" s="66">
        <v>12613738.686000001</v>
      </c>
      <c r="O18" s="66">
        <v>572513850.95529997</v>
      </c>
      <c r="P18" s="66">
        <v>106586</v>
      </c>
      <c r="Q18" s="66">
        <v>109541</v>
      </c>
      <c r="R18" s="67">
        <v>-2.69762006919784</v>
      </c>
      <c r="S18" s="66">
        <v>20.301440828063701</v>
      </c>
      <c r="T18" s="66">
        <v>20.649071301156599</v>
      </c>
      <c r="U18" s="68">
        <v>-1.7123438480897</v>
      </c>
      <c r="V18" s="35"/>
      <c r="W18" s="35"/>
    </row>
    <row r="19" spans="1:23" ht="12" thickBot="1">
      <c r="A19" s="49"/>
      <c r="B19" s="51" t="s">
        <v>17</v>
      </c>
      <c r="C19" s="52"/>
      <c r="D19" s="66">
        <v>603672.44339999999</v>
      </c>
      <c r="E19" s="66">
        <v>814818</v>
      </c>
      <c r="F19" s="67">
        <v>74.086782987120998</v>
      </c>
      <c r="G19" s="66">
        <v>635531.14110000001</v>
      </c>
      <c r="H19" s="67">
        <v>-5.0129247238550496</v>
      </c>
      <c r="I19" s="66">
        <v>64270.159</v>
      </c>
      <c r="J19" s="67">
        <v>10.6465285441916</v>
      </c>
      <c r="K19" s="66">
        <v>79440.755499999999</v>
      </c>
      <c r="L19" s="67">
        <v>12.4998997472415</v>
      </c>
      <c r="M19" s="67">
        <v>-0.19096742477480599</v>
      </c>
      <c r="N19" s="66">
        <v>5529808.2992000002</v>
      </c>
      <c r="O19" s="66">
        <v>192150896.51289999</v>
      </c>
      <c r="P19" s="66">
        <v>14671</v>
      </c>
      <c r="Q19" s="66">
        <v>15564</v>
      </c>
      <c r="R19" s="67">
        <v>-5.7375995887946498</v>
      </c>
      <c r="S19" s="66">
        <v>41.147327612296401</v>
      </c>
      <c r="T19" s="66">
        <v>44.546015953482403</v>
      </c>
      <c r="U19" s="68">
        <v>-8.2598033418101604</v>
      </c>
      <c r="V19" s="35"/>
      <c r="W19" s="35"/>
    </row>
    <row r="20" spans="1:23" ht="12" thickBot="1">
      <c r="A20" s="49"/>
      <c r="B20" s="51" t="s">
        <v>18</v>
      </c>
      <c r="C20" s="52"/>
      <c r="D20" s="66">
        <v>961977.01749999996</v>
      </c>
      <c r="E20" s="66">
        <v>1369573</v>
      </c>
      <c r="F20" s="67">
        <v>70.239192616968893</v>
      </c>
      <c r="G20" s="66">
        <v>1013921.9669</v>
      </c>
      <c r="H20" s="67">
        <v>-5.1231703322118998</v>
      </c>
      <c r="I20" s="66">
        <v>81845.977400000003</v>
      </c>
      <c r="J20" s="67">
        <v>8.5081011199937606</v>
      </c>
      <c r="K20" s="66">
        <v>80760.849000000002</v>
      </c>
      <c r="L20" s="67">
        <v>7.9651937364490699</v>
      </c>
      <c r="M20" s="67">
        <v>1.3436317391859E-2</v>
      </c>
      <c r="N20" s="66">
        <v>6474765.2211999996</v>
      </c>
      <c r="O20" s="66">
        <v>287664932.30669999</v>
      </c>
      <c r="P20" s="66">
        <v>37996</v>
      </c>
      <c r="Q20" s="66">
        <v>39505</v>
      </c>
      <c r="R20" s="67">
        <v>-3.8197696494114601</v>
      </c>
      <c r="S20" s="66">
        <v>25.317849707863999</v>
      </c>
      <c r="T20" s="66">
        <v>26.4360366535882</v>
      </c>
      <c r="U20" s="68">
        <v>-4.4165952425922299</v>
      </c>
      <c r="V20" s="35"/>
      <c r="W20" s="35"/>
    </row>
    <row r="21" spans="1:23" ht="12" thickBot="1">
      <c r="A21" s="49"/>
      <c r="B21" s="51" t="s">
        <v>19</v>
      </c>
      <c r="C21" s="52"/>
      <c r="D21" s="66">
        <v>387251.04989999998</v>
      </c>
      <c r="E21" s="66">
        <v>531654</v>
      </c>
      <c r="F21" s="67">
        <v>72.838923416357304</v>
      </c>
      <c r="G21" s="66">
        <v>408057.22149999999</v>
      </c>
      <c r="H21" s="67">
        <v>-5.0988367571384803</v>
      </c>
      <c r="I21" s="66">
        <v>54305.435700000002</v>
      </c>
      <c r="J21" s="67">
        <v>14.023315292243399</v>
      </c>
      <c r="K21" s="66">
        <v>54749.282399999996</v>
      </c>
      <c r="L21" s="67">
        <v>13.417060038478001</v>
      </c>
      <c r="M21" s="67">
        <v>-8.1068952969509996E-3</v>
      </c>
      <c r="N21" s="66">
        <v>2292656.3758999999</v>
      </c>
      <c r="O21" s="66">
        <v>112230311.81550001</v>
      </c>
      <c r="P21" s="66">
        <v>33769</v>
      </c>
      <c r="Q21" s="66">
        <v>34334</v>
      </c>
      <c r="R21" s="67">
        <v>-1.6455991145802999</v>
      </c>
      <c r="S21" s="66">
        <v>11.4676493203826</v>
      </c>
      <c r="T21" s="66">
        <v>11.8894164152152</v>
      </c>
      <c r="U21" s="68">
        <v>-3.67788622628172</v>
      </c>
      <c r="V21" s="35"/>
      <c r="W21" s="35"/>
    </row>
    <row r="22" spans="1:23" ht="12" thickBot="1">
      <c r="A22" s="49"/>
      <c r="B22" s="51" t="s">
        <v>20</v>
      </c>
      <c r="C22" s="52"/>
      <c r="D22" s="66">
        <v>1354374.5808999999</v>
      </c>
      <c r="E22" s="66">
        <v>1507649</v>
      </c>
      <c r="F22" s="67">
        <v>89.833547523329401</v>
      </c>
      <c r="G22" s="66">
        <v>1107491.7087000001</v>
      </c>
      <c r="H22" s="67">
        <v>22.292074086025998</v>
      </c>
      <c r="I22" s="66">
        <v>181591.96830000001</v>
      </c>
      <c r="J22" s="67">
        <v>13.4078098379054</v>
      </c>
      <c r="K22" s="66">
        <v>157475.19450000001</v>
      </c>
      <c r="L22" s="67">
        <v>14.2190856385596</v>
      </c>
      <c r="M22" s="67">
        <v>0.15314649317674001</v>
      </c>
      <c r="N22" s="66">
        <v>7344075.1243000003</v>
      </c>
      <c r="O22" s="66">
        <v>319670402.23390001</v>
      </c>
      <c r="P22" s="66">
        <v>78265</v>
      </c>
      <c r="Q22" s="66">
        <v>80792</v>
      </c>
      <c r="R22" s="67">
        <v>-3.1277849292009199</v>
      </c>
      <c r="S22" s="66">
        <v>17.304984104005602</v>
      </c>
      <c r="T22" s="66">
        <v>17.237253104267801</v>
      </c>
      <c r="U22" s="68">
        <v>0.39139590843192001</v>
      </c>
      <c r="V22" s="35"/>
      <c r="W22" s="35"/>
    </row>
    <row r="23" spans="1:23" ht="12" thickBot="1">
      <c r="A23" s="49"/>
      <c r="B23" s="51" t="s">
        <v>21</v>
      </c>
      <c r="C23" s="52"/>
      <c r="D23" s="66">
        <v>2714413.4643000001</v>
      </c>
      <c r="E23" s="66">
        <v>2921946</v>
      </c>
      <c r="F23" s="67">
        <v>92.897454788692201</v>
      </c>
      <c r="G23" s="66">
        <v>2567256.9016</v>
      </c>
      <c r="H23" s="67">
        <v>5.7320544199642498</v>
      </c>
      <c r="I23" s="66">
        <v>272228.23050000001</v>
      </c>
      <c r="J23" s="67">
        <v>10.028989101341701</v>
      </c>
      <c r="K23" s="66">
        <v>350800.43099999998</v>
      </c>
      <c r="L23" s="67">
        <v>13.6644069699986</v>
      </c>
      <c r="M23" s="67">
        <v>-0.22397977184925399</v>
      </c>
      <c r="N23" s="66">
        <v>19285467.6283</v>
      </c>
      <c r="O23" s="66">
        <v>700456180.17869997</v>
      </c>
      <c r="P23" s="66">
        <v>94030</v>
      </c>
      <c r="Q23" s="66">
        <v>96692</v>
      </c>
      <c r="R23" s="67">
        <v>-2.7530716088197602</v>
      </c>
      <c r="S23" s="66">
        <v>28.8675259417207</v>
      </c>
      <c r="T23" s="66">
        <v>28.990984396847701</v>
      </c>
      <c r="U23" s="68">
        <v>-0.42767244888336198</v>
      </c>
      <c r="V23" s="35"/>
      <c r="W23" s="35"/>
    </row>
    <row r="24" spans="1:23" ht="12" thickBot="1">
      <c r="A24" s="49"/>
      <c r="B24" s="51" t="s">
        <v>22</v>
      </c>
      <c r="C24" s="52"/>
      <c r="D24" s="66">
        <v>362317.5048</v>
      </c>
      <c r="E24" s="66">
        <v>459682</v>
      </c>
      <c r="F24" s="67">
        <v>78.819162986586406</v>
      </c>
      <c r="G24" s="66">
        <v>342493.57370000001</v>
      </c>
      <c r="H24" s="67">
        <v>5.7881176822792897</v>
      </c>
      <c r="I24" s="66">
        <v>58936.805800000002</v>
      </c>
      <c r="J24" s="67">
        <v>16.2666183717878</v>
      </c>
      <c r="K24" s="66">
        <v>56451.442000000003</v>
      </c>
      <c r="L24" s="67">
        <v>16.482482106203701</v>
      </c>
      <c r="M24" s="67">
        <v>4.4026577744462003E-2</v>
      </c>
      <c r="N24" s="66">
        <v>2235195.0715000001</v>
      </c>
      <c r="O24" s="66">
        <v>86474251.455300003</v>
      </c>
      <c r="P24" s="66">
        <v>36394</v>
      </c>
      <c r="Q24" s="66">
        <v>37777</v>
      </c>
      <c r="R24" s="67">
        <v>-3.6609577256002299</v>
      </c>
      <c r="S24" s="66">
        <v>9.9554186074627697</v>
      </c>
      <c r="T24" s="66">
        <v>10.0750515022368</v>
      </c>
      <c r="U24" s="68">
        <v>-1.2016862323033199</v>
      </c>
      <c r="V24" s="35"/>
      <c r="W24" s="35"/>
    </row>
    <row r="25" spans="1:23" ht="12" thickBot="1">
      <c r="A25" s="49"/>
      <c r="B25" s="51" t="s">
        <v>23</v>
      </c>
      <c r="C25" s="52"/>
      <c r="D25" s="66">
        <v>285016.1348</v>
      </c>
      <c r="E25" s="66">
        <v>282217</v>
      </c>
      <c r="F25" s="67">
        <v>100.991837770226</v>
      </c>
      <c r="G25" s="66">
        <v>258180.4975</v>
      </c>
      <c r="H25" s="67">
        <v>10.3941380390283</v>
      </c>
      <c r="I25" s="66">
        <v>25349.599200000001</v>
      </c>
      <c r="J25" s="67">
        <v>8.8940926862923693</v>
      </c>
      <c r="K25" s="66">
        <v>31218.238099999999</v>
      </c>
      <c r="L25" s="67">
        <v>12.091632947604801</v>
      </c>
      <c r="M25" s="67">
        <v>-0.187987511697529</v>
      </c>
      <c r="N25" s="66">
        <v>1671380.3419000001</v>
      </c>
      <c r="O25" s="66">
        <v>72229016.845200002</v>
      </c>
      <c r="P25" s="66">
        <v>17396</v>
      </c>
      <c r="Q25" s="66">
        <v>18607</v>
      </c>
      <c r="R25" s="67">
        <v>-6.5083033267049997</v>
      </c>
      <c r="S25" s="66">
        <v>16.384004069901099</v>
      </c>
      <c r="T25" s="66">
        <v>14.8520304509056</v>
      </c>
      <c r="U25" s="68">
        <v>9.3504225979162605</v>
      </c>
      <c r="V25" s="35"/>
      <c r="W25" s="35"/>
    </row>
    <row r="26" spans="1:23" ht="12" thickBot="1">
      <c r="A26" s="49"/>
      <c r="B26" s="51" t="s">
        <v>24</v>
      </c>
      <c r="C26" s="52"/>
      <c r="D26" s="66">
        <v>477812.6152</v>
      </c>
      <c r="E26" s="66">
        <v>599117</v>
      </c>
      <c r="F26" s="67">
        <v>79.752805411964601</v>
      </c>
      <c r="G26" s="66">
        <v>418253.88449999999</v>
      </c>
      <c r="H26" s="67">
        <v>14.2398511782381</v>
      </c>
      <c r="I26" s="66">
        <v>110789.34699999999</v>
      </c>
      <c r="J26" s="67">
        <v>23.1867773004751</v>
      </c>
      <c r="K26" s="66">
        <v>95209.384600000005</v>
      </c>
      <c r="L26" s="67">
        <v>22.7635386372604</v>
      </c>
      <c r="M26" s="67">
        <v>0.16363893607185401</v>
      </c>
      <c r="N26" s="66">
        <v>2825759.8964</v>
      </c>
      <c r="O26" s="66">
        <v>155904312.8425</v>
      </c>
      <c r="P26" s="66">
        <v>36676</v>
      </c>
      <c r="Q26" s="66">
        <v>37688</v>
      </c>
      <c r="R26" s="67">
        <v>-2.68520483973679</v>
      </c>
      <c r="S26" s="66">
        <v>13.0279369396881</v>
      </c>
      <c r="T26" s="66">
        <v>14.211547208660599</v>
      </c>
      <c r="U26" s="68">
        <v>-9.0851703876979606</v>
      </c>
      <c r="V26" s="35"/>
      <c r="W26" s="35"/>
    </row>
    <row r="27" spans="1:23" ht="12" thickBot="1">
      <c r="A27" s="49"/>
      <c r="B27" s="51" t="s">
        <v>25</v>
      </c>
      <c r="C27" s="52"/>
      <c r="D27" s="66">
        <v>273072.40010000003</v>
      </c>
      <c r="E27" s="66">
        <v>359206</v>
      </c>
      <c r="F27" s="67">
        <v>76.021113260914404</v>
      </c>
      <c r="G27" s="66">
        <v>249804.26689999999</v>
      </c>
      <c r="H27" s="67">
        <v>9.3145459398075605</v>
      </c>
      <c r="I27" s="66">
        <v>74769.159799999994</v>
      </c>
      <c r="J27" s="67">
        <v>27.380709208480699</v>
      </c>
      <c r="K27" s="66">
        <v>67077.541800000006</v>
      </c>
      <c r="L27" s="67">
        <v>26.852040052162899</v>
      </c>
      <c r="M27" s="67">
        <v>0.114667559269442</v>
      </c>
      <c r="N27" s="66">
        <v>1529997.9077999999</v>
      </c>
      <c r="O27" s="66">
        <v>72678439.346000001</v>
      </c>
      <c r="P27" s="66">
        <v>39592</v>
      </c>
      <c r="Q27" s="66">
        <v>39973</v>
      </c>
      <c r="R27" s="67">
        <v>-0.95314337177594399</v>
      </c>
      <c r="S27" s="66">
        <v>6.8971610451606402</v>
      </c>
      <c r="T27" s="66">
        <v>6.9190140544867802</v>
      </c>
      <c r="U27" s="68">
        <v>-0.31684064186774602</v>
      </c>
      <c r="V27" s="35"/>
      <c r="W27" s="35"/>
    </row>
    <row r="28" spans="1:23" ht="12" thickBot="1">
      <c r="A28" s="49"/>
      <c r="B28" s="51" t="s">
        <v>26</v>
      </c>
      <c r="C28" s="52"/>
      <c r="D28" s="66">
        <v>928033.11710000003</v>
      </c>
      <c r="E28" s="66">
        <v>1064603</v>
      </c>
      <c r="F28" s="67">
        <v>87.171754832552594</v>
      </c>
      <c r="G28" s="66">
        <v>750993.16040000005</v>
      </c>
      <c r="H28" s="67">
        <v>23.574110396119099</v>
      </c>
      <c r="I28" s="66">
        <v>44701.477700000003</v>
      </c>
      <c r="J28" s="67">
        <v>4.8167976849454597</v>
      </c>
      <c r="K28" s="66">
        <v>54389.5458</v>
      </c>
      <c r="L28" s="67">
        <v>7.2423490209991499</v>
      </c>
      <c r="M28" s="67">
        <v>-0.178123717664875</v>
      </c>
      <c r="N28" s="66">
        <v>5555606.7686999999</v>
      </c>
      <c r="O28" s="66">
        <v>249493378.08919999</v>
      </c>
      <c r="P28" s="66">
        <v>46804</v>
      </c>
      <c r="Q28" s="66">
        <v>48427</v>
      </c>
      <c r="R28" s="67">
        <v>-3.3514361822950001</v>
      </c>
      <c r="S28" s="66">
        <v>19.8280727523289</v>
      </c>
      <c r="T28" s="66">
        <v>20.153383007413201</v>
      </c>
      <c r="U28" s="68">
        <v>-1.64065493983096</v>
      </c>
      <c r="V28" s="35"/>
      <c r="W28" s="35"/>
    </row>
    <row r="29" spans="1:23" ht="12" thickBot="1">
      <c r="A29" s="49"/>
      <c r="B29" s="51" t="s">
        <v>27</v>
      </c>
      <c r="C29" s="52"/>
      <c r="D29" s="66">
        <v>629769.09349999996</v>
      </c>
      <c r="E29" s="66">
        <v>752331</v>
      </c>
      <c r="F29" s="67">
        <v>83.709044755566396</v>
      </c>
      <c r="G29" s="66">
        <v>529800.91319999995</v>
      </c>
      <c r="H29" s="67">
        <v>18.869008680296801</v>
      </c>
      <c r="I29" s="66">
        <v>83768.097699999998</v>
      </c>
      <c r="J29" s="67">
        <v>13.301398649852899</v>
      </c>
      <c r="K29" s="66">
        <v>113093.20140000001</v>
      </c>
      <c r="L29" s="67">
        <v>21.346358336175101</v>
      </c>
      <c r="M29" s="67">
        <v>-0.25930032342333198</v>
      </c>
      <c r="N29" s="66">
        <v>3442151.1773000001</v>
      </c>
      <c r="O29" s="66">
        <v>177041247.33770001</v>
      </c>
      <c r="P29" s="66">
        <v>91577</v>
      </c>
      <c r="Q29" s="66">
        <v>93205</v>
      </c>
      <c r="R29" s="67">
        <v>-1.7466874094737499</v>
      </c>
      <c r="S29" s="66">
        <v>6.8769351856907299</v>
      </c>
      <c r="T29" s="66">
        <v>6.9547874513169896</v>
      </c>
      <c r="U29" s="68">
        <v>-1.1320779318707399</v>
      </c>
      <c r="V29" s="35"/>
      <c r="W29" s="35"/>
    </row>
    <row r="30" spans="1:23" ht="12" thickBot="1">
      <c r="A30" s="49"/>
      <c r="B30" s="51" t="s">
        <v>28</v>
      </c>
      <c r="C30" s="52"/>
      <c r="D30" s="66">
        <v>1214840.3537000001</v>
      </c>
      <c r="E30" s="66">
        <v>1275554</v>
      </c>
      <c r="F30" s="67">
        <v>95.240213562107101</v>
      </c>
      <c r="G30" s="66">
        <v>1007758.1709</v>
      </c>
      <c r="H30" s="67">
        <v>20.548797199536601</v>
      </c>
      <c r="I30" s="66">
        <v>160211.99460000001</v>
      </c>
      <c r="J30" s="67">
        <v>13.1879052347946</v>
      </c>
      <c r="K30" s="66">
        <v>180130.2665</v>
      </c>
      <c r="L30" s="67">
        <v>17.874354354192999</v>
      </c>
      <c r="M30" s="67">
        <v>-0.110577041199237</v>
      </c>
      <c r="N30" s="66">
        <v>7788560.6672</v>
      </c>
      <c r="O30" s="66">
        <v>327017242.54650003</v>
      </c>
      <c r="P30" s="66">
        <v>83970</v>
      </c>
      <c r="Q30" s="66">
        <v>87143</v>
      </c>
      <c r="R30" s="67">
        <v>-3.6411415718990598</v>
      </c>
      <c r="S30" s="66">
        <v>14.4675521460045</v>
      </c>
      <c r="T30" s="66">
        <v>15.463410403589499</v>
      </c>
      <c r="U30" s="68">
        <v>-6.8833915201059304</v>
      </c>
      <c r="V30" s="35"/>
      <c r="W30" s="35"/>
    </row>
    <row r="31" spans="1:23" ht="12" thickBot="1">
      <c r="A31" s="49"/>
      <c r="B31" s="51" t="s">
        <v>29</v>
      </c>
      <c r="C31" s="52"/>
      <c r="D31" s="66">
        <v>810358.05720000004</v>
      </c>
      <c r="E31" s="66">
        <v>803571</v>
      </c>
      <c r="F31" s="67">
        <v>100.844612013126</v>
      </c>
      <c r="G31" s="66">
        <v>654307.2513</v>
      </c>
      <c r="H31" s="67">
        <v>23.849774794632498</v>
      </c>
      <c r="I31" s="66">
        <v>32212.073799999998</v>
      </c>
      <c r="J31" s="67">
        <v>3.9750420834095501</v>
      </c>
      <c r="K31" s="66">
        <v>43854.231099999997</v>
      </c>
      <c r="L31" s="67">
        <v>6.7023911186784098</v>
      </c>
      <c r="M31" s="67">
        <v>-0.26547398068507</v>
      </c>
      <c r="N31" s="66">
        <v>5741397.4990999997</v>
      </c>
      <c r="O31" s="66">
        <v>263857370.44350001</v>
      </c>
      <c r="P31" s="66">
        <v>31489</v>
      </c>
      <c r="Q31" s="66">
        <v>32815</v>
      </c>
      <c r="R31" s="67">
        <v>-4.0408349840012203</v>
      </c>
      <c r="S31" s="66">
        <v>25.734639308965001</v>
      </c>
      <c r="T31" s="66">
        <v>26.623322136218199</v>
      </c>
      <c r="U31" s="68">
        <v>-3.4532554219385498</v>
      </c>
      <c r="V31" s="35"/>
      <c r="W31" s="35"/>
    </row>
    <row r="32" spans="1:23" ht="12" thickBot="1">
      <c r="A32" s="49"/>
      <c r="B32" s="51" t="s">
        <v>30</v>
      </c>
      <c r="C32" s="52"/>
      <c r="D32" s="66">
        <v>138632.0963</v>
      </c>
      <c r="E32" s="66">
        <v>160423</v>
      </c>
      <c r="F32" s="67">
        <v>86.416596311002806</v>
      </c>
      <c r="G32" s="66">
        <v>120145.0598</v>
      </c>
      <c r="H32" s="67">
        <v>15.387263139054101</v>
      </c>
      <c r="I32" s="66">
        <v>32718.5717</v>
      </c>
      <c r="J32" s="67">
        <v>23.601007683817301</v>
      </c>
      <c r="K32" s="66">
        <v>31305.289199999999</v>
      </c>
      <c r="L32" s="67">
        <v>26.0562433878784</v>
      </c>
      <c r="M32" s="67">
        <v>4.5145166715151001E-2</v>
      </c>
      <c r="N32" s="66">
        <v>812458.31510000001</v>
      </c>
      <c r="O32" s="66">
        <v>40131730.518700004</v>
      </c>
      <c r="P32" s="66">
        <v>28047</v>
      </c>
      <c r="Q32" s="66">
        <v>28635</v>
      </c>
      <c r="R32" s="67">
        <v>-2.0534311157674101</v>
      </c>
      <c r="S32" s="66">
        <v>4.9428493706991796</v>
      </c>
      <c r="T32" s="66">
        <v>5.1677125091671003</v>
      </c>
      <c r="U32" s="68">
        <v>-4.5492613997280902</v>
      </c>
      <c r="V32" s="35"/>
      <c r="W32" s="35"/>
    </row>
    <row r="33" spans="1:23" ht="12" thickBot="1">
      <c r="A33" s="49"/>
      <c r="B33" s="51" t="s">
        <v>31</v>
      </c>
      <c r="C33" s="52"/>
      <c r="D33" s="66">
        <v>36.410499999999999</v>
      </c>
      <c r="E33" s="69"/>
      <c r="F33" s="69"/>
      <c r="G33" s="66">
        <v>242.77610000000001</v>
      </c>
      <c r="H33" s="67">
        <v>-85.002436401276697</v>
      </c>
      <c r="I33" s="66">
        <v>7.2061999999999999</v>
      </c>
      <c r="J33" s="67">
        <v>19.791543648123501</v>
      </c>
      <c r="K33" s="66">
        <v>43.280099999999997</v>
      </c>
      <c r="L33" s="67">
        <v>17.827166677444801</v>
      </c>
      <c r="M33" s="67">
        <v>-0.833498536278798</v>
      </c>
      <c r="N33" s="66">
        <v>317.43700000000001</v>
      </c>
      <c r="O33" s="66">
        <v>28508.993600000002</v>
      </c>
      <c r="P33" s="66">
        <v>9</v>
      </c>
      <c r="Q33" s="66">
        <v>9</v>
      </c>
      <c r="R33" s="67">
        <v>0</v>
      </c>
      <c r="S33" s="66">
        <v>4.0456111111111097</v>
      </c>
      <c r="T33" s="66">
        <v>5.0712444444444396</v>
      </c>
      <c r="U33" s="68">
        <v>-25.3517529284135</v>
      </c>
      <c r="V33" s="35"/>
      <c r="W33" s="35"/>
    </row>
    <row r="34" spans="1:23" ht="12" thickBot="1">
      <c r="A34" s="49"/>
      <c r="B34" s="51" t="s">
        <v>40</v>
      </c>
      <c r="C34" s="52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6">
        <v>25.9</v>
      </c>
      <c r="P34" s="69"/>
      <c r="Q34" s="69"/>
      <c r="R34" s="69"/>
      <c r="S34" s="69"/>
      <c r="T34" s="69"/>
      <c r="U34" s="70"/>
      <c r="V34" s="35"/>
      <c r="W34" s="35"/>
    </row>
    <row r="35" spans="1:23" ht="12" thickBot="1">
      <c r="A35" s="49"/>
      <c r="B35" s="51" t="s">
        <v>32</v>
      </c>
      <c r="C35" s="52"/>
      <c r="D35" s="66">
        <v>166716.14439999999</v>
      </c>
      <c r="E35" s="66">
        <v>215554</v>
      </c>
      <c r="F35" s="67">
        <v>77.343099362572701</v>
      </c>
      <c r="G35" s="66">
        <v>153400.28219999999</v>
      </c>
      <c r="H35" s="67">
        <v>8.6804678642240507</v>
      </c>
      <c r="I35" s="66">
        <v>24684.247299999999</v>
      </c>
      <c r="J35" s="67">
        <v>14.8061529306816</v>
      </c>
      <c r="K35" s="66">
        <v>14040.5705</v>
      </c>
      <c r="L35" s="67">
        <v>9.1528974384116193</v>
      </c>
      <c r="M35" s="67">
        <v>0.75806583500293001</v>
      </c>
      <c r="N35" s="66">
        <v>1140812.0190000001</v>
      </c>
      <c r="O35" s="66">
        <v>41481749.3006</v>
      </c>
      <c r="P35" s="66">
        <v>13052</v>
      </c>
      <c r="Q35" s="66">
        <v>14124</v>
      </c>
      <c r="R35" s="67">
        <v>-7.5899178702917096</v>
      </c>
      <c r="S35" s="66">
        <v>12.773225896414299</v>
      </c>
      <c r="T35" s="66">
        <v>13.0999194774851</v>
      </c>
      <c r="U35" s="68">
        <v>-2.5576434936651</v>
      </c>
      <c r="V35" s="35"/>
      <c r="W35" s="35"/>
    </row>
    <row r="36" spans="1:23" ht="12" thickBot="1">
      <c r="A36" s="49"/>
      <c r="B36" s="51" t="s">
        <v>41</v>
      </c>
      <c r="C36" s="52"/>
      <c r="D36" s="69"/>
      <c r="E36" s="66">
        <v>817770</v>
      </c>
      <c r="F36" s="69"/>
      <c r="G36" s="66">
        <v>174381.34</v>
      </c>
      <c r="H36" s="69"/>
      <c r="I36" s="69"/>
      <c r="J36" s="69"/>
      <c r="K36" s="66">
        <v>7182.8375999999998</v>
      </c>
      <c r="L36" s="67">
        <v>4.1190402596975098</v>
      </c>
      <c r="M36" s="69"/>
      <c r="N36" s="69"/>
      <c r="O36" s="69"/>
      <c r="P36" s="69"/>
      <c r="Q36" s="69"/>
      <c r="R36" s="69"/>
      <c r="S36" s="69"/>
      <c r="T36" s="69"/>
      <c r="U36" s="70"/>
      <c r="V36" s="35"/>
      <c r="W36" s="35"/>
    </row>
    <row r="37" spans="1:23" ht="12" thickBot="1">
      <c r="A37" s="49"/>
      <c r="B37" s="51" t="s">
        <v>42</v>
      </c>
      <c r="C37" s="52"/>
      <c r="D37" s="69"/>
      <c r="E37" s="66">
        <v>368606</v>
      </c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70"/>
      <c r="V37" s="35"/>
      <c r="W37" s="35"/>
    </row>
    <row r="38" spans="1:23" ht="12" thickBot="1">
      <c r="A38" s="49"/>
      <c r="B38" s="51" t="s">
        <v>43</v>
      </c>
      <c r="C38" s="52"/>
      <c r="D38" s="69"/>
      <c r="E38" s="66">
        <v>436714</v>
      </c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70"/>
      <c r="V38" s="35"/>
      <c r="W38" s="35"/>
    </row>
    <row r="39" spans="1:23" ht="12" customHeight="1" thickBot="1">
      <c r="A39" s="49"/>
      <c r="B39" s="51" t="s">
        <v>33</v>
      </c>
      <c r="C39" s="52"/>
      <c r="D39" s="66">
        <v>429287.61540000001</v>
      </c>
      <c r="E39" s="66">
        <v>542239</v>
      </c>
      <c r="F39" s="67">
        <v>79.169446572452401</v>
      </c>
      <c r="G39" s="66">
        <v>551014.92200000002</v>
      </c>
      <c r="H39" s="67">
        <v>-22.0914718893947</v>
      </c>
      <c r="I39" s="66">
        <v>24757.473399999999</v>
      </c>
      <c r="J39" s="67">
        <v>5.7671063668891502</v>
      </c>
      <c r="K39" s="66">
        <v>32916.545299999998</v>
      </c>
      <c r="L39" s="67">
        <v>5.9738028836903299</v>
      </c>
      <c r="M39" s="67">
        <v>-0.247871452658186</v>
      </c>
      <c r="N39" s="66">
        <v>3203139.8429</v>
      </c>
      <c r="O39" s="66">
        <v>105152732.7404</v>
      </c>
      <c r="P39" s="66">
        <v>604</v>
      </c>
      <c r="Q39" s="66">
        <v>666</v>
      </c>
      <c r="R39" s="67">
        <v>-9.3093093093093096</v>
      </c>
      <c r="S39" s="66">
        <v>710.74108509933797</v>
      </c>
      <c r="T39" s="66">
        <v>736.50188543543504</v>
      </c>
      <c r="U39" s="68">
        <v>-3.6244985517471702</v>
      </c>
      <c r="V39" s="35"/>
      <c r="W39" s="35"/>
    </row>
    <row r="40" spans="1:23" ht="12" thickBot="1">
      <c r="A40" s="49"/>
      <c r="B40" s="51" t="s">
        <v>34</v>
      </c>
      <c r="C40" s="52"/>
      <c r="D40" s="66">
        <v>741249.71640000003</v>
      </c>
      <c r="E40" s="66">
        <v>901758</v>
      </c>
      <c r="F40" s="67">
        <v>82.200514594824796</v>
      </c>
      <c r="G40" s="66">
        <v>675755.53899999999</v>
      </c>
      <c r="H40" s="67">
        <v>9.6919926837625106</v>
      </c>
      <c r="I40" s="66">
        <v>37375.434500000003</v>
      </c>
      <c r="J40" s="67">
        <v>5.0422190623586198</v>
      </c>
      <c r="K40" s="66">
        <v>53848.796300000002</v>
      </c>
      <c r="L40" s="67">
        <v>7.9686799725958304</v>
      </c>
      <c r="M40" s="67">
        <v>-0.30591884929468699</v>
      </c>
      <c r="N40" s="66">
        <v>5865582.9242000002</v>
      </c>
      <c r="O40" s="66">
        <v>140175319.8132</v>
      </c>
      <c r="P40" s="66">
        <v>2673</v>
      </c>
      <c r="Q40" s="66">
        <v>2740</v>
      </c>
      <c r="R40" s="67">
        <v>-2.4452554744525599</v>
      </c>
      <c r="S40" s="66">
        <v>277.31003232323201</v>
      </c>
      <c r="T40" s="66">
        <v>259.25252989051103</v>
      </c>
      <c r="U40" s="68">
        <v>6.5116657632038404</v>
      </c>
      <c r="V40" s="35"/>
      <c r="W40" s="35"/>
    </row>
    <row r="41" spans="1:23" ht="12" thickBot="1">
      <c r="A41" s="49"/>
      <c r="B41" s="51" t="s">
        <v>44</v>
      </c>
      <c r="C41" s="52"/>
      <c r="D41" s="69"/>
      <c r="E41" s="66">
        <v>426314</v>
      </c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70"/>
      <c r="V41" s="35"/>
      <c r="W41" s="35"/>
    </row>
    <row r="42" spans="1:23" ht="12" thickBot="1">
      <c r="A42" s="49"/>
      <c r="B42" s="51" t="s">
        <v>45</v>
      </c>
      <c r="C42" s="52"/>
      <c r="D42" s="69"/>
      <c r="E42" s="66">
        <v>181965</v>
      </c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70"/>
      <c r="V42" s="35"/>
      <c r="W42" s="35"/>
    </row>
    <row r="43" spans="1:23" ht="12" thickBot="1">
      <c r="A43" s="50"/>
      <c r="B43" s="51" t="s">
        <v>35</v>
      </c>
      <c r="C43" s="52"/>
      <c r="D43" s="71">
        <v>23163.012299999999</v>
      </c>
      <c r="E43" s="72"/>
      <c r="F43" s="72"/>
      <c r="G43" s="71">
        <v>54123.69</v>
      </c>
      <c r="H43" s="73">
        <v>-57.203560400260997</v>
      </c>
      <c r="I43" s="71">
        <v>2650.7912000000001</v>
      </c>
      <c r="J43" s="73">
        <v>11.4440693881598</v>
      </c>
      <c r="K43" s="71">
        <v>4761.5540000000001</v>
      </c>
      <c r="L43" s="73">
        <v>8.7975413354115393</v>
      </c>
      <c r="M43" s="73">
        <v>-0.44329284095066401</v>
      </c>
      <c r="N43" s="71">
        <v>222108.94579999999</v>
      </c>
      <c r="O43" s="71">
        <v>14192943.101600001</v>
      </c>
      <c r="P43" s="71">
        <v>63</v>
      </c>
      <c r="Q43" s="71">
        <v>60</v>
      </c>
      <c r="R43" s="73">
        <v>5</v>
      </c>
      <c r="S43" s="71">
        <v>367.66686190476202</v>
      </c>
      <c r="T43" s="71">
        <v>1115.66561</v>
      </c>
      <c r="U43" s="74">
        <v>-203.444701059024</v>
      </c>
      <c r="V43" s="35"/>
      <c r="W43" s="35"/>
    </row>
  </sheetData>
  <mergeCells count="41"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23:C23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43:C43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30:C30"/>
    <mergeCell ref="B25:C25"/>
    <mergeCell ref="B26:C26"/>
    <mergeCell ref="B27:C27"/>
    <mergeCell ref="B28:C28"/>
    <mergeCell ref="B29:C29"/>
  </mergeCells>
  <phoneticPr fontId="2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sqref="A1:H31"/>
    </sheetView>
  </sheetViews>
  <sheetFormatPr defaultRowHeight="13.5"/>
  <cols>
    <col min="1" max="1" width="3" style="28" bestFit="1" customWidth="1"/>
    <col min="2" max="2" width="5.125" style="30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31" t="s">
        <v>53</v>
      </c>
      <c r="B1" s="32" t="s">
        <v>36</v>
      </c>
      <c r="C1" s="31" t="s">
        <v>37</v>
      </c>
      <c r="D1" s="31" t="s">
        <v>38</v>
      </c>
      <c r="E1" s="31" t="s">
        <v>39</v>
      </c>
      <c r="F1" s="31" t="s">
        <v>46</v>
      </c>
      <c r="G1" s="31" t="s">
        <v>39</v>
      </c>
      <c r="H1" s="31" t="s">
        <v>47</v>
      </c>
    </row>
    <row r="2" spans="1:8" ht="14.25">
      <c r="A2" s="33">
        <v>1</v>
      </c>
      <c r="B2" s="34">
        <v>12</v>
      </c>
      <c r="C2" s="33">
        <v>59930</v>
      </c>
      <c r="D2" s="33">
        <v>666657.00462820497</v>
      </c>
      <c r="E2" s="33">
        <v>510205.886971795</v>
      </c>
      <c r="F2" s="33">
        <v>156451.11765641</v>
      </c>
      <c r="G2" s="33">
        <v>510205.886971795</v>
      </c>
      <c r="H2" s="33">
        <v>0.234680077716521</v>
      </c>
    </row>
    <row r="3" spans="1:8" ht="14.25">
      <c r="A3" s="33">
        <v>2</v>
      </c>
      <c r="B3" s="34">
        <v>13</v>
      </c>
      <c r="C3" s="33">
        <v>13445.847</v>
      </c>
      <c r="D3" s="33">
        <v>143442.37923501999</v>
      </c>
      <c r="E3" s="33">
        <v>116336.233167068</v>
      </c>
      <c r="F3" s="33">
        <v>27106.146067952501</v>
      </c>
      <c r="G3" s="33">
        <v>116336.233167068</v>
      </c>
      <c r="H3" s="33">
        <v>0.18896888222650701</v>
      </c>
    </row>
    <row r="4" spans="1:8" ht="14.25">
      <c r="A4" s="33">
        <v>3</v>
      </c>
      <c r="B4" s="34">
        <v>14</v>
      </c>
      <c r="C4" s="33">
        <v>130828</v>
      </c>
      <c r="D4" s="33">
        <v>160083.82009316201</v>
      </c>
      <c r="E4" s="33">
        <v>132474.35478974399</v>
      </c>
      <c r="F4" s="33">
        <v>27609.465303418801</v>
      </c>
      <c r="G4" s="33">
        <v>132474.35478974399</v>
      </c>
      <c r="H4" s="33">
        <v>0.17246880595022801</v>
      </c>
    </row>
    <row r="5" spans="1:8" ht="14.25">
      <c r="A5" s="33">
        <v>4</v>
      </c>
      <c r="B5" s="34">
        <v>15</v>
      </c>
      <c r="C5" s="33">
        <v>3406</v>
      </c>
      <c r="D5" s="33">
        <v>50322.210814529899</v>
      </c>
      <c r="E5" s="33">
        <v>40283.6544333333</v>
      </c>
      <c r="F5" s="33">
        <v>10038.5563811966</v>
      </c>
      <c r="G5" s="33">
        <v>40283.6544333333</v>
      </c>
      <c r="H5" s="33">
        <v>0.19948559927534201</v>
      </c>
    </row>
    <row r="6" spans="1:8" ht="14.25">
      <c r="A6" s="33">
        <v>5</v>
      </c>
      <c r="B6" s="34">
        <v>16</v>
      </c>
      <c r="C6" s="33">
        <v>2733</v>
      </c>
      <c r="D6" s="33">
        <v>198315.42453589701</v>
      </c>
      <c r="E6" s="33">
        <v>189053.76361453001</v>
      </c>
      <c r="F6" s="33">
        <v>9261.6609213675201</v>
      </c>
      <c r="G6" s="33">
        <v>189053.76361453001</v>
      </c>
      <c r="H6" s="33">
        <v>4.6701667018800401E-2</v>
      </c>
    </row>
    <row r="7" spans="1:8" ht="14.25">
      <c r="A7" s="33">
        <v>6</v>
      </c>
      <c r="B7" s="34">
        <v>17</v>
      </c>
      <c r="C7" s="33">
        <v>17485.756000000001</v>
      </c>
      <c r="D7" s="33">
        <v>295105.19736837602</v>
      </c>
      <c r="E7" s="33">
        <v>220728.75187350399</v>
      </c>
      <c r="F7" s="33">
        <v>74376.445494871805</v>
      </c>
      <c r="G7" s="33">
        <v>220728.75187350399</v>
      </c>
      <c r="H7" s="33">
        <v>0.25203366852949299</v>
      </c>
    </row>
    <row r="8" spans="1:8" ht="14.25">
      <c r="A8" s="33">
        <v>7</v>
      </c>
      <c r="B8" s="34">
        <v>18</v>
      </c>
      <c r="C8" s="33">
        <v>54223</v>
      </c>
      <c r="D8" s="33">
        <v>174834.59097265001</v>
      </c>
      <c r="E8" s="33">
        <v>142611.556452991</v>
      </c>
      <c r="F8" s="33">
        <v>32223.0345196581</v>
      </c>
      <c r="G8" s="33">
        <v>142611.556452991</v>
      </c>
      <c r="H8" s="33">
        <v>0.18430583067339901</v>
      </c>
    </row>
    <row r="9" spans="1:8" ht="14.25">
      <c r="A9" s="33">
        <v>8</v>
      </c>
      <c r="B9" s="34">
        <v>19</v>
      </c>
      <c r="C9" s="33">
        <v>54144</v>
      </c>
      <c r="D9" s="33">
        <v>129163.472863248</v>
      </c>
      <c r="E9" s="33">
        <v>108764.01234529899</v>
      </c>
      <c r="F9" s="33">
        <v>20399.460517948701</v>
      </c>
      <c r="G9" s="33">
        <v>108764.01234529899</v>
      </c>
      <c r="H9" s="33">
        <v>0.15793521237654201</v>
      </c>
    </row>
    <row r="10" spans="1:8" ht="14.25">
      <c r="A10" s="33">
        <v>9</v>
      </c>
      <c r="B10" s="34">
        <v>21</v>
      </c>
      <c r="C10" s="33">
        <v>252284</v>
      </c>
      <c r="D10" s="33">
        <v>1045110.3756</v>
      </c>
      <c r="E10" s="33">
        <v>981258.89159999997</v>
      </c>
      <c r="F10" s="33">
        <v>63851.483999999997</v>
      </c>
      <c r="G10" s="33">
        <v>981258.89159999997</v>
      </c>
      <c r="H10" s="33">
        <v>6.1095445505784697E-2</v>
      </c>
    </row>
    <row r="11" spans="1:8" ht="14.25">
      <c r="A11" s="33">
        <v>10</v>
      </c>
      <c r="B11" s="34">
        <v>22</v>
      </c>
      <c r="C11" s="33">
        <v>41546</v>
      </c>
      <c r="D11" s="33">
        <v>523460.15251965798</v>
      </c>
      <c r="E11" s="33">
        <v>494512.684768376</v>
      </c>
      <c r="F11" s="33">
        <v>28947.4677512821</v>
      </c>
      <c r="G11" s="33">
        <v>494512.684768376</v>
      </c>
      <c r="H11" s="33">
        <v>5.5300231759656197E-2</v>
      </c>
    </row>
    <row r="12" spans="1:8" ht="14.25">
      <c r="A12" s="33">
        <v>11</v>
      </c>
      <c r="B12" s="34">
        <v>23</v>
      </c>
      <c r="C12" s="33">
        <v>288794.01400000002</v>
      </c>
      <c r="D12" s="33">
        <v>2163849.2685735002</v>
      </c>
      <c r="E12" s="33">
        <v>1864160.4665914499</v>
      </c>
      <c r="F12" s="33">
        <v>299688.80198205099</v>
      </c>
      <c r="G12" s="33">
        <v>1864160.4665914499</v>
      </c>
      <c r="H12" s="33">
        <v>0.138498002765053</v>
      </c>
    </row>
    <row r="13" spans="1:8" ht="14.25">
      <c r="A13" s="33">
        <v>12</v>
      </c>
      <c r="B13" s="34">
        <v>24</v>
      </c>
      <c r="C13" s="33">
        <v>26168.617999999999</v>
      </c>
      <c r="D13" s="33">
        <v>603672.38658290601</v>
      </c>
      <c r="E13" s="33">
        <v>539402.28456923098</v>
      </c>
      <c r="F13" s="33">
        <v>64270.102013675198</v>
      </c>
      <c r="G13" s="33">
        <v>539402.28456923098</v>
      </c>
      <c r="H13" s="33">
        <v>0.10646520106290901</v>
      </c>
    </row>
    <row r="14" spans="1:8" ht="14.25">
      <c r="A14" s="33">
        <v>13</v>
      </c>
      <c r="B14" s="34">
        <v>25</v>
      </c>
      <c r="C14" s="33">
        <v>78895</v>
      </c>
      <c r="D14" s="33">
        <v>961976.9719</v>
      </c>
      <c r="E14" s="33">
        <v>880131.04009999998</v>
      </c>
      <c r="F14" s="33">
        <v>81845.931800000006</v>
      </c>
      <c r="G14" s="33">
        <v>880131.04009999998</v>
      </c>
      <c r="H14" s="33">
        <v>8.5080967830598001E-2</v>
      </c>
    </row>
    <row r="15" spans="1:8" ht="14.25">
      <c r="A15" s="33">
        <v>14</v>
      </c>
      <c r="B15" s="34">
        <v>26</v>
      </c>
      <c r="C15" s="33">
        <v>67607</v>
      </c>
      <c r="D15" s="33">
        <v>387250.752107776</v>
      </c>
      <c r="E15" s="33">
        <v>332945.61410583201</v>
      </c>
      <c r="F15" s="33">
        <v>54305.138001943902</v>
      </c>
      <c r="G15" s="33">
        <v>332945.61410583201</v>
      </c>
      <c r="H15" s="33">
        <v>0.140232492012902</v>
      </c>
    </row>
    <row r="16" spans="1:8" ht="14.25">
      <c r="A16" s="33">
        <v>15</v>
      </c>
      <c r="B16" s="34">
        <v>27</v>
      </c>
      <c r="C16" s="33">
        <v>199256.46100000001</v>
      </c>
      <c r="D16" s="33">
        <v>1354374.9584047201</v>
      </c>
      <c r="E16" s="33">
        <v>1172782.6097973499</v>
      </c>
      <c r="F16" s="33">
        <v>181592.348607375</v>
      </c>
      <c r="G16" s="33">
        <v>1172782.6097973499</v>
      </c>
      <c r="H16" s="33">
        <v>0.134078341806664</v>
      </c>
    </row>
    <row r="17" spans="1:8" ht="14.25">
      <c r="A17" s="33">
        <v>16</v>
      </c>
      <c r="B17" s="34">
        <v>29</v>
      </c>
      <c r="C17" s="33">
        <v>224938</v>
      </c>
      <c r="D17" s="33">
        <v>2714414.4714068398</v>
      </c>
      <c r="E17" s="33">
        <v>2442185.27033675</v>
      </c>
      <c r="F17" s="33">
        <v>272229.20107008499</v>
      </c>
      <c r="G17" s="33">
        <v>2442185.27033675</v>
      </c>
      <c r="H17" s="33">
        <v>0.100290211365176</v>
      </c>
    </row>
    <row r="18" spans="1:8" ht="14.25">
      <c r="A18" s="33">
        <v>17</v>
      </c>
      <c r="B18" s="34">
        <v>31</v>
      </c>
      <c r="C18" s="33">
        <v>55908.446000000004</v>
      </c>
      <c r="D18" s="33">
        <v>362317.500695961</v>
      </c>
      <c r="E18" s="33">
        <v>303380.68350612599</v>
      </c>
      <c r="F18" s="33">
        <v>58936.817189834503</v>
      </c>
      <c r="G18" s="33">
        <v>303380.68350612599</v>
      </c>
      <c r="H18" s="33">
        <v>0.16266621699648801</v>
      </c>
    </row>
    <row r="19" spans="1:8" ht="14.25">
      <c r="A19" s="33">
        <v>18</v>
      </c>
      <c r="B19" s="34">
        <v>32</v>
      </c>
      <c r="C19" s="33">
        <v>16639.698</v>
      </c>
      <c r="D19" s="33">
        <v>285016.134484093</v>
      </c>
      <c r="E19" s="33">
        <v>259666.52976277101</v>
      </c>
      <c r="F19" s="33">
        <v>25349.604721322699</v>
      </c>
      <c r="G19" s="33">
        <v>259666.52976277101</v>
      </c>
      <c r="H19" s="33">
        <v>8.8940946333469495E-2</v>
      </c>
    </row>
    <row r="20" spans="1:8" ht="14.25">
      <c r="A20" s="33">
        <v>19</v>
      </c>
      <c r="B20" s="34">
        <v>33</v>
      </c>
      <c r="C20" s="33">
        <v>30080.677</v>
      </c>
      <c r="D20" s="33">
        <v>477812.597020104</v>
      </c>
      <c r="E20" s="33">
        <v>367023.21389346302</v>
      </c>
      <c r="F20" s="33">
        <v>110789.383126641</v>
      </c>
      <c r="G20" s="33">
        <v>367023.21389346302</v>
      </c>
      <c r="H20" s="33">
        <v>0.23186785743528601</v>
      </c>
    </row>
    <row r="21" spans="1:8" ht="14.25">
      <c r="A21" s="33">
        <v>20</v>
      </c>
      <c r="B21" s="34">
        <v>34</v>
      </c>
      <c r="C21" s="33">
        <v>53801.85</v>
      </c>
      <c r="D21" s="33">
        <v>273072.35860325198</v>
      </c>
      <c r="E21" s="33">
        <v>198303.245613643</v>
      </c>
      <c r="F21" s="33">
        <v>74769.112989609101</v>
      </c>
      <c r="G21" s="33">
        <v>198303.245613643</v>
      </c>
      <c r="H21" s="33">
        <v>0.27380696227200801</v>
      </c>
    </row>
    <row r="22" spans="1:8" ht="14.25">
      <c r="A22" s="33">
        <v>21</v>
      </c>
      <c r="B22" s="34">
        <v>35</v>
      </c>
      <c r="C22" s="33">
        <v>37570.711000000003</v>
      </c>
      <c r="D22" s="33">
        <v>928033.11549382797</v>
      </c>
      <c r="E22" s="33">
        <v>883331.62799747195</v>
      </c>
      <c r="F22" s="33">
        <v>44701.487496356101</v>
      </c>
      <c r="G22" s="33">
        <v>883331.62799747195</v>
      </c>
      <c r="H22" s="33">
        <v>4.8167987488861697E-2</v>
      </c>
    </row>
    <row r="23" spans="1:8" ht="14.25">
      <c r="A23" s="33">
        <v>22</v>
      </c>
      <c r="B23" s="34">
        <v>36</v>
      </c>
      <c r="C23" s="33">
        <v>111634.061</v>
      </c>
      <c r="D23" s="33">
        <v>629769.09532920399</v>
      </c>
      <c r="E23" s="33">
        <v>546001.012547608</v>
      </c>
      <c r="F23" s="33">
        <v>83768.0827815956</v>
      </c>
      <c r="G23" s="33">
        <v>546001.012547608</v>
      </c>
      <c r="H23" s="33">
        <v>0.133013962423493</v>
      </c>
    </row>
    <row r="24" spans="1:8" ht="14.25">
      <c r="A24" s="33">
        <v>23</v>
      </c>
      <c r="B24" s="34">
        <v>37</v>
      </c>
      <c r="C24" s="33">
        <v>149529.55300000001</v>
      </c>
      <c r="D24" s="33">
        <v>1214840.3189486701</v>
      </c>
      <c r="E24" s="33">
        <v>1054628.4048303801</v>
      </c>
      <c r="F24" s="33">
        <v>160211.914118291</v>
      </c>
      <c r="G24" s="33">
        <v>1054628.4048303801</v>
      </c>
      <c r="H24" s="33">
        <v>0.13187898987163901</v>
      </c>
    </row>
    <row r="25" spans="1:8" ht="14.25">
      <c r="A25" s="33">
        <v>24</v>
      </c>
      <c r="B25" s="34">
        <v>38</v>
      </c>
      <c r="C25" s="33">
        <v>171994.78899999999</v>
      </c>
      <c r="D25" s="33">
        <v>810358.02564513299</v>
      </c>
      <c r="E25" s="33">
        <v>778146.01031061902</v>
      </c>
      <c r="F25" s="33">
        <v>32212.0153345133</v>
      </c>
      <c r="G25" s="33">
        <v>778146.01031061902</v>
      </c>
      <c r="H25" s="33">
        <v>3.9750350234230097E-2</v>
      </c>
    </row>
    <row r="26" spans="1:8" ht="14.25">
      <c r="A26" s="33">
        <v>25</v>
      </c>
      <c r="B26" s="34">
        <v>39</v>
      </c>
      <c r="C26" s="33">
        <v>83416.447</v>
      </c>
      <c r="D26" s="33">
        <v>138631.97570993099</v>
      </c>
      <c r="E26" s="33">
        <v>105913.540348127</v>
      </c>
      <c r="F26" s="33">
        <v>32718.435361804</v>
      </c>
      <c r="G26" s="33">
        <v>105913.540348127</v>
      </c>
      <c r="H26" s="33">
        <v>0.236009298679137</v>
      </c>
    </row>
    <row r="27" spans="1:8" ht="14.25">
      <c r="A27" s="33">
        <v>26</v>
      </c>
      <c r="B27" s="34">
        <v>40</v>
      </c>
      <c r="C27" s="33">
        <v>10</v>
      </c>
      <c r="D27" s="33">
        <v>36.410400000000003</v>
      </c>
      <c r="E27" s="33">
        <v>29.2043</v>
      </c>
      <c r="F27" s="33">
        <v>7.2061000000000002</v>
      </c>
      <c r="G27" s="33">
        <v>29.2043</v>
      </c>
      <c r="H27" s="33">
        <v>0.197913233581614</v>
      </c>
    </row>
    <row r="28" spans="1:8" ht="14.25">
      <c r="A28" s="33">
        <v>27</v>
      </c>
      <c r="B28" s="34">
        <v>42</v>
      </c>
      <c r="C28" s="33">
        <v>10908.625</v>
      </c>
      <c r="D28" s="33">
        <v>166716.14360000001</v>
      </c>
      <c r="E28" s="33">
        <v>142031.89490000001</v>
      </c>
      <c r="F28" s="33">
        <v>24684.2487</v>
      </c>
      <c r="G28" s="33">
        <v>142031.89490000001</v>
      </c>
      <c r="H28" s="33">
        <v>0.14806153841480801</v>
      </c>
    </row>
    <row r="29" spans="1:8" ht="14.25">
      <c r="A29" s="33">
        <v>28</v>
      </c>
      <c r="B29" s="34">
        <v>75</v>
      </c>
      <c r="C29" s="33">
        <v>613</v>
      </c>
      <c r="D29" s="33">
        <v>429287.61538461503</v>
      </c>
      <c r="E29" s="33">
        <v>404530.14188034198</v>
      </c>
      <c r="F29" s="33">
        <v>24757.473504273501</v>
      </c>
      <c r="G29" s="33">
        <v>404530.14188034198</v>
      </c>
      <c r="H29" s="33">
        <v>5.76710639138572E-2</v>
      </c>
    </row>
    <row r="30" spans="1:8" ht="14.25">
      <c r="A30" s="33">
        <v>29</v>
      </c>
      <c r="B30" s="34">
        <v>76</v>
      </c>
      <c r="C30" s="33">
        <v>2704</v>
      </c>
      <c r="D30" s="33">
        <v>741249.70785555604</v>
      </c>
      <c r="E30" s="33">
        <v>703874.29048546997</v>
      </c>
      <c r="F30" s="33">
        <v>37375.417370085503</v>
      </c>
      <c r="G30" s="33">
        <v>703874.29048546997</v>
      </c>
      <c r="H30" s="33">
        <v>5.0422168095300902E-2</v>
      </c>
    </row>
    <row r="31" spans="1:8" ht="14.25">
      <c r="A31" s="33">
        <v>30</v>
      </c>
      <c r="B31" s="34">
        <v>99</v>
      </c>
      <c r="C31" s="33">
        <v>77</v>
      </c>
      <c r="D31" s="33">
        <v>23163.012555782501</v>
      </c>
      <c r="E31" s="33">
        <v>20512.220996898901</v>
      </c>
      <c r="F31" s="33">
        <v>2650.7915588835899</v>
      </c>
      <c r="G31" s="33">
        <v>20512.220996898901</v>
      </c>
      <c r="H31" s="33">
        <v>0.114440708111685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2013-10-06T02:49:23Z</dcterms:modified>
</cp:coreProperties>
</file>