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<sst xmlns="http://schemas.openxmlformats.org/spreadsheetml/2006/main" count="114" uniqueCount="71">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</sst>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>
      <c r="A3" s="38" t="s">
        <v>5</v>
      </c>
      <c r="B3" s="38"/>
      <c r="C3" s="38"/>
      <c r="D3" s="38"/>
      <c r="E3" s="15">
        <f>RA!D7</f>
        <v>17833615.911699999</v>
      </c>
      <c r="F3" s="25">
        <f>RA!I7</f>
        <v>2062780.5885999999</v>
      </c>
      <c r="G3" s="16">
        <f>E3-F3</f>
        <v>15770835.323099999</v>
      </c>
      <c r="H3" s="27">
        <f>RA!J7</f>
        <v>11.566810672684101</v>
      </c>
      <c r="I3" s="20">
        <f>SUM(I4:I39)</f>
        <v>17833619.607700665</v>
      </c>
      <c r="J3" s="21">
        <f>SUM(J4:J39)</f>
        <v>15770835.361377072</v>
      </c>
      <c r="K3" s="22">
        <f>E3-I3</f>
        <v>-3.6960006654262543</v>
      </c>
      <c r="L3" s="22">
        <f>G3-J3</f>
        <v>-3.8277072831988335E-2</v>
      </c>
    </row>
    <row r="4" spans="1:12">
      <c r="A4" s="39">
        <f>RA!A8</f>
        <v>41553</v>
      </c>
      <c r="B4" s="12">
        <v>12</v>
      </c>
      <c r="C4" s="36" t="s">
        <v>6</v>
      </c>
      <c r="D4" s="36"/>
      <c r="E4" s="15">
        <f>RA!D8</f>
        <v>688449.09219999996</v>
      </c>
      <c r="F4" s="25">
        <f>RA!I8</f>
        <v>158244.90210000001</v>
      </c>
      <c r="G4" s="16">
        <f t="shared" ref="G4:G39" si="0">E4-F4</f>
        <v>530204.19010000001</v>
      </c>
      <c r="H4" s="27">
        <f>RA!J8</f>
        <v>22.9857085865731</v>
      </c>
      <c r="I4" s="20">
        <f>VLOOKUP(B4,RMS!B:D,3,FALSE)</f>
        <v>688449.67838974402</v>
      </c>
      <c r="J4" s="21">
        <f>VLOOKUP(B4,RMS!B:E,4,FALSE)</f>
        <v>530204.186383761</v>
      </c>
      <c r="K4" s="22">
        <f t="shared" ref="K4:K39" si="1">E4-I4</f>
        <v>-0.58618974406272173</v>
      </c>
      <c r="L4" s="22">
        <f t="shared" ref="L4:L39" si="2">G4-J4</f>
        <v>3.7162390071898699E-3</v>
      </c>
    </row>
    <row r="5" spans="1:12">
      <c r="A5" s="39"/>
      <c r="B5" s="12">
        <v>13</v>
      </c>
      <c r="C5" s="36" t="s">
        <v>7</v>
      </c>
      <c r="D5" s="36"/>
      <c r="E5" s="15">
        <f>RA!D9</f>
        <v>102972.004</v>
      </c>
      <c r="F5" s="25">
        <f>RA!I9</f>
        <v>23292.0281</v>
      </c>
      <c r="G5" s="16">
        <f t="shared" si="0"/>
        <v>79679.975900000005</v>
      </c>
      <c r="H5" s="27">
        <f>RA!J9</f>
        <v>22.619767699189399</v>
      </c>
      <c r="I5" s="20">
        <f>VLOOKUP(B5,RMS!B:D,3,FALSE)</f>
        <v>102972.015740095</v>
      </c>
      <c r="J5" s="21">
        <f>VLOOKUP(B5,RMS!B:E,4,FALSE)</f>
        <v>79679.970718826095</v>
      </c>
      <c r="K5" s="22">
        <f t="shared" si="1"/>
        <v>-1.1740094996639527E-2</v>
      </c>
      <c r="L5" s="22">
        <f t="shared" si="2"/>
        <v>5.1811739103868604E-3</v>
      </c>
    </row>
    <row r="6" spans="1:12">
      <c r="A6" s="39"/>
      <c r="B6" s="12">
        <v>14</v>
      </c>
      <c r="C6" s="36" t="s">
        <v>8</v>
      </c>
      <c r="D6" s="36"/>
      <c r="E6" s="15">
        <f>RA!D10</f>
        <v>152011.88269999999</v>
      </c>
      <c r="F6" s="25">
        <f>RA!I10</f>
        <v>26389.411100000001</v>
      </c>
      <c r="G6" s="16">
        <f t="shared" si="0"/>
        <v>125622.47159999999</v>
      </c>
      <c r="H6" s="27">
        <f>RA!J10</f>
        <v>17.360097534006801</v>
      </c>
      <c r="I6" s="20">
        <f>VLOOKUP(B6,RMS!B:D,3,FALSE)</f>
        <v>152014.319177778</v>
      </c>
      <c r="J6" s="21">
        <f>VLOOKUP(B6,RMS!B:E,4,FALSE)</f>
        <v>125622.47164700901</v>
      </c>
      <c r="K6" s="22">
        <f t="shared" si="1"/>
        <v>-2.4364777780137956</v>
      </c>
      <c r="L6" s="22">
        <f t="shared" si="2"/>
        <v>-4.7009016270749271E-5</v>
      </c>
    </row>
    <row r="7" spans="1:12">
      <c r="A7" s="39"/>
      <c r="B7" s="12">
        <v>15</v>
      </c>
      <c r="C7" s="36" t="s">
        <v>9</v>
      </c>
      <c r="D7" s="36"/>
      <c r="E7" s="15">
        <f>RA!D11</f>
        <v>46821.182399999998</v>
      </c>
      <c r="F7" s="25">
        <f>RA!I11</f>
        <v>9591.0167999999994</v>
      </c>
      <c r="G7" s="16">
        <f t="shared" si="0"/>
        <v>37230.1656</v>
      </c>
      <c r="H7" s="27">
        <f>RA!J11</f>
        <v>20.484354107212798</v>
      </c>
      <c r="I7" s="20">
        <f>VLOOKUP(B7,RMS!B:D,3,FALSE)</f>
        <v>46821.212115384602</v>
      </c>
      <c r="J7" s="21">
        <f>VLOOKUP(B7,RMS!B:E,4,FALSE)</f>
        <v>37230.165456410301</v>
      </c>
      <c r="K7" s="22">
        <f t="shared" si="1"/>
        <v>-2.9715384604060091E-2</v>
      </c>
      <c r="L7" s="22">
        <f t="shared" si="2"/>
        <v>1.4358969929162413E-4</v>
      </c>
    </row>
    <row r="8" spans="1:12">
      <c r="A8" s="39"/>
      <c r="B8" s="12">
        <v>16</v>
      </c>
      <c r="C8" s="36" t="s">
        <v>10</v>
      </c>
      <c r="D8" s="36"/>
      <c r="E8" s="15">
        <f>RA!D12</f>
        <v>222799.1281</v>
      </c>
      <c r="F8" s="25">
        <f>RA!I12</f>
        <v>12838.3334</v>
      </c>
      <c r="G8" s="16">
        <f t="shared" si="0"/>
        <v>209960.7947</v>
      </c>
      <c r="H8" s="27">
        <f>RA!J12</f>
        <v>5.7622906828601703</v>
      </c>
      <c r="I8" s="20">
        <f>VLOOKUP(B8,RMS!B:D,3,FALSE)</f>
        <v>222799.133253846</v>
      </c>
      <c r="J8" s="21">
        <f>VLOOKUP(B8,RMS!B:E,4,FALSE)</f>
        <v>209960.791429915</v>
      </c>
      <c r="K8" s="22">
        <f t="shared" si="1"/>
        <v>-5.1538459956645966E-3</v>
      </c>
      <c r="L8" s="22">
        <f t="shared" si="2"/>
        <v>3.2700849988032132E-3</v>
      </c>
    </row>
    <row r="9" spans="1:12">
      <c r="A9" s="39"/>
      <c r="B9" s="12">
        <v>17</v>
      </c>
      <c r="C9" s="36" t="s">
        <v>11</v>
      </c>
      <c r="D9" s="36"/>
      <c r="E9" s="15">
        <f>RA!D13</f>
        <v>295560.98300000001</v>
      </c>
      <c r="F9" s="25">
        <f>RA!I13</f>
        <v>75470.596399999995</v>
      </c>
      <c r="G9" s="16">
        <f t="shared" si="0"/>
        <v>220090.38660000003</v>
      </c>
      <c r="H9" s="27">
        <f>RA!J13</f>
        <v>25.5346952882478</v>
      </c>
      <c r="I9" s="20">
        <f>VLOOKUP(B9,RMS!B:D,3,FALSE)</f>
        <v>295561.15274102602</v>
      </c>
      <c r="J9" s="21">
        <f>VLOOKUP(B9,RMS!B:E,4,FALSE)</f>
        <v>220090.38679059799</v>
      </c>
      <c r="K9" s="22">
        <f t="shared" si="1"/>
        <v>-0.16974102600943297</v>
      </c>
      <c r="L9" s="22">
        <f t="shared" si="2"/>
        <v>-1.9059795886278152E-4</v>
      </c>
    </row>
    <row r="10" spans="1:12">
      <c r="A10" s="39"/>
      <c r="B10" s="12">
        <v>18</v>
      </c>
      <c r="C10" s="36" t="s">
        <v>12</v>
      </c>
      <c r="D10" s="36"/>
      <c r="E10" s="15">
        <f>RA!D14</f>
        <v>173129.8505</v>
      </c>
      <c r="F10" s="25">
        <f>RA!I14</f>
        <v>32627.773099999999</v>
      </c>
      <c r="G10" s="16">
        <f t="shared" si="0"/>
        <v>140502.07740000001</v>
      </c>
      <c r="H10" s="27">
        <f>RA!J14</f>
        <v>18.8458391235081</v>
      </c>
      <c r="I10" s="20">
        <f>VLOOKUP(B10,RMS!B:D,3,FALSE)</f>
        <v>173129.83883931601</v>
      </c>
      <c r="J10" s="21">
        <f>VLOOKUP(B10,RMS!B:E,4,FALSE)</f>
        <v>140502.07701452999</v>
      </c>
      <c r="K10" s="22">
        <f t="shared" si="1"/>
        <v>1.1660683987429366E-2</v>
      </c>
      <c r="L10" s="22">
        <f t="shared" si="2"/>
        <v>3.8547001895494759E-4</v>
      </c>
    </row>
    <row r="11" spans="1:12">
      <c r="A11" s="39"/>
      <c r="B11" s="12">
        <v>19</v>
      </c>
      <c r="C11" s="36" t="s">
        <v>13</v>
      </c>
      <c r="D11" s="36"/>
      <c r="E11" s="15">
        <f>RA!D15</f>
        <v>130582.9053</v>
      </c>
      <c r="F11" s="25">
        <f>RA!I15</f>
        <v>19525.7788</v>
      </c>
      <c r="G11" s="16">
        <f t="shared" si="0"/>
        <v>111057.1265</v>
      </c>
      <c r="H11" s="27">
        <f>RA!J15</f>
        <v>14.952783256844899</v>
      </c>
      <c r="I11" s="20">
        <f>VLOOKUP(B11,RMS!B:D,3,FALSE)</f>
        <v>130582.958470085</v>
      </c>
      <c r="J11" s="21">
        <f>VLOOKUP(B11,RMS!B:E,4,FALSE)</f>
        <v>111057.122444444</v>
      </c>
      <c r="K11" s="22">
        <f t="shared" si="1"/>
        <v>-5.3170084996963851E-2</v>
      </c>
      <c r="L11" s="22">
        <f t="shared" si="2"/>
        <v>4.0555559971835464E-3</v>
      </c>
    </row>
    <row r="12" spans="1:12">
      <c r="A12" s="39"/>
      <c r="B12" s="12">
        <v>21</v>
      </c>
      <c r="C12" s="36" t="s">
        <v>14</v>
      </c>
      <c r="D12" s="36"/>
      <c r="E12" s="15">
        <f>RA!D16</f>
        <v>984883.63260000001</v>
      </c>
      <c r="F12" s="25">
        <f>RA!I16</f>
        <v>69808.072899999999</v>
      </c>
      <c r="G12" s="16">
        <f t="shared" si="0"/>
        <v>915075.55969999998</v>
      </c>
      <c r="H12" s="27">
        <f>RA!J16</f>
        <v>7.0879513669765499</v>
      </c>
      <c r="I12" s="20">
        <f>VLOOKUP(B12,RMS!B:D,3,FALSE)</f>
        <v>984883.31499999994</v>
      </c>
      <c r="J12" s="21">
        <f>VLOOKUP(B12,RMS!B:E,4,FALSE)</f>
        <v>915075.55969999998</v>
      </c>
      <c r="K12" s="22">
        <f t="shared" si="1"/>
        <v>0.31760000006761402</v>
      </c>
      <c r="L12" s="22">
        <f t="shared" si="2"/>
        <v>0</v>
      </c>
    </row>
    <row r="13" spans="1:12">
      <c r="A13" s="39"/>
      <c r="B13" s="12">
        <v>22</v>
      </c>
      <c r="C13" s="36" t="s">
        <v>15</v>
      </c>
      <c r="D13" s="36"/>
      <c r="E13" s="15">
        <f>RA!D17</f>
        <v>466706.7145</v>
      </c>
      <c r="F13" s="25">
        <f>RA!I17</f>
        <v>32139.216799999998</v>
      </c>
      <c r="G13" s="16">
        <f t="shared" si="0"/>
        <v>434567.49770000001</v>
      </c>
      <c r="H13" s="27">
        <f>RA!J17</f>
        <v>6.8863840612261003</v>
      </c>
      <c r="I13" s="20">
        <f>VLOOKUP(B13,RMS!B:D,3,FALSE)</f>
        <v>466706.74191452999</v>
      </c>
      <c r="J13" s="21">
        <f>VLOOKUP(B13,RMS!B:E,4,FALSE)</f>
        <v>434567.49854017101</v>
      </c>
      <c r="K13" s="22">
        <f t="shared" si="1"/>
        <v>-2.7414529991801828E-2</v>
      </c>
      <c r="L13" s="22">
        <f t="shared" si="2"/>
        <v>-8.4017100743949413E-4</v>
      </c>
    </row>
    <row r="14" spans="1:12">
      <c r="A14" s="39"/>
      <c r="B14" s="12">
        <v>23</v>
      </c>
      <c r="C14" s="36" t="s">
        <v>16</v>
      </c>
      <c r="D14" s="36"/>
      <c r="E14" s="15">
        <f>RA!D18</f>
        <v>2072326.2564000001</v>
      </c>
      <c r="F14" s="25">
        <f>RA!I18</f>
        <v>288152.62530000001</v>
      </c>
      <c r="G14" s="16">
        <f t="shared" si="0"/>
        <v>1784173.6311000001</v>
      </c>
      <c r="H14" s="27">
        <f>RA!J18</f>
        <v>13.9047905420343</v>
      </c>
      <c r="I14" s="20">
        <f>VLOOKUP(B14,RMS!B:D,3,FALSE)</f>
        <v>2072326.1424162399</v>
      </c>
      <c r="J14" s="21">
        <f>VLOOKUP(B14,RMS!B:E,4,FALSE)</f>
        <v>1784173.6623213701</v>
      </c>
      <c r="K14" s="22">
        <f t="shared" si="1"/>
        <v>0.11398376012220979</v>
      </c>
      <c r="L14" s="22">
        <f t="shared" si="2"/>
        <v>-3.1221369979903102E-2</v>
      </c>
    </row>
    <row r="15" spans="1:12">
      <c r="A15" s="39"/>
      <c r="B15" s="12">
        <v>24</v>
      </c>
      <c r="C15" s="36" t="s">
        <v>17</v>
      </c>
      <c r="D15" s="36"/>
      <c r="E15" s="15">
        <f>RA!D19</f>
        <v>620304.17180000001</v>
      </c>
      <c r="F15" s="25">
        <f>RA!I19</f>
        <v>59573.506399999998</v>
      </c>
      <c r="G15" s="16">
        <f t="shared" si="0"/>
        <v>560730.66540000006</v>
      </c>
      <c r="H15" s="27">
        <f>RA!J19</f>
        <v>9.6039183852543601</v>
      </c>
      <c r="I15" s="20">
        <f>VLOOKUP(B15,RMS!B:D,3,FALSE)</f>
        <v>620304.11651965801</v>
      </c>
      <c r="J15" s="21">
        <f>VLOOKUP(B15,RMS!B:E,4,FALSE)</f>
        <v>560730.66519914498</v>
      </c>
      <c r="K15" s="22">
        <f t="shared" si="1"/>
        <v>5.5280341999605298E-2</v>
      </c>
      <c r="L15" s="22">
        <f t="shared" si="2"/>
        <v>2.008550800383091E-4</v>
      </c>
    </row>
    <row r="16" spans="1:12">
      <c r="A16" s="39"/>
      <c r="B16" s="12">
        <v>25</v>
      </c>
      <c r="C16" s="36" t="s">
        <v>18</v>
      </c>
      <c r="D16" s="36"/>
      <c r="E16" s="15">
        <f>RA!D20</f>
        <v>942294.87479999999</v>
      </c>
      <c r="F16" s="25">
        <f>RA!I20</f>
        <v>80959.672000000006</v>
      </c>
      <c r="G16" s="16">
        <f t="shared" si="0"/>
        <v>861335.20279999997</v>
      </c>
      <c r="H16" s="27">
        <f>RA!J20</f>
        <v>8.5917555284574298</v>
      </c>
      <c r="I16" s="20">
        <f>VLOOKUP(B16,RMS!B:D,3,FALSE)</f>
        <v>942294.83470000001</v>
      </c>
      <c r="J16" s="21">
        <f>VLOOKUP(B16,RMS!B:E,4,FALSE)</f>
        <v>861335.20279999997</v>
      </c>
      <c r="K16" s="22">
        <f t="shared" si="1"/>
        <v>4.0099999983794987E-2</v>
      </c>
      <c r="L16" s="22">
        <f t="shared" si="2"/>
        <v>0</v>
      </c>
    </row>
    <row r="17" spans="1:12">
      <c r="A17" s="39"/>
      <c r="B17" s="12">
        <v>26</v>
      </c>
      <c r="C17" s="36" t="s">
        <v>19</v>
      </c>
      <c r="D17" s="36"/>
      <c r="E17" s="15">
        <f>RA!D21</f>
        <v>376682.67690000002</v>
      </c>
      <c r="F17" s="25">
        <f>RA!I21</f>
        <v>49325.286099999998</v>
      </c>
      <c r="G17" s="16">
        <f t="shared" si="0"/>
        <v>327357.39080000005</v>
      </c>
      <c r="H17" s="27">
        <f>RA!J21</f>
        <v>13.094652110347701</v>
      </c>
      <c r="I17" s="20">
        <f>VLOOKUP(B17,RMS!B:D,3,FALSE)</f>
        <v>376682.36851091398</v>
      </c>
      <c r="J17" s="21">
        <f>VLOOKUP(B17,RMS!B:E,4,FALSE)</f>
        <v>327357.39068318601</v>
      </c>
      <c r="K17" s="22">
        <f t="shared" si="1"/>
        <v>0.30838908604346216</v>
      </c>
      <c r="L17" s="22">
        <f t="shared" si="2"/>
        <v>1.1681404430419207E-4</v>
      </c>
    </row>
    <row r="18" spans="1:12">
      <c r="A18" s="39"/>
      <c r="B18" s="12">
        <v>27</v>
      </c>
      <c r="C18" s="36" t="s">
        <v>20</v>
      </c>
      <c r="D18" s="36"/>
      <c r="E18" s="15">
        <f>RA!D22</f>
        <v>1323244.9061</v>
      </c>
      <c r="F18" s="25">
        <f>RA!I22</f>
        <v>172361.29579999999</v>
      </c>
      <c r="G18" s="16">
        <f t="shared" si="0"/>
        <v>1150883.6103000001</v>
      </c>
      <c r="H18" s="27">
        <f>RA!J22</f>
        <v>13.025653452768699</v>
      </c>
      <c r="I18" s="20">
        <f>VLOOKUP(B18,RMS!B:D,3,FALSE)</f>
        <v>1323245.3014952301</v>
      </c>
      <c r="J18" s="21">
        <f>VLOOKUP(B18,RMS!B:E,4,FALSE)</f>
        <v>1150883.6095151801</v>
      </c>
      <c r="K18" s="22">
        <f t="shared" si="1"/>
        <v>-0.3953952300362289</v>
      </c>
      <c r="L18" s="22">
        <f t="shared" si="2"/>
        <v>7.8481994569301605E-4</v>
      </c>
    </row>
    <row r="19" spans="1:12">
      <c r="A19" s="39"/>
      <c r="B19" s="12">
        <v>29</v>
      </c>
      <c r="C19" s="36" t="s">
        <v>21</v>
      </c>
      <c r="D19" s="36"/>
      <c r="E19" s="15">
        <f>RA!D23</f>
        <v>2835918.3627999998</v>
      </c>
      <c r="F19" s="25">
        <f>RA!I23</f>
        <v>281133.84360000002</v>
      </c>
      <c r="G19" s="16">
        <f t="shared" si="0"/>
        <v>2554784.5192</v>
      </c>
      <c r="H19" s="27">
        <f>RA!J23</f>
        <v>9.9133263949963197</v>
      </c>
      <c r="I19" s="20">
        <f>VLOOKUP(B19,RMS!B:D,3,FALSE)</f>
        <v>2835919.4197632498</v>
      </c>
      <c r="J19" s="21">
        <f>VLOOKUP(B19,RMS!B:E,4,FALSE)</f>
        <v>2554784.5610888898</v>
      </c>
      <c r="K19" s="22">
        <f t="shared" si="1"/>
        <v>-1.056963250041008</v>
      </c>
      <c r="L19" s="22">
        <f t="shared" si="2"/>
        <v>-4.1888889856636524E-2</v>
      </c>
    </row>
    <row r="20" spans="1:12">
      <c r="A20" s="39"/>
      <c r="B20" s="12">
        <v>31</v>
      </c>
      <c r="C20" s="36" t="s">
        <v>22</v>
      </c>
      <c r="D20" s="36"/>
      <c r="E20" s="15">
        <f>RA!D24</f>
        <v>332920.95400000003</v>
      </c>
      <c r="F20" s="25">
        <f>RA!I24</f>
        <v>55665.491000000002</v>
      </c>
      <c r="G20" s="16">
        <f t="shared" si="0"/>
        <v>277255.46300000005</v>
      </c>
      <c r="H20" s="27">
        <f>RA!J24</f>
        <v>16.720332658905001</v>
      </c>
      <c r="I20" s="20">
        <f>VLOOKUP(B20,RMS!B:D,3,FALSE)</f>
        <v>332920.94974414899</v>
      </c>
      <c r="J20" s="21">
        <f>VLOOKUP(B20,RMS!B:E,4,FALSE)</f>
        <v>277255.45187427499</v>
      </c>
      <c r="K20" s="22">
        <f t="shared" si="1"/>
        <v>4.2558510322123766E-3</v>
      </c>
      <c r="L20" s="22">
        <f t="shared" si="2"/>
        <v>1.1125725053716451E-2</v>
      </c>
    </row>
    <row r="21" spans="1:12">
      <c r="A21" s="39"/>
      <c r="B21" s="12">
        <v>32</v>
      </c>
      <c r="C21" s="36" t="s">
        <v>23</v>
      </c>
      <c r="D21" s="36"/>
      <c r="E21" s="15">
        <f>RA!D25</f>
        <v>256118.45329999999</v>
      </c>
      <c r="F21" s="25">
        <f>RA!I25</f>
        <v>22084.723300000001</v>
      </c>
      <c r="G21" s="16">
        <f t="shared" si="0"/>
        <v>234033.72999999998</v>
      </c>
      <c r="H21" s="27">
        <f>RA!J25</f>
        <v>8.6228551732394791</v>
      </c>
      <c r="I21" s="20">
        <f>VLOOKUP(B21,RMS!B:D,3,FALSE)</f>
        <v>256118.44789953099</v>
      </c>
      <c r="J21" s="21">
        <f>VLOOKUP(B21,RMS!B:E,4,FALSE)</f>
        <v>234033.725947898</v>
      </c>
      <c r="K21" s="22">
        <f t="shared" si="1"/>
        <v>5.4004690027795732E-3</v>
      </c>
      <c r="L21" s="22">
        <f t="shared" si="2"/>
        <v>4.0521019836887717E-3</v>
      </c>
    </row>
    <row r="22" spans="1:12">
      <c r="A22" s="39"/>
      <c r="B22" s="12">
        <v>33</v>
      </c>
      <c r="C22" s="36" t="s">
        <v>24</v>
      </c>
      <c r="D22" s="36"/>
      <c r="E22" s="15">
        <f>RA!D26</f>
        <v>459344.70890000003</v>
      </c>
      <c r="F22" s="25">
        <f>RA!I26</f>
        <v>105038.46030000001</v>
      </c>
      <c r="G22" s="16">
        <f t="shared" si="0"/>
        <v>354306.24860000005</v>
      </c>
      <c r="H22" s="27">
        <f>RA!J26</f>
        <v>22.8670230144889</v>
      </c>
      <c r="I22" s="20">
        <f>VLOOKUP(B22,RMS!B:D,3,FALSE)</f>
        <v>459344.70525641</v>
      </c>
      <c r="J22" s="21">
        <f>VLOOKUP(B22,RMS!B:E,4,FALSE)</f>
        <v>354306.24348677899</v>
      </c>
      <c r="K22" s="22">
        <f t="shared" si="1"/>
        <v>3.6435900256037712E-3</v>
      </c>
      <c r="L22" s="22">
        <f t="shared" si="2"/>
        <v>5.1132210646755993E-3</v>
      </c>
    </row>
    <row r="23" spans="1:12">
      <c r="A23" s="39"/>
      <c r="B23" s="12">
        <v>34</v>
      </c>
      <c r="C23" s="36" t="s">
        <v>25</v>
      </c>
      <c r="D23" s="36"/>
      <c r="E23" s="15">
        <f>RA!D27</f>
        <v>260651.5637</v>
      </c>
      <c r="F23" s="25">
        <f>RA!I27</f>
        <v>71160.107000000004</v>
      </c>
      <c r="G23" s="16">
        <f t="shared" si="0"/>
        <v>189491.45669999998</v>
      </c>
      <c r="H23" s="27">
        <f>RA!J27</f>
        <v>27.3008555904551</v>
      </c>
      <c r="I23" s="20">
        <f>VLOOKUP(B23,RMS!B:D,3,FALSE)</f>
        <v>260651.53062793301</v>
      </c>
      <c r="J23" s="21">
        <f>VLOOKUP(B23,RMS!B:E,4,FALSE)</f>
        <v>189491.460977935</v>
      </c>
      <c r="K23" s="22">
        <f t="shared" si="1"/>
        <v>3.3072066988097504E-2</v>
      </c>
      <c r="L23" s="22">
        <f t="shared" si="2"/>
        <v>-4.2779350187629461E-3</v>
      </c>
    </row>
    <row r="24" spans="1:12">
      <c r="A24" s="39"/>
      <c r="B24" s="12">
        <v>35</v>
      </c>
      <c r="C24" s="36" t="s">
        <v>26</v>
      </c>
      <c r="D24" s="36"/>
      <c r="E24" s="15">
        <f>RA!D28</f>
        <v>906221.30370000005</v>
      </c>
      <c r="F24" s="25">
        <f>RA!I28</f>
        <v>43077.786999999997</v>
      </c>
      <c r="G24" s="16">
        <f t="shared" si="0"/>
        <v>863143.51670000004</v>
      </c>
      <c r="H24" s="27">
        <f>RA!J28</f>
        <v>4.7535615002779403</v>
      </c>
      <c r="I24" s="20">
        <f>VLOOKUP(B24,RMS!B:D,3,FALSE)</f>
        <v>906221.30352303199</v>
      </c>
      <c r="J24" s="21">
        <f>VLOOKUP(B24,RMS!B:E,4,FALSE)</f>
        <v>863143.51129532896</v>
      </c>
      <c r="K24" s="22">
        <f t="shared" si="1"/>
        <v>1.76968052983284E-4</v>
      </c>
      <c r="L24" s="22">
        <f t="shared" si="2"/>
        <v>5.4046710720285773E-3</v>
      </c>
    </row>
    <row r="25" spans="1:12">
      <c r="A25" s="39"/>
      <c r="B25" s="12">
        <v>36</v>
      </c>
      <c r="C25" s="36" t="s">
        <v>27</v>
      </c>
      <c r="D25" s="36"/>
      <c r="E25" s="15">
        <f>RA!D29</f>
        <v>627666.50459999999</v>
      </c>
      <c r="F25" s="25">
        <f>RA!I29</f>
        <v>70765.966100000005</v>
      </c>
      <c r="G25" s="16">
        <f t="shared" si="0"/>
        <v>556900.53850000002</v>
      </c>
      <c r="H25" s="27">
        <f>RA!J29</f>
        <v>11.274453166032499</v>
      </c>
      <c r="I25" s="20">
        <f>VLOOKUP(B25,RMS!B:D,3,FALSE)</f>
        <v>627666.50741681398</v>
      </c>
      <c r="J25" s="21">
        <f>VLOOKUP(B25,RMS!B:E,4,FALSE)</f>
        <v>556900.51331514004</v>
      </c>
      <c r="K25" s="22">
        <f t="shared" si="1"/>
        <v>-2.8168139979243279E-3</v>
      </c>
      <c r="L25" s="22">
        <f t="shared" si="2"/>
        <v>2.5184859987348318E-2</v>
      </c>
    </row>
    <row r="26" spans="1:12">
      <c r="A26" s="39"/>
      <c r="B26" s="12">
        <v>37</v>
      </c>
      <c r="C26" s="36" t="s">
        <v>28</v>
      </c>
      <c r="D26" s="36"/>
      <c r="E26" s="15">
        <f>RA!D30</f>
        <v>1141396.8195</v>
      </c>
      <c r="F26" s="25">
        <f>RA!I30</f>
        <v>140385.43979999999</v>
      </c>
      <c r="G26" s="16">
        <f t="shared" si="0"/>
        <v>1001011.3796999999</v>
      </c>
      <c r="H26" s="27">
        <f>RA!J30</f>
        <v>12.2994419996279</v>
      </c>
      <c r="I26" s="20">
        <f>VLOOKUP(B26,RMS!B:D,3,FALSE)</f>
        <v>1141396.80324159</v>
      </c>
      <c r="J26" s="21">
        <f>VLOOKUP(B26,RMS!B:E,4,FALSE)</f>
        <v>1001011.39885352</v>
      </c>
      <c r="K26" s="22">
        <f t="shared" si="1"/>
        <v>1.6258409945294261E-2</v>
      </c>
      <c r="L26" s="22">
        <f t="shared" si="2"/>
        <v>-1.915352011565119E-2</v>
      </c>
    </row>
    <row r="27" spans="1:12">
      <c r="A27" s="39"/>
      <c r="B27" s="12">
        <v>38</v>
      </c>
      <c r="C27" s="36" t="s">
        <v>29</v>
      </c>
      <c r="D27" s="36"/>
      <c r="E27" s="15">
        <f>RA!D31</f>
        <v>848842.85849999997</v>
      </c>
      <c r="F27" s="25">
        <f>RA!I31</f>
        <v>34580.957399999999</v>
      </c>
      <c r="G27" s="16">
        <f t="shared" si="0"/>
        <v>814261.90110000002</v>
      </c>
      <c r="H27" s="27">
        <f>RA!J31</f>
        <v>4.0738938961103397</v>
      </c>
      <c r="I27" s="20">
        <f>VLOOKUP(B27,RMS!B:D,3,FALSE)</f>
        <v>848842.81824513304</v>
      </c>
      <c r="J27" s="21">
        <f>VLOOKUP(B27,RMS!B:E,4,FALSE)</f>
        <v>814261.89831061906</v>
      </c>
      <c r="K27" s="22">
        <f t="shared" si="1"/>
        <v>4.0254866937175393E-2</v>
      </c>
      <c r="L27" s="22">
        <f t="shared" si="2"/>
        <v>2.7893809601664543E-3</v>
      </c>
    </row>
    <row r="28" spans="1:12">
      <c r="A28" s="39"/>
      <c r="B28" s="12">
        <v>39</v>
      </c>
      <c r="C28" s="36" t="s">
        <v>30</v>
      </c>
      <c r="D28" s="36"/>
      <c r="E28" s="15">
        <f>RA!D32</f>
        <v>137890.25659999999</v>
      </c>
      <c r="F28" s="25">
        <f>RA!I32</f>
        <v>32509.023099999999</v>
      </c>
      <c r="G28" s="16">
        <f t="shared" si="0"/>
        <v>105381.2335</v>
      </c>
      <c r="H28" s="27">
        <f>RA!J32</f>
        <v>23.5760117513626</v>
      </c>
      <c r="I28" s="20">
        <f>VLOOKUP(B28,RMS!B:D,3,FALSE)</f>
        <v>137890.141222593</v>
      </c>
      <c r="J28" s="21">
        <f>VLOOKUP(B28,RMS!B:E,4,FALSE)</f>
        <v>105381.25632677801</v>
      </c>
      <c r="K28" s="22">
        <f t="shared" si="1"/>
        <v>0.1153774069971405</v>
      </c>
      <c r="L28" s="22">
        <f t="shared" si="2"/>
        <v>-2.2826778003945947E-2</v>
      </c>
    </row>
    <row r="29" spans="1:12">
      <c r="A29" s="39"/>
      <c r="B29" s="12">
        <v>40</v>
      </c>
      <c r="C29" s="36" t="s">
        <v>31</v>
      </c>
      <c r="D29" s="36"/>
      <c r="E29" s="15">
        <f>RA!D33</f>
        <v>44.017299999999999</v>
      </c>
      <c r="F29" s="25">
        <f>RA!I33</f>
        <v>9.5893999999999995</v>
      </c>
      <c r="G29" s="16">
        <f t="shared" si="0"/>
        <v>34.427900000000001</v>
      </c>
      <c r="H29" s="27">
        <f>RA!J33</f>
        <v>21.785525236668299</v>
      </c>
      <c r="I29" s="20">
        <f>VLOOKUP(B29,RMS!B:D,3,FALSE)</f>
        <v>44.017200000000003</v>
      </c>
      <c r="J29" s="21">
        <f>VLOOKUP(B29,RMS!B:E,4,FALSE)</f>
        <v>34.427900000000001</v>
      </c>
      <c r="K29" s="22">
        <f t="shared" si="1"/>
        <v>9.9999999996214228E-5</v>
      </c>
      <c r="L29" s="22">
        <f t="shared" si="2"/>
        <v>0</v>
      </c>
    </row>
    <row r="30" spans="1:12">
      <c r="A30" s="39"/>
      <c r="B30" s="12">
        <v>41</v>
      </c>
      <c r="C30" s="36" t="s">
        <v>40</v>
      </c>
      <c r="D30" s="3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9"/>
      <c r="B31" s="12">
        <v>42</v>
      </c>
      <c r="C31" s="36" t="s">
        <v>32</v>
      </c>
      <c r="D31" s="36"/>
      <c r="E31" s="15">
        <f>RA!D35</f>
        <v>164083.4877</v>
      </c>
      <c r="F31" s="25">
        <f>RA!I35</f>
        <v>22811.2235</v>
      </c>
      <c r="G31" s="16">
        <f t="shared" si="0"/>
        <v>141272.26420000001</v>
      </c>
      <c r="H31" s="27">
        <f>RA!J35</f>
        <v>13.902205407595099</v>
      </c>
      <c r="I31" s="20">
        <f>VLOOKUP(B31,RMS!B:D,3,FALSE)</f>
        <v>164083.48699999999</v>
      </c>
      <c r="J31" s="21">
        <f>VLOOKUP(B31,RMS!B:E,4,FALSE)</f>
        <v>141272.25719999999</v>
      </c>
      <c r="K31" s="22">
        <f t="shared" si="1"/>
        <v>7.0000000414438546E-4</v>
      </c>
      <c r="L31" s="22">
        <f t="shared" si="2"/>
        <v>7.0000000123400241E-3</v>
      </c>
    </row>
    <row r="32" spans="1:12">
      <c r="A32" s="39"/>
      <c r="B32" s="12">
        <v>71</v>
      </c>
      <c r="C32" s="36" t="s">
        <v>41</v>
      </c>
      <c r="D32" s="3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9"/>
      <c r="B33" s="12">
        <v>72</v>
      </c>
      <c r="C33" s="36" t="s">
        <v>42</v>
      </c>
      <c r="D33" s="3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9"/>
      <c r="B34" s="12">
        <v>73</v>
      </c>
      <c r="C34" s="36" t="s">
        <v>43</v>
      </c>
      <c r="D34" s="3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9"/>
      <c r="B35" s="12">
        <v>75</v>
      </c>
      <c r="C35" s="36" t="s">
        <v>33</v>
      </c>
      <c r="D35" s="36"/>
      <c r="E35" s="15">
        <f>RA!D39</f>
        <v>459613.2501</v>
      </c>
      <c r="F35" s="25">
        <f>RA!I39</f>
        <v>26042.3521</v>
      </c>
      <c r="G35" s="16">
        <f t="shared" si="0"/>
        <v>433570.89799999999</v>
      </c>
      <c r="H35" s="27">
        <f>RA!J39</f>
        <v>5.6661447628704904</v>
      </c>
      <c r="I35" s="20">
        <f>VLOOKUP(B35,RMS!B:D,3,FALSE)</f>
        <v>459613.24786324799</v>
      </c>
      <c r="J35" s="21">
        <f>VLOOKUP(B35,RMS!B:E,4,FALSE)</f>
        <v>433570.89914529899</v>
      </c>
      <c r="K35" s="22">
        <f t="shared" si="1"/>
        <v>2.2367520141415298E-3</v>
      </c>
      <c r="L35" s="22">
        <f t="shared" si="2"/>
        <v>-1.1452990001998842E-3</v>
      </c>
    </row>
    <row r="36" spans="1:12">
      <c r="A36" s="39"/>
      <c r="B36" s="12">
        <v>76</v>
      </c>
      <c r="C36" s="36" t="s">
        <v>34</v>
      </c>
      <c r="D36" s="36"/>
      <c r="E36" s="15">
        <f>RA!D40</f>
        <v>750085.44090000005</v>
      </c>
      <c r="F36" s="25">
        <f>RA!I40</f>
        <v>38692.693500000001</v>
      </c>
      <c r="G36" s="16">
        <f t="shared" si="0"/>
        <v>711392.74739999999</v>
      </c>
      <c r="H36" s="27">
        <f>RA!J40</f>
        <v>5.1584381445364498</v>
      </c>
      <c r="I36" s="20">
        <f>VLOOKUP(B36,RMS!B:D,3,FALSE)</f>
        <v>750085.43055299099</v>
      </c>
      <c r="J36" s="21">
        <f>VLOOKUP(B36,RMS!B:E,4,FALSE)</f>
        <v>711392.74336495704</v>
      </c>
      <c r="K36" s="22">
        <f t="shared" si="1"/>
        <v>1.0347009054385126E-2</v>
      </c>
      <c r="L36" s="22">
        <f t="shared" si="2"/>
        <v>4.03504294808954E-3</v>
      </c>
    </row>
    <row r="37" spans="1:12">
      <c r="A37" s="39"/>
      <c r="B37" s="12">
        <v>77</v>
      </c>
      <c r="C37" s="36" t="s">
        <v>44</v>
      </c>
      <c r="D37" s="3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9"/>
      <c r="B38" s="12">
        <v>78</v>
      </c>
      <c r="C38" s="36" t="s">
        <v>45</v>
      </c>
      <c r="D38" s="3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9"/>
      <c r="B39" s="12">
        <v>99</v>
      </c>
      <c r="C39" s="36" t="s">
        <v>35</v>
      </c>
      <c r="D39" s="36"/>
      <c r="E39" s="15">
        <f>RA!D43</f>
        <v>54047.668799999999</v>
      </c>
      <c r="F39" s="25">
        <f>RA!I43</f>
        <v>8523.4164000000001</v>
      </c>
      <c r="G39" s="16">
        <f t="shared" si="0"/>
        <v>45524.252399999998</v>
      </c>
      <c r="H39" s="27">
        <f>RA!J43</f>
        <v>15.7701832275882</v>
      </c>
      <c r="I39" s="20">
        <f>VLOOKUP(B39,RMS!B:D,3,FALSE)</f>
        <v>54047.668860146703</v>
      </c>
      <c r="J39" s="21">
        <f>VLOOKUP(B39,RMS!B:E,4,FALSE)</f>
        <v>45524.251645110096</v>
      </c>
      <c r="K39" s="22">
        <f t="shared" si="1"/>
        <v>-6.014670361764729E-5</v>
      </c>
      <c r="L39" s="22">
        <f t="shared" si="2"/>
        <v>7.5488990114536136E-4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54</v>
      </c>
      <c r="W1" s="42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55</v>
      </c>
      <c r="W3" s="42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>
      <c r="A5" s="56"/>
      <c r="B5" s="57"/>
      <c r="C5" s="58"/>
      <c r="D5" s="59" t="s">
        <v>0</v>
      </c>
      <c r="E5" s="59" t="s">
        <v>67</v>
      </c>
      <c r="F5" s="59" t="s">
        <v>68</v>
      </c>
      <c r="G5" s="59" t="s">
        <v>56</v>
      </c>
      <c r="H5" s="59" t="s">
        <v>57</v>
      </c>
      <c r="I5" s="59" t="s">
        <v>1</v>
      </c>
      <c r="J5" s="59" t="s">
        <v>2</v>
      </c>
      <c r="K5" s="59" t="s">
        <v>58</v>
      </c>
      <c r="L5" s="59" t="s">
        <v>59</v>
      </c>
      <c r="M5" s="59" t="s">
        <v>60</v>
      </c>
      <c r="N5" s="59" t="s">
        <v>61</v>
      </c>
      <c r="O5" s="59" t="s">
        <v>62</v>
      </c>
      <c r="P5" s="59" t="s">
        <v>69</v>
      </c>
      <c r="Q5" s="59" t="s">
        <v>70</v>
      </c>
      <c r="R5" s="59" t="s">
        <v>63</v>
      </c>
      <c r="S5" s="59" t="s">
        <v>64</v>
      </c>
      <c r="T5" s="59" t="s">
        <v>65</v>
      </c>
      <c r="U5" s="60" t="s">
        <v>66</v>
      </c>
      <c r="V5" s="53"/>
      <c r="W5" s="53"/>
    </row>
    <row r="6" spans="1:23" ht="14.25" thickBot="1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2" customHeight="1" thickBot="1">
      <c r="A7" s="45" t="s">
        <v>5</v>
      </c>
      <c r="B7" s="46"/>
      <c r="C7" s="47"/>
      <c r="D7" s="63">
        <v>17833615.911699999</v>
      </c>
      <c r="E7" s="63">
        <v>23599720</v>
      </c>
      <c r="F7" s="64">
        <v>75.567065675779205</v>
      </c>
      <c r="G7" s="63">
        <v>16891639.403099999</v>
      </c>
      <c r="H7" s="64">
        <v>5.5765842859937003</v>
      </c>
      <c r="I7" s="63">
        <v>2062780.5885999999</v>
      </c>
      <c r="J7" s="64">
        <v>11.566810672684101</v>
      </c>
      <c r="K7" s="63">
        <v>2382431.9871999999</v>
      </c>
      <c r="L7" s="64">
        <v>14.104208184569501</v>
      </c>
      <c r="M7" s="64">
        <v>-0.13417020939836999</v>
      </c>
      <c r="N7" s="63">
        <v>135096642.1706</v>
      </c>
      <c r="O7" s="63">
        <v>4909622030.1908998</v>
      </c>
      <c r="P7" s="63">
        <v>1030738</v>
      </c>
      <c r="Q7" s="63">
        <v>1029949</v>
      </c>
      <c r="R7" s="64">
        <v>7.6605734847067994E-2</v>
      </c>
      <c r="S7" s="63">
        <v>17.301793386583199</v>
      </c>
      <c r="T7" s="63">
        <v>17.527405575713001</v>
      </c>
      <c r="U7" s="65">
        <v>-1.3039815242778401</v>
      </c>
      <c r="V7" s="53"/>
      <c r="W7" s="53"/>
    </row>
    <row r="8" spans="1:23" ht="14.25" thickBot="1">
      <c r="A8" s="48">
        <v>41553</v>
      </c>
      <c r="B8" s="51" t="s">
        <v>6</v>
      </c>
      <c r="C8" s="52"/>
      <c r="D8" s="66">
        <v>688449.09219999996</v>
      </c>
      <c r="E8" s="66">
        <v>792422</v>
      </c>
      <c r="F8" s="67">
        <v>86.879098788271904</v>
      </c>
      <c r="G8" s="66">
        <v>647275.17630000005</v>
      </c>
      <c r="H8" s="67">
        <v>6.3611146244417096</v>
      </c>
      <c r="I8" s="66">
        <v>158244.90210000001</v>
      </c>
      <c r="J8" s="67">
        <v>22.9857085865731</v>
      </c>
      <c r="K8" s="66">
        <v>142330.1165</v>
      </c>
      <c r="L8" s="67">
        <v>21.989120193608802</v>
      </c>
      <c r="M8" s="67">
        <v>0.11181600908757799</v>
      </c>
      <c r="N8" s="66">
        <v>4678041.4079999998</v>
      </c>
      <c r="O8" s="66">
        <v>171191921.82300001</v>
      </c>
      <c r="P8" s="66">
        <v>28953</v>
      </c>
      <c r="Q8" s="66">
        <v>27822</v>
      </c>
      <c r="R8" s="67">
        <v>4.0651283157213696</v>
      </c>
      <c r="S8" s="66">
        <v>23.778160888336298</v>
      </c>
      <c r="T8" s="66">
        <v>23.961484656027601</v>
      </c>
      <c r="U8" s="68">
        <v>-0.77097538599486504</v>
      </c>
      <c r="V8" s="53"/>
      <c r="W8" s="53"/>
    </row>
    <row r="9" spans="1:23" ht="12" customHeight="1" thickBot="1">
      <c r="A9" s="49"/>
      <c r="B9" s="51" t="s">
        <v>7</v>
      </c>
      <c r="C9" s="52"/>
      <c r="D9" s="66">
        <v>102972.004</v>
      </c>
      <c r="E9" s="66">
        <v>142770</v>
      </c>
      <c r="F9" s="67">
        <v>72.124398683196802</v>
      </c>
      <c r="G9" s="66">
        <v>114640.069</v>
      </c>
      <c r="H9" s="67">
        <v>-10.177998933339801</v>
      </c>
      <c r="I9" s="66">
        <v>23292.0281</v>
      </c>
      <c r="J9" s="67">
        <v>22.619767699189399</v>
      </c>
      <c r="K9" s="66">
        <v>23415.920099999999</v>
      </c>
      <c r="L9" s="67">
        <v>20.4255984005034</v>
      </c>
      <c r="M9" s="67">
        <v>-5.290930250484E-3</v>
      </c>
      <c r="N9" s="66">
        <v>779015.16619999998</v>
      </c>
      <c r="O9" s="66">
        <v>32668292.961199999</v>
      </c>
      <c r="P9" s="66">
        <v>6842</v>
      </c>
      <c r="Q9" s="66">
        <v>6832</v>
      </c>
      <c r="R9" s="67">
        <v>0.146370023419196</v>
      </c>
      <c r="S9" s="66">
        <v>15.0499859690149</v>
      </c>
      <c r="T9" s="66">
        <v>20.9956617242389</v>
      </c>
      <c r="U9" s="68">
        <v>-39.506188028779498</v>
      </c>
      <c r="V9" s="53"/>
      <c r="W9" s="53"/>
    </row>
    <row r="10" spans="1:23" ht="14.25" thickBot="1">
      <c r="A10" s="49"/>
      <c r="B10" s="51" t="s">
        <v>8</v>
      </c>
      <c r="C10" s="52"/>
      <c r="D10" s="66">
        <v>152011.88269999999</v>
      </c>
      <c r="E10" s="66">
        <v>185372</v>
      </c>
      <c r="F10" s="67">
        <v>82.003691334182093</v>
      </c>
      <c r="G10" s="66">
        <v>155334.38380000001</v>
      </c>
      <c r="H10" s="67">
        <v>-2.1389347411181499</v>
      </c>
      <c r="I10" s="66">
        <v>26389.411100000001</v>
      </c>
      <c r="J10" s="67">
        <v>17.360097534006801</v>
      </c>
      <c r="K10" s="66">
        <v>40850.440699999999</v>
      </c>
      <c r="L10" s="67">
        <v>26.298389127159901</v>
      </c>
      <c r="M10" s="67">
        <v>-0.35399935354920198</v>
      </c>
      <c r="N10" s="66">
        <v>1206150.1174999999</v>
      </c>
      <c r="O10" s="66">
        <v>44787341.785099998</v>
      </c>
      <c r="P10" s="66">
        <v>102166</v>
      </c>
      <c r="Q10" s="66">
        <v>102814</v>
      </c>
      <c r="R10" s="67">
        <v>-0.63026436088470295</v>
      </c>
      <c r="S10" s="66">
        <v>1.48789110565159</v>
      </c>
      <c r="T10" s="66">
        <v>1.55699979477503</v>
      </c>
      <c r="U10" s="68">
        <v>-4.6447410607498201</v>
      </c>
      <c r="V10" s="53"/>
      <c r="W10" s="53"/>
    </row>
    <row r="11" spans="1:23" ht="14.25" thickBot="1">
      <c r="A11" s="49"/>
      <c r="B11" s="51" t="s">
        <v>9</v>
      </c>
      <c r="C11" s="52"/>
      <c r="D11" s="66">
        <v>46821.182399999998</v>
      </c>
      <c r="E11" s="66">
        <v>70676</v>
      </c>
      <c r="F11" s="67">
        <v>66.247640500311306</v>
      </c>
      <c r="G11" s="66">
        <v>51485.377699999997</v>
      </c>
      <c r="H11" s="67">
        <v>-9.0592620824844392</v>
      </c>
      <c r="I11" s="66">
        <v>9591.0167999999994</v>
      </c>
      <c r="J11" s="67">
        <v>20.484354107212798</v>
      </c>
      <c r="K11" s="66">
        <v>11541.4964</v>
      </c>
      <c r="L11" s="67">
        <v>22.417037449450401</v>
      </c>
      <c r="M11" s="67">
        <v>-0.168997115486688</v>
      </c>
      <c r="N11" s="66">
        <v>321213.8922</v>
      </c>
      <c r="O11" s="66">
        <v>15714548.9198</v>
      </c>
      <c r="P11" s="66">
        <v>2672</v>
      </c>
      <c r="Q11" s="66">
        <v>2648</v>
      </c>
      <c r="R11" s="67">
        <v>0.90634441087613704</v>
      </c>
      <c r="S11" s="66">
        <v>17.522897604790401</v>
      </c>
      <c r="T11" s="66">
        <v>19.003844335347399</v>
      </c>
      <c r="U11" s="68">
        <v>-8.4514945185329697</v>
      </c>
      <c r="V11" s="53"/>
      <c r="W11" s="53"/>
    </row>
    <row r="12" spans="1:23" ht="14.25" thickBot="1">
      <c r="A12" s="49"/>
      <c r="B12" s="51" t="s">
        <v>10</v>
      </c>
      <c r="C12" s="52"/>
      <c r="D12" s="66">
        <v>222799.1281</v>
      </c>
      <c r="E12" s="66">
        <v>296231</v>
      </c>
      <c r="F12" s="67">
        <v>75.211280419672505</v>
      </c>
      <c r="G12" s="66">
        <v>246006.54689999999</v>
      </c>
      <c r="H12" s="67">
        <v>-9.4336590194217997</v>
      </c>
      <c r="I12" s="66">
        <v>12838.3334</v>
      </c>
      <c r="J12" s="67">
        <v>5.7622906828601703</v>
      </c>
      <c r="K12" s="66">
        <v>26295.2736</v>
      </c>
      <c r="L12" s="67">
        <v>10.6888511429287</v>
      </c>
      <c r="M12" s="67">
        <v>-0.51176269943812303</v>
      </c>
      <c r="N12" s="66">
        <v>1826818.5360999999</v>
      </c>
      <c r="O12" s="66">
        <v>57673037.001900002</v>
      </c>
      <c r="P12" s="66">
        <v>2001</v>
      </c>
      <c r="Q12" s="66">
        <v>1938</v>
      </c>
      <c r="R12" s="67">
        <v>3.25077399380804</v>
      </c>
      <c r="S12" s="66">
        <v>111.34389210394799</v>
      </c>
      <c r="T12" s="66">
        <v>102.32994050567601</v>
      </c>
      <c r="U12" s="68">
        <v>8.0955959307196306</v>
      </c>
      <c r="V12" s="53"/>
      <c r="W12" s="53"/>
    </row>
    <row r="13" spans="1:23" ht="14.25" thickBot="1">
      <c r="A13" s="49"/>
      <c r="B13" s="51" t="s">
        <v>11</v>
      </c>
      <c r="C13" s="52"/>
      <c r="D13" s="66">
        <v>295560.98300000001</v>
      </c>
      <c r="E13" s="66">
        <v>453796</v>
      </c>
      <c r="F13" s="67">
        <v>65.130803929519004</v>
      </c>
      <c r="G13" s="66">
        <v>350341.87949999998</v>
      </c>
      <c r="H13" s="67">
        <v>-15.636411090270499</v>
      </c>
      <c r="I13" s="66">
        <v>75470.596399999995</v>
      </c>
      <c r="J13" s="67">
        <v>25.5346952882478</v>
      </c>
      <c r="K13" s="66">
        <v>89483.570399999997</v>
      </c>
      <c r="L13" s="67">
        <v>25.541785220684702</v>
      </c>
      <c r="M13" s="67">
        <v>-0.15659828879604001</v>
      </c>
      <c r="N13" s="66">
        <v>2218010.0321999998</v>
      </c>
      <c r="O13" s="66">
        <v>88658111.485799998</v>
      </c>
      <c r="P13" s="66">
        <v>11089</v>
      </c>
      <c r="Q13" s="66">
        <v>11217</v>
      </c>
      <c r="R13" s="67">
        <v>-1.1411250780066</v>
      </c>
      <c r="S13" s="66">
        <v>26.653528992695499</v>
      </c>
      <c r="T13" s="66">
        <v>26.308730284389799</v>
      </c>
      <c r="U13" s="68">
        <v>1.2936324807127499</v>
      </c>
      <c r="V13" s="53"/>
      <c r="W13" s="53"/>
    </row>
    <row r="14" spans="1:23" ht="14.25" thickBot="1">
      <c r="A14" s="49"/>
      <c r="B14" s="51" t="s">
        <v>12</v>
      </c>
      <c r="C14" s="52"/>
      <c r="D14" s="66">
        <v>173129.8505</v>
      </c>
      <c r="E14" s="66">
        <v>297078</v>
      </c>
      <c r="F14" s="67">
        <v>58.277573734844097</v>
      </c>
      <c r="G14" s="66">
        <v>209725.79440000001</v>
      </c>
      <c r="H14" s="67">
        <v>-17.4494243803899</v>
      </c>
      <c r="I14" s="66">
        <v>32627.773099999999</v>
      </c>
      <c r="J14" s="67">
        <v>18.8458391235081</v>
      </c>
      <c r="K14" s="66">
        <v>40037.069300000003</v>
      </c>
      <c r="L14" s="67">
        <v>19.090197948488498</v>
      </c>
      <c r="M14" s="67">
        <v>-0.185060903046667</v>
      </c>
      <c r="N14" s="66">
        <v>1380507.9114000001</v>
      </c>
      <c r="O14" s="66">
        <v>46216491.654799998</v>
      </c>
      <c r="P14" s="66">
        <v>2518</v>
      </c>
      <c r="Q14" s="66">
        <v>2526</v>
      </c>
      <c r="R14" s="67">
        <v>-0.31670625494853999</v>
      </c>
      <c r="S14" s="66">
        <v>68.756890587768098</v>
      </c>
      <c r="T14" s="66">
        <v>69.214018685669004</v>
      </c>
      <c r="U14" s="68">
        <v>-0.664846961509173</v>
      </c>
      <c r="V14" s="53"/>
      <c r="W14" s="53"/>
    </row>
    <row r="15" spans="1:23" ht="14.25" thickBot="1">
      <c r="A15" s="49"/>
      <c r="B15" s="51" t="s">
        <v>13</v>
      </c>
      <c r="C15" s="52"/>
      <c r="D15" s="66">
        <v>130582.9053</v>
      </c>
      <c r="E15" s="66">
        <v>176218</v>
      </c>
      <c r="F15" s="67">
        <v>74.103045829597406</v>
      </c>
      <c r="G15" s="66">
        <v>122342</v>
      </c>
      <c r="H15" s="67">
        <v>6.7359576433277297</v>
      </c>
      <c r="I15" s="66">
        <v>19525.7788</v>
      </c>
      <c r="J15" s="67">
        <v>14.952783256844899</v>
      </c>
      <c r="K15" s="66">
        <v>26465.945500000002</v>
      </c>
      <c r="L15" s="67">
        <v>21.6327553088882</v>
      </c>
      <c r="M15" s="67">
        <v>-0.26223006844777202</v>
      </c>
      <c r="N15" s="66">
        <v>1199909.1905</v>
      </c>
      <c r="O15" s="66">
        <v>29020333.624600001</v>
      </c>
      <c r="P15" s="66">
        <v>3387</v>
      </c>
      <c r="Q15" s="66">
        <v>3335</v>
      </c>
      <c r="R15" s="67">
        <v>1.55922038980509</v>
      </c>
      <c r="S15" s="66">
        <v>38.554149778565098</v>
      </c>
      <c r="T15" s="66">
        <v>38.729662878560703</v>
      </c>
      <c r="U15" s="68">
        <v>-0.455237895281488</v>
      </c>
      <c r="V15" s="53"/>
      <c r="W15" s="53"/>
    </row>
    <row r="16" spans="1:23" ht="14.25" thickBot="1">
      <c r="A16" s="49"/>
      <c r="B16" s="51" t="s">
        <v>14</v>
      </c>
      <c r="C16" s="52"/>
      <c r="D16" s="66">
        <v>984883.63260000001</v>
      </c>
      <c r="E16" s="66">
        <v>901469</v>
      </c>
      <c r="F16" s="67">
        <v>109.253189249991</v>
      </c>
      <c r="G16" s="66">
        <v>824583.57310000004</v>
      </c>
      <c r="H16" s="67">
        <v>19.440122836470799</v>
      </c>
      <c r="I16" s="66">
        <v>69808.072899999999</v>
      </c>
      <c r="J16" s="67">
        <v>7.0879513669765499</v>
      </c>
      <c r="K16" s="66">
        <v>75740.584199999998</v>
      </c>
      <c r="L16" s="67">
        <v>9.1853132503301396</v>
      </c>
      <c r="M16" s="67">
        <v>-7.8326716946552993E-2</v>
      </c>
      <c r="N16" s="66">
        <v>7356985.7992000002</v>
      </c>
      <c r="O16" s="66">
        <v>244962142.44260001</v>
      </c>
      <c r="P16" s="66">
        <v>65278</v>
      </c>
      <c r="Q16" s="66">
        <v>65709</v>
      </c>
      <c r="R16" s="67">
        <v>-0.65592232418694196</v>
      </c>
      <c r="S16" s="66">
        <v>15.0875276907993</v>
      </c>
      <c r="T16" s="66">
        <v>15.905137682813599</v>
      </c>
      <c r="U16" s="68">
        <v>-5.4191117906803496</v>
      </c>
      <c r="V16" s="53"/>
      <c r="W16" s="53"/>
    </row>
    <row r="17" spans="1:23" ht="12" thickBot="1">
      <c r="A17" s="49"/>
      <c r="B17" s="51" t="s">
        <v>15</v>
      </c>
      <c r="C17" s="52"/>
      <c r="D17" s="66">
        <v>466706.7145</v>
      </c>
      <c r="E17" s="66">
        <v>581768</v>
      </c>
      <c r="F17" s="67">
        <v>80.222135713892797</v>
      </c>
      <c r="G17" s="66">
        <v>600787.80590000004</v>
      </c>
      <c r="H17" s="67">
        <v>-22.317545410087401</v>
      </c>
      <c r="I17" s="66">
        <v>32139.216799999998</v>
      </c>
      <c r="J17" s="67">
        <v>6.8863840612261003</v>
      </c>
      <c r="K17" s="66">
        <v>102871.7833</v>
      </c>
      <c r="L17" s="67">
        <v>17.1228147924698</v>
      </c>
      <c r="M17" s="67">
        <v>-0.68757986136709703</v>
      </c>
      <c r="N17" s="66">
        <v>3985311.4320999999</v>
      </c>
      <c r="O17" s="66">
        <v>233615266.6787</v>
      </c>
      <c r="P17" s="66">
        <v>10719</v>
      </c>
      <c r="Q17" s="66">
        <v>11445</v>
      </c>
      <c r="R17" s="67">
        <v>-6.34338138925294</v>
      </c>
      <c r="S17" s="66">
        <v>43.540135693628102</v>
      </c>
      <c r="T17" s="66">
        <v>45.737013595456503</v>
      </c>
      <c r="U17" s="68">
        <v>-5.0456386201614203</v>
      </c>
      <c r="V17" s="35"/>
      <c r="W17" s="35"/>
    </row>
    <row r="18" spans="1:23" ht="12" thickBot="1">
      <c r="A18" s="49"/>
      <c r="B18" s="51" t="s">
        <v>16</v>
      </c>
      <c r="C18" s="52"/>
      <c r="D18" s="66">
        <v>2072326.2564000001</v>
      </c>
      <c r="E18" s="66">
        <v>2469549</v>
      </c>
      <c r="F18" s="67">
        <v>83.915170599975895</v>
      </c>
      <c r="G18" s="66">
        <v>1988669.5503</v>
      </c>
      <c r="H18" s="67">
        <v>4.20666701953472</v>
      </c>
      <c r="I18" s="66">
        <v>288152.62530000001</v>
      </c>
      <c r="J18" s="67">
        <v>13.9047905420343</v>
      </c>
      <c r="K18" s="66">
        <v>303748.64189999999</v>
      </c>
      <c r="L18" s="67">
        <v>15.273962527066301</v>
      </c>
      <c r="M18" s="67">
        <v>-5.1345140187110998E-2</v>
      </c>
      <c r="N18" s="66">
        <v>14686064.942399999</v>
      </c>
      <c r="O18" s="66">
        <v>574586177.21169996</v>
      </c>
      <c r="P18" s="66">
        <v>105307</v>
      </c>
      <c r="Q18" s="66">
        <v>106586</v>
      </c>
      <c r="R18" s="67">
        <v>-1.1999699772953301</v>
      </c>
      <c r="S18" s="66">
        <v>19.678903172628601</v>
      </c>
      <c r="T18" s="66">
        <v>20.301440828063701</v>
      </c>
      <c r="U18" s="68">
        <v>-3.1634774050873702</v>
      </c>
      <c r="V18" s="35"/>
      <c r="W18" s="35"/>
    </row>
    <row r="19" spans="1:23" ht="12" thickBot="1">
      <c r="A19" s="49"/>
      <c r="B19" s="51" t="s">
        <v>17</v>
      </c>
      <c r="C19" s="52"/>
      <c r="D19" s="66">
        <v>620304.17180000001</v>
      </c>
      <c r="E19" s="66">
        <v>782177</v>
      </c>
      <c r="F19" s="67">
        <v>79.304834046513804</v>
      </c>
      <c r="G19" s="66">
        <v>615167.45629999996</v>
      </c>
      <c r="H19" s="67">
        <v>0.83501093034006302</v>
      </c>
      <c r="I19" s="66">
        <v>59573.506399999998</v>
      </c>
      <c r="J19" s="67">
        <v>9.6039183852543601</v>
      </c>
      <c r="K19" s="66">
        <v>76755.997600000002</v>
      </c>
      <c r="L19" s="67">
        <v>12.4772526267333</v>
      </c>
      <c r="M19" s="67">
        <v>-0.22385861349289499</v>
      </c>
      <c r="N19" s="66">
        <v>6150112.4709999999</v>
      </c>
      <c r="O19" s="66">
        <v>192771200.68470001</v>
      </c>
      <c r="P19" s="66">
        <v>15374</v>
      </c>
      <c r="Q19" s="66">
        <v>14671</v>
      </c>
      <c r="R19" s="67">
        <v>4.7917660691159298</v>
      </c>
      <c r="S19" s="66">
        <v>40.347611018602798</v>
      </c>
      <c r="T19" s="66">
        <v>41.147327612296401</v>
      </c>
      <c r="U19" s="68">
        <v>-1.9820667779433501</v>
      </c>
      <c r="V19" s="35"/>
      <c r="W19" s="35"/>
    </row>
    <row r="20" spans="1:23" ht="12" thickBot="1">
      <c r="A20" s="49"/>
      <c r="B20" s="51" t="s">
        <v>18</v>
      </c>
      <c r="C20" s="52"/>
      <c r="D20" s="66">
        <v>942294.87479999999</v>
      </c>
      <c r="E20" s="66">
        <v>1414562</v>
      </c>
      <c r="F20" s="67">
        <v>66.613897079095906</v>
      </c>
      <c r="G20" s="66">
        <v>1044779.5633</v>
      </c>
      <c r="H20" s="67">
        <v>-9.8092164222944493</v>
      </c>
      <c r="I20" s="66">
        <v>80959.672000000006</v>
      </c>
      <c r="J20" s="67">
        <v>8.5917555284574298</v>
      </c>
      <c r="K20" s="66">
        <v>81251.111300000004</v>
      </c>
      <c r="L20" s="67">
        <v>7.7768664466754496</v>
      </c>
      <c r="M20" s="67">
        <v>-3.5868961708590001E-3</v>
      </c>
      <c r="N20" s="66">
        <v>7417060.0959999999</v>
      </c>
      <c r="O20" s="66">
        <v>288607227.18150002</v>
      </c>
      <c r="P20" s="66">
        <v>38651</v>
      </c>
      <c r="Q20" s="66">
        <v>37996</v>
      </c>
      <c r="R20" s="67">
        <v>1.7238656700705199</v>
      </c>
      <c r="S20" s="66">
        <v>24.379572968357898</v>
      </c>
      <c r="T20" s="66">
        <v>25.317849707863999</v>
      </c>
      <c r="U20" s="68">
        <v>-3.8486184344733698</v>
      </c>
      <c r="V20" s="35"/>
      <c r="W20" s="35"/>
    </row>
    <row r="21" spans="1:23" ht="12" thickBot="1">
      <c r="A21" s="49"/>
      <c r="B21" s="51" t="s">
        <v>19</v>
      </c>
      <c r="C21" s="52"/>
      <c r="D21" s="66">
        <v>376682.67690000002</v>
      </c>
      <c r="E21" s="66">
        <v>519828</v>
      </c>
      <c r="F21" s="67">
        <v>72.462944839446905</v>
      </c>
      <c r="G21" s="66">
        <v>412195.17320000002</v>
      </c>
      <c r="H21" s="67">
        <v>-8.6154566110770805</v>
      </c>
      <c r="I21" s="66">
        <v>49325.286099999998</v>
      </c>
      <c r="J21" s="67">
        <v>13.094652110347701</v>
      </c>
      <c r="K21" s="66">
        <v>54201.267699999997</v>
      </c>
      <c r="L21" s="67">
        <v>13.149418339671101</v>
      </c>
      <c r="M21" s="67">
        <v>-8.9960656030928995E-2</v>
      </c>
      <c r="N21" s="66">
        <v>2669339.0528000002</v>
      </c>
      <c r="O21" s="66">
        <v>112606994.49240001</v>
      </c>
      <c r="P21" s="66">
        <v>34353</v>
      </c>
      <c r="Q21" s="66">
        <v>33769</v>
      </c>
      <c r="R21" s="67">
        <v>1.7293967840327</v>
      </c>
      <c r="S21" s="66">
        <v>10.965059147672701</v>
      </c>
      <c r="T21" s="66">
        <v>11.4676493203826</v>
      </c>
      <c r="U21" s="68">
        <v>-4.5835609816713099</v>
      </c>
      <c r="V21" s="35"/>
      <c r="W21" s="35"/>
    </row>
    <row r="22" spans="1:23" ht="12" thickBot="1">
      <c r="A22" s="49"/>
      <c r="B22" s="51" t="s">
        <v>20</v>
      </c>
      <c r="C22" s="52"/>
      <c r="D22" s="66">
        <v>1323244.9061</v>
      </c>
      <c r="E22" s="66">
        <v>1417719</v>
      </c>
      <c r="F22" s="67">
        <v>93.336190465106299</v>
      </c>
      <c r="G22" s="66">
        <v>1105558.7249</v>
      </c>
      <c r="H22" s="67">
        <v>19.690150898107198</v>
      </c>
      <c r="I22" s="66">
        <v>172361.29579999999</v>
      </c>
      <c r="J22" s="67">
        <v>13.025653452768699</v>
      </c>
      <c r="K22" s="66">
        <v>157826.53400000001</v>
      </c>
      <c r="L22" s="67">
        <v>14.275725969624601</v>
      </c>
      <c r="M22" s="67">
        <v>9.2093271211291003E-2</v>
      </c>
      <c r="N22" s="66">
        <v>8667320.0304000005</v>
      </c>
      <c r="O22" s="66">
        <v>320993647.13999999</v>
      </c>
      <c r="P22" s="66">
        <v>79079</v>
      </c>
      <c r="Q22" s="66">
        <v>78265</v>
      </c>
      <c r="R22" s="67">
        <v>1.04005621925509</v>
      </c>
      <c r="S22" s="66">
        <v>16.733202317935199</v>
      </c>
      <c r="T22" s="66">
        <v>17.304984104005602</v>
      </c>
      <c r="U22" s="68">
        <v>-3.41704938006718</v>
      </c>
      <c r="V22" s="35"/>
      <c r="W22" s="35"/>
    </row>
    <row r="23" spans="1:23" ht="12" thickBot="1">
      <c r="A23" s="49"/>
      <c r="B23" s="51" t="s">
        <v>21</v>
      </c>
      <c r="C23" s="52"/>
      <c r="D23" s="66">
        <v>2835918.3627999998</v>
      </c>
      <c r="E23" s="66">
        <v>3079016</v>
      </c>
      <c r="F23" s="67">
        <v>92.104697175980903</v>
      </c>
      <c r="G23" s="66">
        <v>2548243.5164999999</v>
      </c>
      <c r="H23" s="67">
        <v>11.289142675623101</v>
      </c>
      <c r="I23" s="66">
        <v>281133.84360000002</v>
      </c>
      <c r="J23" s="67">
        <v>9.9133263949963197</v>
      </c>
      <c r="K23" s="66">
        <v>350892.01980000001</v>
      </c>
      <c r="L23" s="67">
        <v>13.769956345535901</v>
      </c>
      <c r="M23" s="67">
        <v>-0.19880240149023801</v>
      </c>
      <c r="N23" s="66">
        <v>22121385.991099998</v>
      </c>
      <c r="O23" s="66">
        <v>703292098.54149997</v>
      </c>
      <c r="P23" s="66">
        <v>96765</v>
      </c>
      <c r="Q23" s="66">
        <v>94030</v>
      </c>
      <c r="R23" s="67">
        <v>2.9086461767521099</v>
      </c>
      <c r="S23" s="66">
        <v>29.3072739399576</v>
      </c>
      <c r="T23" s="66">
        <v>28.8675259417207</v>
      </c>
      <c r="U23" s="68">
        <v>1.50047390670938</v>
      </c>
      <c r="V23" s="35"/>
      <c r="W23" s="35"/>
    </row>
    <row r="24" spans="1:23" ht="12" thickBot="1">
      <c r="A24" s="49"/>
      <c r="B24" s="51" t="s">
        <v>22</v>
      </c>
      <c r="C24" s="52"/>
      <c r="D24" s="66">
        <v>332920.95400000003</v>
      </c>
      <c r="E24" s="66">
        <v>429351</v>
      </c>
      <c r="F24" s="67">
        <v>77.540509746105201</v>
      </c>
      <c r="G24" s="66">
        <v>348220.52480000001</v>
      </c>
      <c r="H24" s="67">
        <v>-4.39364417384279</v>
      </c>
      <c r="I24" s="66">
        <v>55665.491000000002</v>
      </c>
      <c r="J24" s="67">
        <v>16.720332658905001</v>
      </c>
      <c r="K24" s="66">
        <v>58042.782200000001</v>
      </c>
      <c r="L24" s="67">
        <v>16.668397772743798</v>
      </c>
      <c r="M24" s="67">
        <v>-4.0957568019542999E-2</v>
      </c>
      <c r="N24" s="66">
        <v>2568116.0255</v>
      </c>
      <c r="O24" s="66">
        <v>86807172.409299999</v>
      </c>
      <c r="P24" s="66">
        <v>35229</v>
      </c>
      <c r="Q24" s="66">
        <v>36394</v>
      </c>
      <c r="R24" s="67">
        <v>-3.2010771006209899</v>
      </c>
      <c r="S24" s="66">
        <v>9.4501959749070394</v>
      </c>
      <c r="T24" s="66">
        <v>9.9554186074627697</v>
      </c>
      <c r="U24" s="68">
        <v>-5.3461603748455602</v>
      </c>
      <c r="V24" s="35"/>
      <c r="W24" s="35"/>
    </row>
    <row r="25" spans="1:23" ht="12" thickBot="1">
      <c r="A25" s="49"/>
      <c r="B25" s="51" t="s">
        <v>23</v>
      </c>
      <c r="C25" s="52"/>
      <c r="D25" s="66">
        <v>256118.45329999999</v>
      </c>
      <c r="E25" s="66">
        <v>300287</v>
      </c>
      <c r="F25" s="67">
        <v>85.291222497144403</v>
      </c>
      <c r="G25" s="66">
        <v>254338.9135</v>
      </c>
      <c r="H25" s="67">
        <v>0.69967264368297999</v>
      </c>
      <c r="I25" s="66">
        <v>22084.723300000001</v>
      </c>
      <c r="J25" s="67">
        <v>8.6228551732394791</v>
      </c>
      <c r="K25" s="66">
        <v>29107.853800000001</v>
      </c>
      <c r="L25" s="67">
        <v>11.4445144863765</v>
      </c>
      <c r="M25" s="67">
        <v>-0.241279571769733</v>
      </c>
      <c r="N25" s="66">
        <v>1927498.7952000001</v>
      </c>
      <c r="O25" s="66">
        <v>72485135.298500001</v>
      </c>
      <c r="P25" s="66">
        <v>17343</v>
      </c>
      <c r="Q25" s="66">
        <v>17396</v>
      </c>
      <c r="R25" s="67">
        <v>-0.304667739710274</v>
      </c>
      <c r="S25" s="66">
        <v>14.7678287089892</v>
      </c>
      <c r="T25" s="66">
        <v>16.384004069901099</v>
      </c>
      <c r="U25" s="68">
        <v>-10.9438929226484</v>
      </c>
      <c r="V25" s="35"/>
      <c r="W25" s="35"/>
    </row>
    <row r="26" spans="1:23" ht="12" thickBot="1">
      <c r="A26" s="49"/>
      <c r="B26" s="51" t="s">
        <v>24</v>
      </c>
      <c r="C26" s="52"/>
      <c r="D26" s="66">
        <v>459344.70890000003</v>
      </c>
      <c r="E26" s="66">
        <v>514108</v>
      </c>
      <c r="F26" s="67">
        <v>89.347901394259594</v>
      </c>
      <c r="G26" s="66">
        <v>453500.9374</v>
      </c>
      <c r="H26" s="67">
        <v>1.2885908314773</v>
      </c>
      <c r="I26" s="66">
        <v>105038.46030000001</v>
      </c>
      <c r="J26" s="67">
        <v>22.8670230144889</v>
      </c>
      <c r="K26" s="66">
        <v>98578.311300000001</v>
      </c>
      <c r="L26" s="67">
        <v>21.737179169941001</v>
      </c>
      <c r="M26" s="67">
        <v>6.5533167639077003E-2</v>
      </c>
      <c r="N26" s="66">
        <v>3285104.6052999999</v>
      </c>
      <c r="O26" s="66">
        <v>156363657.55140001</v>
      </c>
      <c r="P26" s="66">
        <v>37002</v>
      </c>
      <c r="Q26" s="66">
        <v>36676</v>
      </c>
      <c r="R26" s="67">
        <v>0.88886465263387004</v>
      </c>
      <c r="S26" s="66">
        <v>12.414050832387399</v>
      </c>
      <c r="T26" s="66">
        <v>13.0279369396881</v>
      </c>
      <c r="U26" s="68">
        <v>-4.9450909746482603</v>
      </c>
      <c r="V26" s="35"/>
      <c r="W26" s="35"/>
    </row>
    <row r="27" spans="1:23" ht="12" thickBot="1">
      <c r="A27" s="49"/>
      <c r="B27" s="51" t="s">
        <v>25</v>
      </c>
      <c r="C27" s="52"/>
      <c r="D27" s="66">
        <v>260651.5637</v>
      </c>
      <c r="E27" s="66">
        <v>346554</v>
      </c>
      <c r="F27" s="67">
        <v>75.212395095713802</v>
      </c>
      <c r="G27" s="66">
        <v>265266.04109999997</v>
      </c>
      <c r="H27" s="67">
        <v>-1.73956582639253</v>
      </c>
      <c r="I27" s="66">
        <v>71160.107000000004</v>
      </c>
      <c r="J27" s="67">
        <v>27.3008555904551</v>
      </c>
      <c r="K27" s="66">
        <v>71152.194399999993</v>
      </c>
      <c r="L27" s="67">
        <v>26.822956344109301</v>
      </c>
      <c r="M27" s="67">
        <v>1.1120668964200001E-4</v>
      </c>
      <c r="N27" s="66">
        <v>1790649.4715</v>
      </c>
      <c r="O27" s="66">
        <v>72939090.909700006</v>
      </c>
      <c r="P27" s="66">
        <v>38679</v>
      </c>
      <c r="Q27" s="66">
        <v>39592</v>
      </c>
      <c r="R27" s="67">
        <v>-2.3060214184683701</v>
      </c>
      <c r="S27" s="66">
        <v>6.7388392590294499</v>
      </c>
      <c r="T27" s="66">
        <v>6.8971610451606402</v>
      </c>
      <c r="U27" s="68">
        <v>-2.3493925295673899</v>
      </c>
      <c r="V27" s="35"/>
      <c r="W27" s="35"/>
    </row>
    <row r="28" spans="1:23" ht="12" thickBot="1">
      <c r="A28" s="49"/>
      <c r="B28" s="51" t="s">
        <v>26</v>
      </c>
      <c r="C28" s="52"/>
      <c r="D28" s="66">
        <v>906221.30370000005</v>
      </c>
      <c r="E28" s="66">
        <v>1095345</v>
      </c>
      <c r="F28" s="67">
        <v>82.733869575339298</v>
      </c>
      <c r="G28" s="66">
        <v>756582.81169999996</v>
      </c>
      <c r="H28" s="67">
        <v>19.778204009653699</v>
      </c>
      <c r="I28" s="66">
        <v>43077.786999999997</v>
      </c>
      <c r="J28" s="67">
        <v>4.7535615002779403</v>
      </c>
      <c r="K28" s="66">
        <v>57690.365599999997</v>
      </c>
      <c r="L28" s="67">
        <v>7.6251224198938496</v>
      </c>
      <c r="M28" s="67">
        <v>-0.25329322232619</v>
      </c>
      <c r="N28" s="66">
        <v>6461828.0723999999</v>
      </c>
      <c r="O28" s="66">
        <v>250399599.39289999</v>
      </c>
      <c r="P28" s="66">
        <v>47049</v>
      </c>
      <c r="Q28" s="66">
        <v>46804</v>
      </c>
      <c r="R28" s="67">
        <v>0.52345953337320505</v>
      </c>
      <c r="S28" s="66">
        <v>19.261223484027301</v>
      </c>
      <c r="T28" s="66">
        <v>19.8280727523289</v>
      </c>
      <c r="U28" s="68">
        <v>-2.9429556682712299</v>
      </c>
      <c r="V28" s="35"/>
      <c r="W28" s="35"/>
    </row>
    <row r="29" spans="1:23" ht="12" thickBot="1">
      <c r="A29" s="49"/>
      <c r="B29" s="51" t="s">
        <v>27</v>
      </c>
      <c r="C29" s="52"/>
      <c r="D29" s="66">
        <v>627666.50459999999</v>
      </c>
      <c r="E29" s="66">
        <v>757619</v>
      </c>
      <c r="F29" s="67">
        <v>82.847249686187894</v>
      </c>
      <c r="G29" s="66">
        <v>536037.35400000005</v>
      </c>
      <c r="H29" s="67">
        <v>17.093799511591499</v>
      </c>
      <c r="I29" s="66">
        <v>70765.966100000005</v>
      </c>
      <c r="J29" s="67">
        <v>11.274453166032499</v>
      </c>
      <c r="K29" s="66">
        <v>106705.95879999999</v>
      </c>
      <c r="L29" s="67">
        <v>19.906440848523399</v>
      </c>
      <c r="M29" s="67">
        <v>-0.33681336172952298</v>
      </c>
      <c r="N29" s="66">
        <v>4069817.6819000002</v>
      </c>
      <c r="O29" s="66">
        <v>177668913.8423</v>
      </c>
      <c r="P29" s="66">
        <v>91298</v>
      </c>
      <c r="Q29" s="66">
        <v>91577</v>
      </c>
      <c r="R29" s="67">
        <v>-0.304661650851201</v>
      </c>
      <c r="S29" s="66">
        <v>6.8749206401016503</v>
      </c>
      <c r="T29" s="66">
        <v>6.8769351856907299</v>
      </c>
      <c r="U29" s="68">
        <v>-2.9302819545786001E-2</v>
      </c>
      <c r="V29" s="35"/>
      <c r="W29" s="35"/>
    </row>
    <row r="30" spans="1:23" ht="12" thickBot="1">
      <c r="A30" s="49"/>
      <c r="B30" s="51" t="s">
        <v>28</v>
      </c>
      <c r="C30" s="52"/>
      <c r="D30" s="66">
        <v>1141396.8195</v>
      </c>
      <c r="E30" s="66">
        <v>1261243</v>
      </c>
      <c r="F30" s="67">
        <v>90.497772395961803</v>
      </c>
      <c r="G30" s="66">
        <v>971393.96730000002</v>
      </c>
      <c r="H30" s="67">
        <v>17.500917024688199</v>
      </c>
      <c r="I30" s="66">
        <v>140385.43979999999</v>
      </c>
      <c r="J30" s="67">
        <v>12.2994419996279</v>
      </c>
      <c r="K30" s="66">
        <v>170982.39910000001</v>
      </c>
      <c r="L30" s="67">
        <v>17.601756327069602</v>
      </c>
      <c r="M30" s="67">
        <v>-0.17894800553187501</v>
      </c>
      <c r="N30" s="66">
        <v>8929957.4867000002</v>
      </c>
      <c r="O30" s="66">
        <v>328158639.366</v>
      </c>
      <c r="P30" s="66">
        <v>82813</v>
      </c>
      <c r="Q30" s="66">
        <v>83970</v>
      </c>
      <c r="R30" s="67">
        <v>-1.3778730498987699</v>
      </c>
      <c r="S30" s="66">
        <v>13.7828217731516</v>
      </c>
      <c r="T30" s="66">
        <v>14.4675521460045</v>
      </c>
      <c r="U30" s="68">
        <v>-4.9679984557791697</v>
      </c>
      <c r="V30" s="35"/>
      <c r="W30" s="35"/>
    </row>
    <row r="31" spans="1:23" ht="12" thickBot="1">
      <c r="A31" s="49"/>
      <c r="B31" s="51" t="s">
        <v>29</v>
      </c>
      <c r="C31" s="52"/>
      <c r="D31" s="66">
        <v>848842.85849999997</v>
      </c>
      <c r="E31" s="66">
        <v>891525</v>
      </c>
      <c r="F31" s="67">
        <v>95.212457138049999</v>
      </c>
      <c r="G31" s="66">
        <v>679965.41260000004</v>
      </c>
      <c r="H31" s="67">
        <v>24.836181777873001</v>
      </c>
      <c r="I31" s="66">
        <v>34580.957399999999</v>
      </c>
      <c r="J31" s="67">
        <v>4.0738938961103397</v>
      </c>
      <c r="K31" s="66">
        <v>48001.679600000003</v>
      </c>
      <c r="L31" s="67">
        <v>7.05942959899311</v>
      </c>
      <c r="M31" s="67">
        <v>-0.279588595895715</v>
      </c>
      <c r="N31" s="66">
        <v>6590240.3575999998</v>
      </c>
      <c r="O31" s="66">
        <v>264706213.30199999</v>
      </c>
      <c r="P31" s="66">
        <v>31937</v>
      </c>
      <c r="Q31" s="66">
        <v>31489</v>
      </c>
      <c r="R31" s="67">
        <v>1.42271904474578</v>
      </c>
      <c r="S31" s="66">
        <v>26.578666076964002</v>
      </c>
      <c r="T31" s="66">
        <v>25.734639308965001</v>
      </c>
      <c r="U31" s="68">
        <v>3.1755798637709498</v>
      </c>
      <c r="V31" s="35"/>
      <c r="W31" s="35"/>
    </row>
    <row r="32" spans="1:23" ht="12" thickBot="1">
      <c r="A32" s="49"/>
      <c r="B32" s="51" t="s">
        <v>30</v>
      </c>
      <c r="C32" s="52"/>
      <c r="D32" s="66">
        <v>137890.25659999999</v>
      </c>
      <c r="E32" s="66">
        <v>162130</v>
      </c>
      <c r="F32" s="67">
        <v>85.049192993277003</v>
      </c>
      <c r="G32" s="66">
        <v>119952.2412</v>
      </c>
      <c r="H32" s="67">
        <v>14.954297827659101</v>
      </c>
      <c r="I32" s="66">
        <v>32509.023099999999</v>
      </c>
      <c r="J32" s="67">
        <v>23.5760117513626</v>
      </c>
      <c r="K32" s="66">
        <v>34358.5717</v>
      </c>
      <c r="L32" s="67">
        <v>28.6435429269828</v>
      </c>
      <c r="M32" s="67">
        <v>-5.3830776673408999E-2</v>
      </c>
      <c r="N32" s="66">
        <v>950348.57169999997</v>
      </c>
      <c r="O32" s="66">
        <v>40269620.775300004</v>
      </c>
      <c r="P32" s="66">
        <v>27962</v>
      </c>
      <c r="Q32" s="66">
        <v>28047</v>
      </c>
      <c r="R32" s="67">
        <v>-0.303062716155023</v>
      </c>
      <c r="S32" s="66">
        <v>4.9313445604749298</v>
      </c>
      <c r="T32" s="66">
        <v>4.9428493706991796</v>
      </c>
      <c r="U32" s="68">
        <v>-0.23329966266126301</v>
      </c>
      <c r="V32" s="35"/>
      <c r="W32" s="35"/>
    </row>
    <row r="33" spans="1:23" ht="12" thickBot="1">
      <c r="A33" s="49"/>
      <c r="B33" s="51" t="s">
        <v>31</v>
      </c>
      <c r="C33" s="52"/>
      <c r="D33" s="66">
        <v>44.017299999999999</v>
      </c>
      <c r="E33" s="69"/>
      <c r="F33" s="69"/>
      <c r="G33" s="66">
        <v>216.57419999999999</v>
      </c>
      <c r="H33" s="67">
        <v>-79.675649269395905</v>
      </c>
      <c r="I33" s="66">
        <v>9.5893999999999995</v>
      </c>
      <c r="J33" s="67">
        <v>21.785525236668299</v>
      </c>
      <c r="K33" s="66">
        <v>36.097799999999999</v>
      </c>
      <c r="L33" s="67">
        <v>16.667636311250401</v>
      </c>
      <c r="M33" s="67">
        <v>-0.734349461740051</v>
      </c>
      <c r="N33" s="66">
        <v>361.45429999999999</v>
      </c>
      <c r="O33" s="66">
        <v>28553.010900000001</v>
      </c>
      <c r="P33" s="66">
        <v>10</v>
      </c>
      <c r="Q33" s="66">
        <v>9</v>
      </c>
      <c r="R33" s="67">
        <v>11.1111111111111</v>
      </c>
      <c r="S33" s="66">
        <v>4.4017299999999997</v>
      </c>
      <c r="T33" s="66">
        <v>4.0456111111111097</v>
      </c>
      <c r="U33" s="68">
        <v>8.0904301010940998</v>
      </c>
      <c r="V33" s="35"/>
      <c r="W33" s="35"/>
    </row>
    <row r="34" spans="1:23" ht="12" thickBot="1">
      <c r="A34" s="49"/>
      <c r="B34" s="51" t="s">
        <v>40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>
      <c r="A35" s="49"/>
      <c r="B35" s="51" t="s">
        <v>32</v>
      </c>
      <c r="C35" s="52"/>
      <c r="D35" s="66">
        <v>164083.4877</v>
      </c>
      <c r="E35" s="66">
        <v>223530</v>
      </c>
      <c r="F35" s="67">
        <v>73.405577640585193</v>
      </c>
      <c r="G35" s="66">
        <v>150252.18119999999</v>
      </c>
      <c r="H35" s="67">
        <v>9.2053948165912001</v>
      </c>
      <c r="I35" s="66">
        <v>22811.2235</v>
      </c>
      <c r="J35" s="67">
        <v>13.902205407595099</v>
      </c>
      <c r="K35" s="66">
        <v>13809.2147</v>
      </c>
      <c r="L35" s="67">
        <v>9.1906916689739209</v>
      </c>
      <c r="M35" s="67">
        <v>0.65188419439955603</v>
      </c>
      <c r="N35" s="66">
        <v>1304895.5067</v>
      </c>
      <c r="O35" s="66">
        <v>41645832.7883</v>
      </c>
      <c r="P35" s="66">
        <v>12888</v>
      </c>
      <c r="Q35" s="66">
        <v>13052</v>
      </c>
      <c r="R35" s="67">
        <v>-1.2565124118908999</v>
      </c>
      <c r="S35" s="66">
        <v>12.7314934590317</v>
      </c>
      <c r="T35" s="66">
        <v>12.773225896414299</v>
      </c>
      <c r="U35" s="68">
        <v>-0.32778901797323201</v>
      </c>
      <c r="V35" s="35"/>
      <c r="W35" s="35"/>
    </row>
    <row r="36" spans="1:23" ht="12" thickBot="1">
      <c r="A36" s="49"/>
      <c r="B36" s="51" t="s">
        <v>41</v>
      </c>
      <c r="C36" s="52"/>
      <c r="D36" s="69"/>
      <c r="E36" s="66">
        <v>841712</v>
      </c>
      <c r="F36" s="69"/>
      <c r="G36" s="66">
        <v>121631.52</v>
      </c>
      <c r="H36" s="69"/>
      <c r="I36" s="69"/>
      <c r="J36" s="69"/>
      <c r="K36" s="66">
        <v>5010.0513000000001</v>
      </c>
      <c r="L36" s="67">
        <v>4.11904027837521</v>
      </c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>
      <c r="A37" s="49"/>
      <c r="B37" s="51" t="s">
        <v>42</v>
      </c>
      <c r="C37" s="52"/>
      <c r="D37" s="69"/>
      <c r="E37" s="66">
        <v>379400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>
      <c r="A38" s="49"/>
      <c r="B38" s="51" t="s">
        <v>43</v>
      </c>
      <c r="C38" s="52"/>
      <c r="D38" s="69"/>
      <c r="E38" s="66">
        <v>449503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>
      <c r="A39" s="49"/>
      <c r="B39" s="51" t="s">
        <v>33</v>
      </c>
      <c r="C39" s="52"/>
      <c r="D39" s="66">
        <v>459613.2501</v>
      </c>
      <c r="E39" s="66">
        <v>647855</v>
      </c>
      <c r="F39" s="67">
        <v>70.943845474681794</v>
      </c>
      <c r="G39" s="66">
        <v>484386.755</v>
      </c>
      <c r="H39" s="67">
        <v>-5.1144059254882004</v>
      </c>
      <c r="I39" s="66">
        <v>26042.3521</v>
      </c>
      <c r="J39" s="67">
        <v>5.6661447628704904</v>
      </c>
      <c r="K39" s="66">
        <v>27961.3668</v>
      </c>
      <c r="L39" s="67">
        <v>5.7725291848659204</v>
      </c>
      <c r="M39" s="67">
        <v>-6.8630933306164002E-2</v>
      </c>
      <c r="N39" s="66">
        <v>3662753.0929999999</v>
      </c>
      <c r="O39" s="66">
        <v>105612345.9905</v>
      </c>
      <c r="P39" s="66">
        <v>629</v>
      </c>
      <c r="Q39" s="66">
        <v>604</v>
      </c>
      <c r="R39" s="67">
        <v>4.1390728476821099</v>
      </c>
      <c r="S39" s="66">
        <v>730.70469014308401</v>
      </c>
      <c r="T39" s="66">
        <v>710.74108509933797</v>
      </c>
      <c r="U39" s="68">
        <v>2.7321030387580101</v>
      </c>
      <c r="V39" s="35"/>
      <c r="W39" s="35"/>
    </row>
    <row r="40" spans="1:23" ht="12" thickBot="1">
      <c r="A40" s="49"/>
      <c r="B40" s="51" t="s">
        <v>34</v>
      </c>
      <c r="C40" s="52"/>
      <c r="D40" s="66">
        <v>750085.44090000005</v>
      </c>
      <c r="E40" s="66">
        <v>1092818</v>
      </c>
      <c r="F40" s="67">
        <v>68.637727498998004</v>
      </c>
      <c r="G40" s="66">
        <v>675595.598</v>
      </c>
      <c r="H40" s="67">
        <v>11.025803471857399</v>
      </c>
      <c r="I40" s="66">
        <v>38692.693500000001</v>
      </c>
      <c r="J40" s="67">
        <v>5.1584381445364498</v>
      </c>
      <c r="K40" s="66">
        <v>54427.726499999997</v>
      </c>
      <c r="L40" s="67">
        <v>8.0562583091312607</v>
      </c>
      <c r="M40" s="67">
        <v>-0.28909958236083999</v>
      </c>
      <c r="N40" s="66">
        <v>6615668.3651000001</v>
      </c>
      <c r="O40" s="66">
        <v>140925405.25409999</v>
      </c>
      <c r="P40" s="66">
        <v>2678</v>
      </c>
      <c r="Q40" s="66">
        <v>2673</v>
      </c>
      <c r="R40" s="67">
        <v>0.187055742611308</v>
      </c>
      <c r="S40" s="66">
        <v>280.09165082150901</v>
      </c>
      <c r="T40" s="66">
        <v>277.31003232323201</v>
      </c>
      <c r="U40" s="68">
        <v>0.99311010882251405</v>
      </c>
      <c r="V40" s="35"/>
      <c r="W40" s="35"/>
    </row>
    <row r="41" spans="1:23" ht="12" thickBot="1">
      <c r="A41" s="49"/>
      <c r="B41" s="51" t="s">
        <v>44</v>
      </c>
      <c r="C41" s="52"/>
      <c r="D41" s="69"/>
      <c r="E41" s="66">
        <v>438798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>
      <c r="A42" s="49"/>
      <c r="B42" s="51" t="s">
        <v>45</v>
      </c>
      <c r="C42" s="52"/>
      <c r="D42" s="69"/>
      <c r="E42" s="66">
        <v>187291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>
      <c r="A43" s="50"/>
      <c r="B43" s="51" t="s">
        <v>35</v>
      </c>
      <c r="C43" s="52"/>
      <c r="D43" s="71">
        <v>54047.668799999999</v>
      </c>
      <c r="E43" s="72"/>
      <c r="F43" s="72"/>
      <c r="G43" s="71">
        <v>37161.980000000003</v>
      </c>
      <c r="H43" s="73">
        <v>45.438076227369997</v>
      </c>
      <c r="I43" s="71">
        <v>8523.4164000000001</v>
      </c>
      <c r="J43" s="73">
        <v>15.7701832275882</v>
      </c>
      <c r="K43" s="71">
        <v>2859.6412999999998</v>
      </c>
      <c r="L43" s="73">
        <v>7.6950724907553401</v>
      </c>
      <c r="M43" s="73">
        <v>1.98058934874105</v>
      </c>
      <c r="N43" s="71">
        <v>276156.61459999997</v>
      </c>
      <c r="O43" s="71">
        <v>14246990.770400001</v>
      </c>
      <c r="P43" s="71">
        <v>67</v>
      </c>
      <c r="Q43" s="71">
        <v>63</v>
      </c>
      <c r="R43" s="73">
        <v>6.3492063492063497</v>
      </c>
      <c r="S43" s="71">
        <v>806.68162388059704</v>
      </c>
      <c r="T43" s="71">
        <v>367.66686190476202</v>
      </c>
      <c r="U43" s="74">
        <v>54.422308501825597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1" t="s">
        <v>53</v>
      </c>
      <c r="B1" s="32" t="s">
        <v>36</v>
      </c>
      <c r="C1" s="31" t="s">
        <v>37</v>
      </c>
      <c r="D1" s="31" t="s">
        <v>38</v>
      </c>
      <c r="E1" s="31" t="s">
        <v>39</v>
      </c>
      <c r="F1" s="31" t="s">
        <v>46</v>
      </c>
      <c r="G1" s="31" t="s">
        <v>39</v>
      </c>
      <c r="H1" s="31" t="s">
        <v>47</v>
      </c>
    </row>
    <row r="2" spans="1:8" ht="14.25">
      <c r="A2" s="33">
        <v>1</v>
      </c>
      <c r="B2" s="34">
        <v>12</v>
      </c>
      <c r="C2" s="33">
        <v>61653</v>
      </c>
      <c r="D2" s="33">
        <v>688449.67838974402</v>
      </c>
      <c r="E2" s="33">
        <v>530204.186383761</v>
      </c>
      <c r="F2" s="33">
        <v>158245.49200598299</v>
      </c>
      <c r="G2" s="33">
        <v>530204.186383761</v>
      </c>
      <c r="H2" s="33">
        <v>0.229857747012262</v>
      </c>
    </row>
    <row r="3" spans="1:8" ht="14.25">
      <c r="A3" s="33">
        <v>2</v>
      </c>
      <c r="B3" s="34">
        <v>13</v>
      </c>
      <c r="C3" s="33">
        <v>13113.941999999999</v>
      </c>
      <c r="D3" s="33">
        <v>102972.015740095</v>
      </c>
      <c r="E3" s="33">
        <v>79679.970718826095</v>
      </c>
      <c r="F3" s="33">
        <v>23292.045021269201</v>
      </c>
      <c r="G3" s="33">
        <v>79679.970718826095</v>
      </c>
      <c r="H3" s="33">
        <v>0.22619781553134899</v>
      </c>
    </row>
    <row r="4" spans="1:8" ht="14.25">
      <c r="A4" s="33">
        <v>3</v>
      </c>
      <c r="B4" s="34">
        <v>14</v>
      </c>
      <c r="C4" s="33">
        <v>121966</v>
      </c>
      <c r="D4" s="33">
        <v>152014.319177778</v>
      </c>
      <c r="E4" s="33">
        <v>125622.47164700901</v>
      </c>
      <c r="F4" s="33">
        <v>26391.847530769199</v>
      </c>
      <c r="G4" s="33">
        <v>125622.47164700901</v>
      </c>
      <c r="H4" s="33">
        <v>0.17361422051237499</v>
      </c>
    </row>
    <row r="5" spans="1:8" ht="14.25">
      <c r="A5" s="33">
        <v>4</v>
      </c>
      <c r="B5" s="34">
        <v>15</v>
      </c>
      <c r="C5" s="33">
        <v>3316</v>
      </c>
      <c r="D5" s="33">
        <v>46821.212115384602</v>
      </c>
      <c r="E5" s="33">
        <v>37230.165456410301</v>
      </c>
      <c r="F5" s="33">
        <v>9591.0466589743592</v>
      </c>
      <c r="G5" s="33">
        <v>37230.165456410301</v>
      </c>
      <c r="H5" s="33">
        <v>0.20484404879007601</v>
      </c>
    </row>
    <row r="6" spans="1:8" ht="14.25">
      <c r="A6" s="33">
        <v>5</v>
      </c>
      <c r="B6" s="34">
        <v>16</v>
      </c>
      <c r="C6" s="33">
        <v>2883</v>
      </c>
      <c r="D6" s="33">
        <v>222799.133253846</v>
      </c>
      <c r="E6" s="33">
        <v>209960.791429915</v>
      </c>
      <c r="F6" s="33">
        <v>12838.3418239316</v>
      </c>
      <c r="G6" s="33">
        <v>209960.791429915</v>
      </c>
      <c r="H6" s="33">
        <v>5.7622943305189002E-2</v>
      </c>
    </row>
    <row r="7" spans="1:8" ht="14.25">
      <c r="A7" s="33">
        <v>6</v>
      </c>
      <c r="B7" s="34">
        <v>17</v>
      </c>
      <c r="C7" s="33">
        <v>17428.734</v>
      </c>
      <c r="D7" s="33">
        <v>295561.15274102602</v>
      </c>
      <c r="E7" s="33">
        <v>220090.38679059799</v>
      </c>
      <c r="F7" s="33">
        <v>75470.765950427405</v>
      </c>
      <c r="G7" s="33">
        <v>220090.38679059799</v>
      </c>
      <c r="H7" s="33">
        <v>0.25534737989249801</v>
      </c>
    </row>
    <row r="8" spans="1:8" ht="14.25">
      <c r="A8" s="33">
        <v>7</v>
      </c>
      <c r="B8" s="34">
        <v>18</v>
      </c>
      <c r="C8" s="33">
        <v>57924</v>
      </c>
      <c r="D8" s="33">
        <v>173129.83883931601</v>
      </c>
      <c r="E8" s="33">
        <v>140502.07701452999</v>
      </c>
      <c r="F8" s="33">
        <v>32627.761824786299</v>
      </c>
      <c r="G8" s="33">
        <v>140502.07701452999</v>
      </c>
      <c r="H8" s="33">
        <v>0.188458338802409</v>
      </c>
    </row>
    <row r="9" spans="1:8" ht="14.25">
      <c r="A9" s="33">
        <v>8</v>
      </c>
      <c r="B9" s="34">
        <v>19</v>
      </c>
      <c r="C9" s="33">
        <v>58903</v>
      </c>
      <c r="D9" s="33">
        <v>130582.958470085</v>
      </c>
      <c r="E9" s="33">
        <v>111057.122444444</v>
      </c>
      <c r="F9" s="33">
        <v>19525.836025641001</v>
      </c>
      <c r="G9" s="33">
        <v>111057.122444444</v>
      </c>
      <c r="H9" s="33">
        <v>0.14952820991656501</v>
      </c>
    </row>
    <row r="10" spans="1:8" ht="14.25">
      <c r="A10" s="33">
        <v>9</v>
      </c>
      <c r="B10" s="34">
        <v>21</v>
      </c>
      <c r="C10" s="33">
        <v>236349</v>
      </c>
      <c r="D10" s="33">
        <v>984883.31499999994</v>
      </c>
      <c r="E10" s="33">
        <v>915075.55969999998</v>
      </c>
      <c r="F10" s="33">
        <v>69807.755300000004</v>
      </c>
      <c r="G10" s="33">
        <v>915075.55969999998</v>
      </c>
      <c r="H10" s="33">
        <v>7.0879214051869699E-2</v>
      </c>
    </row>
    <row r="11" spans="1:8" ht="14.25">
      <c r="A11" s="33">
        <v>10</v>
      </c>
      <c r="B11" s="34">
        <v>22</v>
      </c>
      <c r="C11" s="33">
        <v>41337.01</v>
      </c>
      <c r="D11" s="33">
        <v>466706.74191452999</v>
      </c>
      <c r="E11" s="33">
        <v>434567.49854017101</v>
      </c>
      <c r="F11" s="33">
        <v>32139.243374359001</v>
      </c>
      <c r="G11" s="33">
        <v>434567.49854017101</v>
      </c>
      <c r="H11" s="33">
        <v>6.8863893507338195E-2</v>
      </c>
    </row>
    <row r="12" spans="1:8" ht="14.25">
      <c r="A12" s="33">
        <v>11</v>
      </c>
      <c r="B12" s="34">
        <v>23</v>
      </c>
      <c r="C12" s="33">
        <v>277043.78700000001</v>
      </c>
      <c r="D12" s="33">
        <v>2072326.1424162399</v>
      </c>
      <c r="E12" s="33">
        <v>1784173.6623213701</v>
      </c>
      <c r="F12" s="33">
        <v>288152.48009487201</v>
      </c>
      <c r="G12" s="33">
        <v>1784173.6623213701</v>
      </c>
      <c r="H12" s="33">
        <v>0.13904784299970199</v>
      </c>
    </row>
    <row r="13" spans="1:8" ht="14.25">
      <c r="A13" s="33">
        <v>12</v>
      </c>
      <c r="B13" s="34">
        <v>24</v>
      </c>
      <c r="C13" s="33">
        <v>27485.491999999998</v>
      </c>
      <c r="D13" s="33">
        <v>620304.11651965801</v>
      </c>
      <c r="E13" s="33">
        <v>560730.66519914498</v>
      </c>
      <c r="F13" s="33">
        <v>59573.451320512802</v>
      </c>
      <c r="G13" s="33">
        <v>560730.66519914498</v>
      </c>
      <c r="H13" s="33">
        <v>9.60391036170479E-2</v>
      </c>
    </row>
    <row r="14" spans="1:8" ht="14.25">
      <c r="A14" s="33">
        <v>13</v>
      </c>
      <c r="B14" s="34">
        <v>25</v>
      </c>
      <c r="C14" s="33">
        <v>78289</v>
      </c>
      <c r="D14" s="33">
        <v>942294.83470000001</v>
      </c>
      <c r="E14" s="33">
        <v>861335.20279999997</v>
      </c>
      <c r="F14" s="33">
        <v>80959.631899999993</v>
      </c>
      <c r="G14" s="33">
        <v>861335.20279999997</v>
      </c>
      <c r="H14" s="33">
        <v>8.5917516385171797E-2</v>
      </c>
    </row>
    <row r="15" spans="1:8" ht="14.25">
      <c r="A15" s="33">
        <v>14</v>
      </c>
      <c r="B15" s="34">
        <v>26</v>
      </c>
      <c r="C15" s="33">
        <v>70055</v>
      </c>
      <c r="D15" s="33">
        <v>376682.36851091398</v>
      </c>
      <c r="E15" s="33">
        <v>327357.39068318601</v>
      </c>
      <c r="F15" s="33">
        <v>49324.977827728602</v>
      </c>
      <c r="G15" s="33">
        <v>327357.39068318601</v>
      </c>
      <c r="H15" s="33">
        <v>0.13094580992128199</v>
      </c>
    </row>
    <row r="16" spans="1:8" ht="14.25">
      <c r="A16" s="33">
        <v>15</v>
      </c>
      <c r="B16" s="34">
        <v>27</v>
      </c>
      <c r="C16" s="33">
        <v>199924.736</v>
      </c>
      <c r="D16" s="33">
        <v>1323245.3014952301</v>
      </c>
      <c r="E16" s="33">
        <v>1150883.6095151801</v>
      </c>
      <c r="F16" s="33">
        <v>172361.69198005399</v>
      </c>
      <c r="G16" s="33">
        <v>1150883.6095151801</v>
      </c>
      <c r="H16" s="33">
        <v>0.130256795006406</v>
      </c>
    </row>
    <row r="17" spans="1:8" ht="14.25">
      <c r="A17" s="33">
        <v>16</v>
      </c>
      <c r="B17" s="34">
        <v>29</v>
      </c>
      <c r="C17" s="33">
        <v>235585</v>
      </c>
      <c r="D17" s="33">
        <v>2835919.4197632498</v>
      </c>
      <c r="E17" s="33">
        <v>2554784.5610888898</v>
      </c>
      <c r="F17" s="33">
        <v>281134.85867435898</v>
      </c>
      <c r="G17" s="33">
        <v>2554784.5610888898</v>
      </c>
      <c r="H17" s="33">
        <v>9.9133584937272007E-2</v>
      </c>
    </row>
    <row r="18" spans="1:8" ht="14.25">
      <c r="A18" s="33">
        <v>17</v>
      </c>
      <c r="B18" s="34">
        <v>31</v>
      </c>
      <c r="C18" s="33">
        <v>51400.392</v>
      </c>
      <c r="D18" s="33">
        <v>332920.94974414899</v>
      </c>
      <c r="E18" s="33">
        <v>277255.45187427499</v>
      </c>
      <c r="F18" s="33">
        <v>55665.4978698747</v>
      </c>
      <c r="G18" s="33">
        <v>277255.45187427499</v>
      </c>
      <c r="H18" s="33">
        <v>0.16720334936162401</v>
      </c>
    </row>
    <row r="19" spans="1:8" ht="14.25">
      <c r="A19" s="33">
        <v>18</v>
      </c>
      <c r="B19" s="34">
        <v>32</v>
      </c>
      <c r="C19" s="33">
        <v>14864.179</v>
      </c>
      <c r="D19" s="33">
        <v>256118.44789953099</v>
      </c>
      <c r="E19" s="33">
        <v>234033.725947898</v>
      </c>
      <c r="F19" s="33">
        <v>22084.721951633001</v>
      </c>
      <c r="G19" s="33">
        <v>234033.725947898</v>
      </c>
      <c r="H19" s="33">
        <v>8.6228548285972206E-2</v>
      </c>
    </row>
    <row r="20" spans="1:8" ht="14.25">
      <c r="A20" s="33">
        <v>19</v>
      </c>
      <c r="B20" s="34">
        <v>33</v>
      </c>
      <c r="C20" s="33">
        <v>29978.598999999998</v>
      </c>
      <c r="D20" s="33">
        <v>459344.70525641</v>
      </c>
      <c r="E20" s="33">
        <v>354306.24348677899</v>
      </c>
      <c r="F20" s="33">
        <v>105038.461769631</v>
      </c>
      <c r="G20" s="33">
        <v>354306.24348677899</v>
      </c>
      <c r="H20" s="33">
        <v>0.228670235158143</v>
      </c>
    </row>
    <row r="21" spans="1:8" ht="14.25">
      <c r="A21" s="33">
        <v>20</v>
      </c>
      <c r="B21" s="34">
        <v>34</v>
      </c>
      <c r="C21" s="33">
        <v>53399.498</v>
      </c>
      <c r="D21" s="33">
        <v>260651.53062793301</v>
      </c>
      <c r="E21" s="33">
        <v>189491.460977935</v>
      </c>
      <c r="F21" s="33">
        <v>71160.069649997997</v>
      </c>
      <c r="G21" s="33">
        <v>189491.460977935</v>
      </c>
      <c r="H21" s="33">
        <v>0.273008447249732</v>
      </c>
    </row>
    <row r="22" spans="1:8" ht="14.25">
      <c r="A22" s="33">
        <v>21</v>
      </c>
      <c r="B22" s="34">
        <v>35</v>
      </c>
      <c r="C22" s="33">
        <v>35859.800000000003</v>
      </c>
      <c r="D22" s="33">
        <v>906221.30352303199</v>
      </c>
      <c r="E22" s="33">
        <v>863143.51129532896</v>
      </c>
      <c r="F22" s="33">
        <v>43077.792227702303</v>
      </c>
      <c r="G22" s="33">
        <v>863143.51129532896</v>
      </c>
      <c r="H22" s="33">
        <v>4.7535620780743998E-2</v>
      </c>
    </row>
    <row r="23" spans="1:8" ht="14.25">
      <c r="A23" s="33">
        <v>22</v>
      </c>
      <c r="B23" s="34">
        <v>36</v>
      </c>
      <c r="C23" s="33">
        <v>110286.423</v>
      </c>
      <c r="D23" s="33">
        <v>627666.50741681398</v>
      </c>
      <c r="E23" s="33">
        <v>556900.51331514004</v>
      </c>
      <c r="F23" s="33">
        <v>70765.994101674107</v>
      </c>
      <c r="G23" s="33">
        <v>556900.51331514004</v>
      </c>
      <c r="H23" s="33">
        <v>0.112744575766699</v>
      </c>
    </row>
    <row r="24" spans="1:8" ht="14.25">
      <c r="A24" s="33">
        <v>23</v>
      </c>
      <c r="B24" s="34">
        <v>37</v>
      </c>
      <c r="C24" s="33">
        <v>144468.65900000001</v>
      </c>
      <c r="D24" s="33">
        <v>1141396.80324159</v>
      </c>
      <c r="E24" s="33">
        <v>1001011.39885352</v>
      </c>
      <c r="F24" s="33">
        <v>140385.40438807799</v>
      </c>
      <c r="G24" s="33">
        <v>1001011.39885352</v>
      </c>
      <c r="H24" s="33">
        <v>0.122994390723173</v>
      </c>
    </row>
    <row r="25" spans="1:8" ht="14.25">
      <c r="A25" s="33">
        <v>24</v>
      </c>
      <c r="B25" s="34">
        <v>38</v>
      </c>
      <c r="C25" s="33">
        <v>179078.62400000001</v>
      </c>
      <c r="D25" s="33">
        <v>848842.81824513304</v>
      </c>
      <c r="E25" s="33">
        <v>814261.89831061906</v>
      </c>
      <c r="F25" s="33">
        <v>34580.919934513302</v>
      </c>
      <c r="G25" s="33">
        <v>814261.89831061906</v>
      </c>
      <c r="H25" s="33">
        <v>4.0738896755944297E-2</v>
      </c>
    </row>
    <row r="26" spans="1:8" ht="14.25">
      <c r="A26" s="33">
        <v>25</v>
      </c>
      <c r="B26" s="34">
        <v>39</v>
      </c>
      <c r="C26" s="33">
        <v>82451.296000000002</v>
      </c>
      <c r="D26" s="33">
        <v>137890.141222593</v>
      </c>
      <c r="E26" s="33">
        <v>105381.25632677801</v>
      </c>
      <c r="F26" s="33">
        <v>32508.884895814801</v>
      </c>
      <c r="G26" s="33">
        <v>105381.25632677801</v>
      </c>
      <c r="H26" s="33">
        <v>0.235759312504702</v>
      </c>
    </row>
    <row r="27" spans="1:8" ht="14.25">
      <c r="A27" s="33">
        <v>26</v>
      </c>
      <c r="B27" s="34">
        <v>40</v>
      </c>
      <c r="C27" s="33">
        <v>13</v>
      </c>
      <c r="D27" s="33">
        <v>44.017200000000003</v>
      </c>
      <c r="E27" s="33">
        <v>34.427900000000001</v>
      </c>
      <c r="F27" s="33">
        <v>9.5892999999999997</v>
      </c>
      <c r="G27" s="33">
        <v>34.427900000000001</v>
      </c>
      <c r="H27" s="33">
        <v>0.21785347545959299</v>
      </c>
    </row>
    <row r="28" spans="1:8" ht="14.25">
      <c r="A28" s="33">
        <v>27</v>
      </c>
      <c r="B28" s="34">
        <v>42</v>
      </c>
      <c r="C28" s="33">
        <v>10141.125</v>
      </c>
      <c r="D28" s="33">
        <v>164083.48699999999</v>
      </c>
      <c r="E28" s="33">
        <v>141272.25719999999</v>
      </c>
      <c r="F28" s="33">
        <v>22811.229800000001</v>
      </c>
      <c r="G28" s="33">
        <v>141272.25719999999</v>
      </c>
      <c r="H28" s="33">
        <v>0.139022093064124</v>
      </c>
    </row>
    <row r="29" spans="1:8" ht="14.25">
      <c r="A29" s="33">
        <v>28</v>
      </c>
      <c r="B29" s="34">
        <v>75</v>
      </c>
      <c r="C29" s="33">
        <v>658</v>
      </c>
      <c r="D29" s="33">
        <v>459613.24786324799</v>
      </c>
      <c r="E29" s="33">
        <v>433570.89914529899</v>
      </c>
      <c r="F29" s="33">
        <v>26042.348717948698</v>
      </c>
      <c r="G29" s="33">
        <v>433570.89914529899</v>
      </c>
      <c r="H29" s="33">
        <v>5.6661440545981198E-2</v>
      </c>
    </row>
    <row r="30" spans="1:8" ht="14.25">
      <c r="A30" s="33">
        <v>29</v>
      </c>
      <c r="B30" s="34">
        <v>76</v>
      </c>
      <c r="C30" s="33">
        <v>2889</v>
      </c>
      <c r="D30" s="33">
        <v>750085.43055299099</v>
      </c>
      <c r="E30" s="33">
        <v>711392.74336495704</v>
      </c>
      <c r="F30" s="33">
        <v>38692.687188034201</v>
      </c>
      <c r="G30" s="33">
        <v>711392.74336495704</v>
      </c>
      <c r="H30" s="33">
        <v>5.1584373741946299E-2</v>
      </c>
    </row>
    <row r="31" spans="1:8" ht="14.25">
      <c r="A31" s="33">
        <v>30</v>
      </c>
      <c r="B31" s="34">
        <v>99</v>
      </c>
      <c r="C31" s="33">
        <v>76</v>
      </c>
      <c r="D31" s="33">
        <v>54047.668860146703</v>
      </c>
      <c r="E31" s="33">
        <v>45524.251645110096</v>
      </c>
      <c r="F31" s="33">
        <v>8523.4172150366794</v>
      </c>
      <c r="G31" s="33">
        <v>45524.251645110096</v>
      </c>
      <c r="H31" s="33">
        <v>0.157701847180344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2013-10-07T02:35:28Z</dcterms:modified>
</cp:coreProperties>
</file>