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105" windowWidth="20415" windowHeight="7770"/>
  </bookViews>
  <sheets>
    <sheet name="RMS-RA数据核对" sheetId="2" r:id="rId1"/>
    <sheet name="RA" sheetId="3" r:id="rId2"/>
    <sheet name="RMS" sheetId="4" r:id="rId3"/>
  </sheets>
  <calcPr calcId="125725" refMode="R1C1"/>
</workbook>
</file>

<file path=xl/calcChain.xml><?xml version="1.0" encoding="utf-8"?>
<calcChain xmlns="http://schemas.openxmlformats.org/spreadsheetml/2006/main">
  <c r="E4" i="2"/>
  <c r="F4"/>
  <c r="J4"/>
  <c r="E5"/>
  <c r="F5"/>
  <c r="J5"/>
  <c r="E6"/>
  <c r="F6"/>
  <c r="J6"/>
  <c r="E7"/>
  <c r="F7"/>
  <c r="J7"/>
  <c r="E8"/>
  <c r="F8"/>
  <c r="J8"/>
  <c r="E9"/>
  <c r="F9"/>
  <c r="J9"/>
  <c r="E10"/>
  <c r="F10"/>
  <c r="J10"/>
  <c r="E11"/>
  <c r="F11"/>
  <c r="J11"/>
  <c r="E12"/>
  <c r="F12"/>
  <c r="J12"/>
  <c r="E13"/>
  <c r="F13"/>
  <c r="J13"/>
  <c r="E14"/>
  <c r="F14"/>
  <c r="J14"/>
  <c r="E15"/>
  <c r="F15"/>
  <c r="J15"/>
  <c r="E16"/>
  <c r="F16"/>
  <c r="J16"/>
  <c r="E17"/>
  <c r="F17"/>
  <c r="J17"/>
  <c r="E18"/>
  <c r="F18"/>
  <c r="J18"/>
  <c r="E19"/>
  <c r="F19"/>
  <c r="J19"/>
  <c r="E20"/>
  <c r="F20"/>
  <c r="J20"/>
  <c r="E21"/>
  <c r="F21"/>
  <c r="J21"/>
  <c r="E22"/>
  <c r="F22"/>
  <c r="J22"/>
  <c r="E23"/>
  <c r="F23"/>
  <c r="J23"/>
  <c r="E24"/>
  <c r="F24"/>
  <c r="J24"/>
  <c r="E25"/>
  <c r="F25"/>
  <c r="J25"/>
  <c r="E26"/>
  <c r="F26"/>
  <c r="J26"/>
  <c r="E27"/>
  <c r="F27"/>
  <c r="J27"/>
  <c r="E28"/>
  <c r="F28"/>
  <c r="J28"/>
  <c r="E29"/>
  <c r="F29"/>
  <c r="J29"/>
  <c r="E30"/>
  <c r="F30"/>
  <c r="E31"/>
  <c r="F31"/>
  <c r="J31"/>
  <c r="E32"/>
  <c r="K32" s="1"/>
  <c r="F32"/>
  <c r="E33"/>
  <c r="K33" s="1"/>
  <c r="F33"/>
  <c r="E34"/>
  <c r="K34" s="1"/>
  <c r="F34"/>
  <c r="E35"/>
  <c r="F35"/>
  <c r="J35"/>
  <c r="E36"/>
  <c r="F36"/>
  <c r="J36"/>
  <c r="E37"/>
  <c r="K37" s="1"/>
  <c r="F37"/>
  <c r="E38"/>
  <c r="K38" s="1"/>
  <c r="F38"/>
  <c r="E39"/>
  <c r="F39"/>
  <c r="J39"/>
  <c r="E3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1"/>
  <c r="I35"/>
  <c r="I36"/>
  <c r="I39"/>
  <c r="A4"/>
  <c r="H30"/>
  <c r="H31"/>
  <c r="H32"/>
  <c r="H33"/>
  <c r="H34"/>
  <c r="H35"/>
  <c r="H36"/>
  <c r="H37"/>
  <c r="H38"/>
  <c r="H39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I3" l="1"/>
  <c r="K30"/>
  <c r="K5"/>
  <c r="K7"/>
  <c r="K39"/>
  <c r="G19"/>
  <c r="L19" s="1"/>
  <c r="G11"/>
  <c r="G38"/>
  <c r="L38" s="1"/>
  <c r="G7"/>
  <c r="G5"/>
  <c r="L5" s="1"/>
  <c r="K36"/>
  <c r="K28"/>
  <c r="K26"/>
  <c r="K24"/>
  <c r="K22"/>
  <c r="K20"/>
  <c r="K18"/>
  <c r="K16"/>
  <c r="K14"/>
  <c r="K12"/>
  <c r="K10"/>
  <c r="K8"/>
  <c r="K6"/>
  <c r="K4"/>
  <c r="G39"/>
  <c r="L39" s="1"/>
  <c r="K23"/>
  <c r="K21"/>
  <c r="G27"/>
  <c r="L27" s="1"/>
  <c r="G23"/>
  <c r="L23" s="1"/>
  <c r="G21"/>
  <c r="L21" s="1"/>
  <c r="G18"/>
  <c r="L18" s="1"/>
  <c r="K29"/>
  <c r="K15"/>
  <c r="K13"/>
  <c r="G32"/>
  <c r="L32" s="1"/>
  <c r="G29"/>
  <c r="L29" s="1"/>
  <c r="G26"/>
  <c r="L26" s="1"/>
  <c r="G15"/>
  <c r="L15" s="1"/>
  <c r="G13"/>
  <c r="L13" s="1"/>
  <c r="G10"/>
  <c r="L10" s="1"/>
  <c r="G4"/>
  <c r="L4" s="1"/>
  <c r="K35"/>
  <c r="K31"/>
  <c r="K27"/>
  <c r="K25"/>
  <c r="K19"/>
  <c r="K17"/>
  <c r="K11"/>
  <c r="K9"/>
  <c r="G34"/>
  <c r="L34" s="1"/>
  <c r="G33"/>
  <c r="L33" s="1"/>
  <c r="G31"/>
  <c r="L31" s="1"/>
  <c r="G30"/>
  <c r="L30" s="1"/>
  <c r="G25"/>
  <c r="L25" s="1"/>
  <c r="G22"/>
  <c r="L22" s="1"/>
  <c r="G17"/>
  <c r="L17" s="1"/>
  <c r="G14"/>
  <c r="L14" s="1"/>
  <c r="G9"/>
  <c r="L9" s="1"/>
  <c r="G6"/>
  <c r="L6" s="1"/>
  <c r="G37"/>
  <c r="L37" s="1"/>
  <c r="G35"/>
  <c r="L35" s="1"/>
  <c r="G28"/>
  <c r="L28" s="1"/>
  <c r="G24"/>
  <c r="L24" s="1"/>
  <c r="G20"/>
  <c r="L20" s="1"/>
  <c r="G16"/>
  <c r="L16" s="1"/>
  <c r="G12"/>
  <c r="L12" s="1"/>
  <c r="L11"/>
  <c r="G8"/>
  <c r="L8" s="1"/>
  <c r="L7"/>
  <c r="J3"/>
  <c r="G3"/>
  <c r="G36"/>
  <c r="L36" s="1"/>
  <c r="K3"/>
  <c r="L3" l="1"/>
</calcChain>
</file>

<file path=xl/sharedStrings.xml><?xml version="1.0" encoding="utf-8"?>
<sst xmlns="http://schemas.openxmlformats.org/spreadsheetml/2006/main" count="114" uniqueCount="71">
  <si>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</si>
  <si>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</si>
  <si>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</si>
  <si>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</si>
  <si>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</si>
  <si>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</si>
  <si>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</si>
  <si>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</si>
  <si>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</si>
  <si>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</si>
  <si>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</si>
  <si>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</si>
  <si>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</si>
  <si>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</si>
  <si>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</si>
  <si>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</si>
  <si>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</si>
  <si>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</si>
  <si>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</si>
  <si>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</si>
  <si>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</si>
  <si>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</si>
  <si>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</si>
  <si>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</si>
  <si>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</si>
  <si>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</si>
  <si>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</si>
  <si>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</si>
  <si>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</si>
  <si>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</si>
  <si>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</si>
  <si>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</si>
  <si>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</si>
  <si>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</si>
  <si>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</si>
  <si>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</si>
  <si>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DEPT</t>
  </si>
  <si>
    <t>QTY</t>
  </si>
  <si>
    <t>AMT</t>
  </si>
  <si>
    <t>COST</t>
  </si>
  <si>
    <t>41-周转筐</t>
  </si>
  <si>
    <t>71-黑电</t>
  </si>
  <si>
    <t>72-空调</t>
  </si>
  <si>
    <t>73-冰箱</t>
  </si>
  <si>
    <t>77-洗衣机</t>
  </si>
  <si>
    <t>78-厨卫</t>
  </si>
  <si>
    <t>PROFIT</t>
  </si>
  <si>
    <t>PROFIT_RATE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</si>
  <si>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</si>
  <si>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</si>
  <si>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</si>
  <si>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</si>
  <si>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</si>
  <si>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 xml:space="preserve">   </t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</si>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</sst>
</file>

<file path=xl/styles.xml><?xml version="1.0" encoding="utf-8"?>
<styleSheet xmlns="http://schemas.openxmlformats.org/spreadsheetml/2006/main">
  <numFmts count="2">
    <numFmt numFmtId="176" formatCode="#,##0.00&quot;%&quot;"/>
    <numFmt numFmtId="177" formatCode="0.00_ "/>
  </numFmts>
  <fonts count="3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8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5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8" fillId="0" borderId="0"/>
    <xf numFmtId="0" fontId="29" fillId="0" borderId="0"/>
    <xf numFmtId="0" fontId="29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1" fillId="0" borderId="0"/>
  </cellStyleXfs>
  <cellXfs count="73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33" fillId="0" borderId="0" xfId="0" applyNumberFormat="1" applyFont="1" applyAlignment="1"/>
    <xf numFmtId="1" fontId="33" fillId="0" borderId="0" xfId="0" applyNumberFormat="1" applyFont="1" applyAlignment="1"/>
    <xf numFmtId="0" fontId="20" fillId="0" borderId="0" xfId="0" applyFont="1">
      <alignment vertical="center"/>
    </xf>
    <xf numFmtId="0" fontId="26" fillId="0" borderId="0" xfId="0" applyFont="1" applyAlignment="1">
      <alignment horizontal="left" wrapText="1"/>
    </xf>
    <xf numFmtId="0" fontId="27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</cellXfs>
  <cellStyles count="53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10" xfId="52"/>
    <cellStyle name="常规 2" xfId="44"/>
    <cellStyle name="常规 3" xfId="45"/>
    <cellStyle name="常规 4" xfId="47"/>
    <cellStyle name="常规 5" xfId="46"/>
    <cellStyle name="常规 6" xfId="48"/>
    <cellStyle name="常规 7" xfId="49"/>
    <cellStyle name="常规 8" xfId="50"/>
    <cellStyle name="常规 9" xfId="51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1" Type="http://schemas.openxmlformats.org/officeDocument/2006/relationships/hyperlink" Target="cid:97a5ff112" TargetMode="External"/><Relationship Id="rId42" Type="http://schemas.openxmlformats.org/officeDocument/2006/relationships/image" Target="cid:c0d5d5a813" TargetMode="External"/><Relationship Id="rId47" Type="http://schemas.openxmlformats.org/officeDocument/2006/relationships/hyperlink" Target="cid:d0b588612" TargetMode="External"/><Relationship Id="rId63" Type="http://schemas.openxmlformats.org/officeDocument/2006/relationships/hyperlink" Target="cid:38d18ad2" TargetMode="External"/><Relationship Id="rId68" Type="http://schemas.openxmlformats.org/officeDocument/2006/relationships/image" Target="cid:392276913" TargetMode="External"/><Relationship Id="rId84" Type="http://schemas.openxmlformats.org/officeDocument/2006/relationships/image" Target="cid:2deb17eb13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33" Type="http://schemas.openxmlformats.org/officeDocument/2006/relationships/hyperlink" Target="cid:c8af4ef42" TargetMode="External"/><Relationship Id="rId138" Type="http://schemas.openxmlformats.org/officeDocument/2006/relationships/image" Target="cid:dc21cebf13" TargetMode="External"/><Relationship Id="rId154" Type="http://schemas.openxmlformats.org/officeDocument/2006/relationships/image" Target="cid:ed79471e13" TargetMode="External"/><Relationship Id="rId159" Type="http://schemas.openxmlformats.org/officeDocument/2006/relationships/hyperlink" Target="cid:241931c2" TargetMode="External"/><Relationship Id="rId175" Type="http://schemas.openxmlformats.org/officeDocument/2006/relationships/hyperlink" Target="cid:2a30eb842" TargetMode="External"/><Relationship Id="rId170" Type="http://schemas.openxmlformats.org/officeDocument/2006/relationships/image" Target="cid:1600d1f413" TargetMode="External"/><Relationship Id="rId191" Type="http://schemas.openxmlformats.org/officeDocument/2006/relationships/hyperlink" Target="cid:671668a42" TargetMode="External"/><Relationship Id="rId196" Type="http://schemas.openxmlformats.org/officeDocument/2006/relationships/image" Target="cid:9571363a13" TargetMode="External"/><Relationship Id="rId16" Type="http://schemas.openxmlformats.org/officeDocument/2006/relationships/image" Target="cid:7dde59d613" TargetMode="External"/><Relationship Id="rId107" Type="http://schemas.openxmlformats.org/officeDocument/2006/relationships/hyperlink" Target="cid:847633e82" TargetMode="External"/><Relationship Id="rId11" Type="http://schemas.openxmlformats.org/officeDocument/2006/relationships/hyperlink" Target="cid:78be76a62" TargetMode="External"/><Relationship Id="rId32" Type="http://schemas.openxmlformats.org/officeDocument/2006/relationships/image" Target="cid:a711f73213" TargetMode="External"/><Relationship Id="rId37" Type="http://schemas.openxmlformats.org/officeDocument/2006/relationships/hyperlink" Target="cid:bbb631c12" TargetMode="External"/><Relationship Id="rId53" Type="http://schemas.openxmlformats.org/officeDocument/2006/relationships/hyperlink" Target="cid:e1e57af62" TargetMode="External"/><Relationship Id="rId58" Type="http://schemas.openxmlformats.org/officeDocument/2006/relationships/image" Target="cid:eca83a0c13" TargetMode="External"/><Relationship Id="rId74" Type="http://schemas.openxmlformats.org/officeDocument/2006/relationships/image" Target="cid:1338c59c13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23" Type="http://schemas.openxmlformats.org/officeDocument/2006/relationships/hyperlink" Target="cid:b896ad462" TargetMode="External"/><Relationship Id="rId128" Type="http://schemas.openxmlformats.org/officeDocument/2006/relationships/image" Target="cid:b8b36ae913" TargetMode="External"/><Relationship Id="rId144" Type="http://schemas.openxmlformats.org/officeDocument/2006/relationships/image" Target="cid:e2636a6713" TargetMode="External"/><Relationship Id="rId149" Type="http://schemas.openxmlformats.org/officeDocument/2006/relationships/hyperlink" Target="cid:ea1527af2" TargetMode="External"/><Relationship Id="rId5" Type="http://schemas.openxmlformats.org/officeDocument/2006/relationships/hyperlink" Target="cid:738f7e472" TargetMode="External"/><Relationship Id="rId90" Type="http://schemas.openxmlformats.org/officeDocument/2006/relationships/image" Target="cid:3c6fa8b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165" Type="http://schemas.openxmlformats.org/officeDocument/2006/relationships/hyperlink" Target="cid:a9baa6a2" TargetMode="External"/><Relationship Id="rId181" Type="http://schemas.openxmlformats.org/officeDocument/2006/relationships/hyperlink" Target="cid:482d44f62" TargetMode="External"/><Relationship Id="rId186" Type="http://schemas.openxmlformats.org/officeDocument/2006/relationships/image" Target="cid:531d4e0813" TargetMode="External"/><Relationship Id="rId22" Type="http://schemas.openxmlformats.org/officeDocument/2006/relationships/image" Target="cid:97a5ff3513" TargetMode="External"/><Relationship Id="rId27" Type="http://schemas.openxmlformats.org/officeDocument/2006/relationships/hyperlink" Target="cid:9cc12f202" TargetMode="External"/><Relationship Id="rId43" Type="http://schemas.openxmlformats.org/officeDocument/2006/relationships/hyperlink" Target="cid:c5fc19282" TargetMode="External"/><Relationship Id="rId48" Type="http://schemas.openxmlformats.org/officeDocument/2006/relationships/image" Target="cid:d0b5888713" TargetMode="External"/><Relationship Id="rId64" Type="http://schemas.openxmlformats.org/officeDocument/2006/relationships/image" Target="cid:38d18d213" TargetMode="External"/><Relationship Id="rId69" Type="http://schemas.openxmlformats.org/officeDocument/2006/relationships/hyperlink" Target="cid:e0ef2af2" TargetMode="External"/><Relationship Id="rId113" Type="http://schemas.openxmlformats.org/officeDocument/2006/relationships/hyperlink" Target="cid:93d06cfe2" TargetMode="External"/><Relationship Id="rId118" Type="http://schemas.openxmlformats.org/officeDocument/2006/relationships/image" Target="cid:9ef219cb13" TargetMode="External"/><Relationship Id="rId134" Type="http://schemas.openxmlformats.org/officeDocument/2006/relationships/image" Target="cid:c8af4f1913" TargetMode="External"/><Relationship Id="rId139" Type="http://schemas.openxmlformats.org/officeDocument/2006/relationships/hyperlink" Target="cid:dc24c3602" TargetMode="External"/><Relationship Id="rId80" Type="http://schemas.openxmlformats.org/officeDocument/2006/relationships/image" Target="cid:27d58f7c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55" Type="http://schemas.openxmlformats.org/officeDocument/2006/relationships/hyperlink" Target="cid:f09b1ba62" TargetMode="External"/><Relationship Id="rId171" Type="http://schemas.openxmlformats.org/officeDocument/2006/relationships/hyperlink" Target="cid:16470b822" TargetMode="External"/><Relationship Id="rId176" Type="http://schemas.openxmlformats.org/officeDocument/2006/relationships/image" Target="cid:2a30ebbf13" TargetMode="External"/><Relationship Id="rId192" Type="http://schemas.openxmlformats.org/officeDocument/2006/relationships/image" Target="cid:671668c913" TargetMode="External"/><Relationship Id="rId12" Type="http://schemas.openxmlformats.org/officeDocument/2006/relationships/image" Target="cid:78be76ce13" TargetMode="External"/><Relationship Id="rId17" Type="http://schemas.openxmlformats.org/officeDocument/2006/relationships/hyperlink" Target="cid:883802342" TargetMode="External"/><Relationship Id="rId33" Type="http://schemas.openxmlformats.org/officeDocument/2006/relationships/hyperlink" Target="cid:ac87b7b92" TargetMode="External"/><Relationship Id="rId38" Type="http://schemas.openxmlformats.org/officeDocument/2006/relationships/image" Target="cid:bbb631eb13" TargetMode="External"/><Relationship Id="rId59" Type="http://schemas.openxmlformats.org/officeDocument/2006/relationships/hyperlink" Target="cid:ef30262e2" TargetMode="External"/><Relationship Id="rId103" Type="http://schemas.openxmlformats.org/officeDocument/2006/relationships/hyperlink" Target="cid:7a31edb12" TargetMode="External"/><Relationship Id="rId108" Type="http://schemas.openxmlformats.org/officeDocument/2006/relationships/image" Target="cid:8476340b13" TargetMode="External"/><Relationship Id="rId124" Type="http://schemas.openxmlformats.org/officeDocument/2006/relationships/image" Target="cid:b896ad6d13" TargetMode="External"/><Relationship Id="rId129" Type="http://schemas.openxmlformats.org/officeDocument/2006/relationships/hyperlink" Target="cid:bd29a17a2" TargetMode="External"/><Relationship Id="rId54" Type="http://schemas.openxmlformats.org/officeDocument/2006/relationships/image" Target="cid:e1e57b1713" TargetMode="External"/><Relationship Id="rId70" Type="http://schemas.openxmlformats.org/officeDocument/2006/relationships/image" Target="cid:e0ef2d213" TargetMode="External"/><Relationship Id="rId75" Type="http://schemas.openxmlformats.org/officeDocument/2006/relationships/hyperlink" Target="cid:185a1b862" TargetMode="External"/><Relationship Id="rId91" Type="http://schemas.openxmlformats.org/officeDocument/2006/relationships/hyperlink" Target="cid:4babe7622" TargetMode="External"/><Relationship Id="rId96" Type="http://schemas.openxmlformats.org/officeDocument/2006/relationships/image" Target="cid:56290cef13" TargetMode="External"/><Relationship Id="rId140" Type="http://schemas.openxmlformats.org/officeDocument/2006/relationships/image" Target="cid:dc24c38713" TargetMode="External"/><Relationship Id="rId145" Type="http://schemas.openxmlformats.org/officeDocument/2006/relationships/hyperlink" Target="cid:e293c4ee2" TargetMode="External"/><Relationship Id="rId161" Type="http://schemas.openxmlformats.org/officeDocument/2006/relationships/hyperlink" Target="cid:55eaf9a2" TargetMode="External"/><Relationship Id="rId166" Type="http://schemas.openxmlformats.org/officeDocument/2006/relationships/image" Target="cid:a9baa8e13" TargetMode="External"/><Relationship Id="rId182" Type="http://schemas.openxmlformats.org/officeDocument/2006/relationships/image" Target="cid:482d451d13" TargetMode="External"/><Relationship Id="rId187" Type="http://schemas.openxmlformats.org/officeDocument/2006/relationships/hyperlink" Target="cid:579a7efa2" TargetMode="External"/><Relationship Id="rId1" Type="http://schemas.openxmlformats.org/officeDocument/2006/relationships/image" Target="../media/image1.jpeg"/><Relationship Id="rId6" Type="http://schemas.openxmlformats.org/officeDocument/2006/relationships/image" Target="cid:738f7e7313" TargetMode="External"/><Relationship Id="rId23" Type="http://schemas.openxmlformats.org/officeDocument/2006/relationships/hyperlink" Target="cid:97a883d72" TargetMode="External"/><Relationship Id="rId28" Type="http://schemas.openxmlformats.org/officeDocument/2006/relationships/image" Target="cid:9cc12f6e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119" Type="http://schemas.openxmlformats.org/officeDocument/2006/relationships/hyperlink" Target="cid:a36860ed2" TargetMode="External"/><Relationship Id="rId44" Type="http://schemas.openxmlformats.org/officeDocument/2006/relationships/image" Target="cid:c5fc194a13" TargetMode="External"/><Relationship Id="rId60" Type="http://schemas.openxmlformats.org/officeDocument/2006/relationships/image" Target="cid:ef30265413" TargetMode="External"/><Relationship Id="rId65" Type="http://schemas.openxmlformats.org/officeDocument/2006/relationships/hyperlink" Target="cid:38f9f0f2" TargetMode="External"/><Relationship Id="rId81" Type="http://schemas.openxmlformats.org/officeDocument/2006/relationships/hyperlink" Target="cid:27d6fdf22" TargetMode="External"/><Relationship Id="rId86" Type="http://schemas.openxmlformats.org/officeDocument/2006/relationships/image" Target="cid:321b9fbf13" TargetMode="External"/><Relationship Id="rId130" Type="http://schemas.openxmlformats.org/officeDocument/2006/relationships/image" Target="cid:bd29a19c13" TargetMode="External"/><Relationship Id="rId135" Type="http://schemas.openxmlformats.org/officeDocument/2006/relationships/hyperlink" Target="cid:dc1f67392" TargetMode="External"/><Relationship Id="rId151" Type="http://schemas.openxmlformats.org/officeDocument/2006/relationships/hyperlink" Target="cid:ecaa39042" TargetMode="External"/><Relationship Id="rId156" Type="http://schemas.openxmlformats.org/officeDocument/2006/relationships/image" Target="cid:f09b1bd013" TargetMode="External"/><Relationship Id="rId177" Type="http://schemas.openxmlformats.org/officeDocument/2006/relationships/hyperlink" Target="cid:2e6f58082" TargetMode="External"/><Relationship Id="rId172" Type="http://schemas.openxmlformats.org/officeDocument/2006/relationships/image" Target="cid:16470bac13" TargetMode="External"/><Relationship Id="rId193" Type="http://schemas.openxmlformats.org/officeDocument/2006/relationships/hyperlink" Target="cid:6c3b17e82" TargetMode="External"/><Relationship Id="rId13" Type="http://schemas.openxmlformats.org/officeDocument/2006/relationships/hyperlink" Target="cid:78c0f45a2" TargetMode="External"/><Relationship Id="rId18" Type="http://schemas.openxmlformats.org/officeDocument/2006/relationships/image" Target="cid:8838026613" TargetMode="External"/><Relationship Id="rId39" Type="http://schemas.openxmlformats.org/officeDocument/2006/relationships/hyperlink" Target="cid:bbbaca6d2" TargetMode="External"/><Relationship Id="rId109" Type="http://schemas.openxmlformats.org/officeDocument/2006/relationships/hyperlink" Target="cid:93cbd5922" TargetMode="External"/><Relationship Id="rId34" Type="http://schemas.openxmlformats.org/officeDocument/2006/relationships/image" Target="cid:ac87b7df13" TargetMode="External"/><Relationship Id="rId50" Type="http://schemas.openxmlformats.org/officeDocument/2006/relationships/image" Target="cid:dfd4546613" TargetMode="External"/><Relationship Id="rId55" Type="http://schemas.openxmlformats.org/officeDocument/2006/relationships/hyperlink" Target="cid:e76dc97e2" TargetMode="External"/><Relationship Id="rId76" Type="http://schemas.openxmlformats.org/officeDocument/2006/relationships/image" Target="cid:185a1bab13" TargetMode="External"/><Relationship Id="rId97" Type="http://schemas.openxmlformats.org/officeDocument/2006/relationships/hyperlink" Target="cid:5b3e82962" TargetMode="External"/><Relationship Id="rId104" Type="http://schemas.openxmlformats.org/officeDocument/2006/relationships/image" Target="cid:7a31edd613" TargetMode="External"/><Relationship Id="rId120" Type="http://schemas.openxmlformats.org/officeDocument/2006/relationships/image" Target="cid:a368611313" TargetMode="External"/><Relationship Id="rId125" Type="http://schemas.openxmlformats.org/officeDocument/2006/relationships/hyperlink" Target="cid:b8993a7d2" TargetMode="External"/><Relationship Id="rId141" Type="http://schemas.openxmlformats.org/officeDocument/2006/relationships/hyperlink" Target="cid:e12978772" TargetMode="External"/><Relationship Id="rId146" Type="http://schemas.openxmlformats.org/officeDocument/2006/relationships/image" Target="cid:e293c51913" TargetMode="External"/><Relationship Id="rId167" Type="http://schemas.openxmlformats.org/officeDocument/2006/relationships/hyperlink" Target="cid:fa4c65f2" TargetMode="External"/><Relationship Id="rId188" Type="http://schemas.openxmlformats.org/officeDocument/2006/relationships/image" Target="cid:579a7f2113" TargetMode="External"/><Relationship Id="rId7" Type="http://schemas.openxmlformats.org/officeDocument/2006/relationships/hyperlink" Target="cid:7393130e2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162" Type="http://schemas.openxmlformats.org/officeDocument/2006/relationships/image" Target="cid:55eafc213" TargetMode="External"/><Relationship Id="rId183" Type="http://schemas.openxmlformats.org/officeDocument/2006/relationships/hyperlink" Target="cid:4d58e2842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4" Type="http://schemas.openxmlformats.org/officeDocument/2006/relationships/image" Target="cid:97a883f913" TargetMode="External"/><Relationship Id="rId40" Type="http://schemas.openxmlformats.org/officeDocument/2006/relationships/image" Target="cid:bbbaca8f13" TargetMode="External"/><Relationship Id="rId45" Type="http://schemas.openxmlformats.org/officeDocument/2006/relationships/hyperlink" Target="cid:cb1fd4bc2" TargetMode="External"/><Relationship Id="rId66" Type="http://schemas.openxmlformats.org/officeDocument/2006/relationships/image" Target="cid:38f9f3713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115" Type="http://schemas.openxmlformats.org/officeDocument/2006/relationships/hyperlink" Target="cid:9917342c2" TargetMode="External"/><Relationship Id="rId131" Type="http://schemas.openxmlformats.org/officeDocument/2006/relationships/hyperlink" Target="cid:c246514a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52" Type="http://schemas.openxmlformats.org/officeDocument/2006/relationships/image" Target="cid:ecaa3d3d13" TargetMode="External"/><Relationship Id="rId173" Type="http://schemas.openxmlformats.org/officeDocument/2006/relationships/hyperlink" Target="cid:2421fe292" TargetMode="External"/><Relationship Id="rId194" Type="http://schemas.openxmlformats.org/officeDocument/2006/relationships/image" Target="cid:6c3b181013" TargetMode="External"/><Relationship Id="rId19" Type="http://schemas.openxmlformats.org/officeDocument/2006/relationships/hyperlink" Target="cid:883d552c2" TargetMode="External"/><Relationship Id="rId14" Type="http://schemas.openxmlformats.org/officeDocument/2006/relationships/image" Target="cid:78c0f48013" TargetMode="External"/><Relationship Id="rId30" Type="http://schemas.openxmlformats.org/officeDocument/2006/relationships/image" Target="cid:a1ed202213" TargetMode="External"/><Relationship Id="rId35" Type="http://schemas.openxmlformats.org/officeDocument/2006/relationships/hyperlink" Target="cid:bbb2de7c2" TargetMode="External"/><Relationship Id="rId56" Type="http://schemas.openxmlformats.org/officeDocument/2006/relationships/image" Target="cid:e76dc9a413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8" Type="http://schemas.openxmlformats.org/officeDocument/2006/relationships/image" Target="cid:7393133f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42" Type="http://schemas.openxmlformats.org/officeDocument/2006/relationships/image" Target="cid:e129789e13" TargetMode="External"/><Relationship Id="rId163" Type="http://schemas.openxmlformats.org/officeDocument/2006/relationships/hyperlink" Target="cid:a6fd2d02" TargetMode="External"/><Relationship Id="rId184" Type="http://schemas.openxmlformats.org/officeDocument/2006/relationships/image" Target="cid:4d58e2a713" TargetMode="External"/><Relationship Id="rId189" Type="http://schemas.openxmlformats.org/officeDocument/2006/relationships/hyperlink" Target="cid:5dbe5bc82" TargetMode="External"/><Relationship Id="rId3" Type="http://schemas.openxmlformats.org/officeDocument/2006/relationships/image" Target="cid:650096f013" TargetMode="External"/><Relationship Id="rId25" Type="http://schemas.openxmlformats.org/officeDocument/2006/relationships/hyperlink" Target="cid:97aae1182" TargetMode="External"/><Relationship Id="rId46" Type="http://schemas.openxmlformats.org/officeDocument/2006/relationships/image" Target="cid:cb1fd4e013" TargetMode="External"/><Relationship Id="rId67" Type="http://schemas.openxmlformats.org/officeDocument/2006/relationships/hyperlink" Target="cid:3922740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32" Type="http://schemas.openxmlformats.org/officeDocument/2006/relationships/image" Target="cid:c246516c13" TargetMode="External"/><Relationship Id="rId153" Type="http://schemas.openxmlformats.org/officeDocument/2006/relationships/hyperlink" Target="cid:ed7946d52" TargetMode="External"/><Relationship Id="rId174" Type="http://schemas.openxmlformats.org/officeDocument/2006/relationships/image" Target="cid:2421fe4c13" TargetMode="External"/><Relationship Id="rId179" Type="http://schemas.openxmlformats.org/officeDocument/2006/relationships/hyperlink" Target="cid:4307d8b32" TargetMode="External"/><Relationship Id="rId195" Type="http://schemas.openxmlformats.org/officeDocument/2006/relationships/hyperlink" Target="cid:957136152" TargetMode="External"/><Relationship Id="rId190" Type="http://schemas.openxmlformats.org/officeDocument/2006/relationships/image" Target="cid:5dbe5bf513" TargetMode="External"/><Relationship Id="rId15" Type="http://schemas.openxmlformats.org/officeDocument/2006/relationships/hyperlink" Target="cid:7dde59952" TargetMode="External"/><Relationship Id="rId36" Type="http://schemas.openxmlformats.org/officeDocument/2006/relationships/image" Target="cid:bbb2dea413" TargetMode="External"/><Relationship Id="rId57" Type="http://schemas.openxmlformats.org/officeDocument/2006/relationships/hyperlink" Target="cid:eca839e5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78" Type="http://schemas.openxmlformats.org/officeDocument/2006/relationships/image" Target="cid:27d3d8c413" TargetMode="External"/><Relationship Id="rId94" Type="http://schemas.openxmlformats.org/officeDocument/2006/relationships/image" Target="cid:4bad0c6813" TargetMode="External"/><Relationship Id="rId99" Type="http://schemas.openxmlformats.org/officeDocument/2006/relationships/hyperlink" Target="cid:6fdc68d82" TargetMode="External"/><Relationship Id="rId101" Type="http://schemas.openxmlformats.org/officeDocument/2006/relationships/hyperlink" Target="cid:750aa1bc2" TargetMode="External"/><Relationship Id="rId122" Type="http://schemas.openxmlformats.org/officeDocument/2006/relationships/image" Target="cid:a88b2fa613" TargetMode="External"/><Relationship Id="rId143" Type="http://schemas.openxmlformats.org/officeDocument/2006/relationships/hyperlink" Target="cid:e2636a2d2" TargetMode="External"/><Relationship Id="rId148" Type="http://schemas.openxmlformats.org/officeDocument/2006/relationships/image" Target="cid:e39a52ae13" TargetMode="External"/><Relationship Id="rId164" Type="http://schemas.openxmlformats.org/officeDocument/2006/relationships/image" Target="cid:a6fd2fd13" TargetMode="External"/><Relationship Id="rId169" Type="http://schemas.openxmlformats.org/officeDocument/2006/relationships/hyperlink" Target="cid:1600d1d42" TargetMode="External"/><Relationship Id="rId185" Type="http://schemas.openxmlformats.org/officeDocument/2006/relationships/hyperlink" Target="cid:531d4de22" TargetMode="External"/><Relationship Id="rId4" Type="http://schemas.openxmlformats.org/officeDocument/2006/relationships/image" Target="../media/image2.jpeg"/><Relationship Id="rId9" Type="http://schemas.openxmlformats.org/officeDocument/2006/relationships/hyperlink" Target="cid:739529052" TargetMode="External"/><Relationship Id="rId180" Type="http://schemas.openxmlformats.org/officeDocument/2006/relationships/image" Target="cid:4307d8dd13" TargetMode="External"/><Relationship Id="rId26" Type="http://schemas.openxmlformats.org/officeDocument/2006/relationships/image" Target="cid:97aae137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9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M8" sqref="M8"/>
    </sheetView>
  </sheetViews>
  <sheetFormatPr defaultRowHeight="11.25"/>
  <cols>
    <col min="1" max="1" width="7.75" style="1" customWidth="1"/>
    <col min="2" max="2" width="3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2">
      <c r="A1" s="5"/>
      <c r="B1" s="6"/>
      <c r="C1" s="7"/>
      <c r="D1" s="8"/>
      <c r="E1" s="9" t="s">
        <v>0</v>
      </c>
      <c r="F1" s="23" t="s">
        <v>1</v>
      </c>
      <c r="G1" s="10" t="s">
        <v>50</v>
      </c>
      <c r="H1" s="23" t="s">
        <v>2</v>
      </c>
      <c r="I1" s="17" t="s">
        <v>48</v>
      </c>
      <c r="J1" s="18" t="s">
        <v>49</v>
      </c>
      <c r="K1" s="19" t="s">
        <v>51</v>
      </c>
      <c r="L1" s="19" t="s">
        <v>52</v>
      </c>
    </row>
    <row r="2" spans="1:12">
      <c r="A2" s="11" t="s">
        <v>3</v>
      </c>
      <c r="B2" s="12"/>
      <c r="C2" s="57" t="s">
        <v>4</v>
      </c>
      <c r="D2" s="57"/>
      <c r="E2" s="13"/>
      <c r="F2" s="24"/>
      <c r="G2" s="14"/>
      <c r="H2" s="24"/>
      <c r="I2" s="20"/>
      <c r="J2" s="21"/>
      <c r="K2" s="22"/>
      <c r="L2" s="22"/>
    </row>
    <row r="3" spans="1:12">
      <c r="A3" s="58" t="s">
        <v>5</v>
      </c>
      <c r="B3" s="58"/>
      <c r="C3" s="58"/>
      <c r="D3" s="58"/>
      <c r="E3" s="15">
        <f>RA!D7</f>
        <v>17679795.702599999</v>
      </c>
      <c r="F3" s="25">
        <f>RA!I7</f>
        <v>2043275.602</v>
      </c>
      <c r="G3" s="16">
        <f>E3-F3</f>
        <v>15636520.100599999</v>
      </c>
      <c r="H3" s="27">
        <f>RA!J7</f>
        <v>11.557122244911</v>
      </c>
      <c r="I3" s="20">
        <f>SUM(I4:I39)</f>
        <v>17679799.605252717</v>
      </c>
      <c r="J3" s="21">
        <f>SUM(J4:J39)</f>
        <v>15636520.231446711</v>
      </c>
      <c r="K3" s="22">
        <f>E3-I3</f>
        <v>-3.9026527181267738</v>
      </c>
      <c r="L3" s="22">
        <f>G3-J3</f>
        <v>-0.13084671273827553</v>
      </c>
    </row>
    <row r="4" spans="1:12">
      <c r="A4" s="59">
        <f>RA!A8</f>
        <v>41554</v>
      </c>
      <c r="B4" s="12">
        <v>12</v>
      </c>
      <c r="C4" s="56" t="s">
        <v>6</v>
      </c>
      <c r="D4" s="56"/>
      <c r="E4" s="15">
        <f>RA!D8</f>
        <v>692364.66119999997</v>
      </c>
      <c r="F4" s="25">
        <f>RA!I8</f>
        <v>163916.80590000001</v>
      </c>
      <c r="G4" s="16">
        <f t="shared" ref="G4:G39" si="0">E4-F4</f>
        <v>528447.85529999994</v>
      </c>
      <c r="H4" s="27">
        <f>RA!J8</f>
        <v>23.6749237917344</v>
      </c>
      <c r="I4" s="20">
        <f>VLOOKUP(B4,RMS!B:D,3,FALSE)</f>
        <v>692365.28606666694</v>
      </c>
      <c r="J4" s="21">
        <f>VLOOKUP(B4,RMS!B:E,4,FALSE)</f>
        <v>528447.85016324802</v>
      </c>
      <c r="K4" s="22">
        <f t="shared" ref="K4:K39" si="1">E4-I4</f>
        <v>-0.62486666697077453</v>
      </c>
      <c r="L4" s="22">
        <f t="shared" ref="L4:L39" si="2">G4-J4</f>
        <v>5.1367519190534949E-3</v>
      </c>
    </row>
    <row r="5" spans="1:12">
      <c r="A5" s="59"/>
      <c r="B5" s="12">
        <v>13</v>
      </c>
      <c r="C5" s="56" t="s">
        <v>7</v>
      </c>
      <c r="D5" s="56"/>
      <c r="E5" s="15">
        <f>RA!D9</f>
        <v>100143.9041</v>
      </c>
      <c r="F5" s="25">
        <f>RA!I9</f>
        <v>22822.636900000001</v>
      </c>
      <c r="G5" s="16">
        <f t="shared" si="0"/>
        <v>77321.267200000002</v>
      </c>
      <c r="H5" s="27">
        <f>RA!J9</f>
        <v>22.789841383865099</v>
      </c>
      <c r="I5" s="20">
        <f>VLOOKUP(B5,RMS!B:D,3,FALSE)</f>
        <v>100143.917231753</v>
      </c>
      <c r="J5" s="21">
        <f>VLOOKUP(B5,RMS!B:E,4,FALSE)</f>
        <v>77321.263034823394</v>
      </c>
      <c r="K5" s="22">
        <f t="shared" si="1"/>
        <v>-1.3131753003108315E-2</v>
      </c>
      <c r="L5" s="22">
        <f t="shared" si="2"/>
        <v>4.1651766077848151E-3</v>
      </c>
    </row>
    <row r="6" spans="1:12">
      <c r="A6" s="59"/>
      <c r="B6" s="12">
        <v>14</v>
      </c>
      <c r="C6" s="56" t="s">
        <v>8</v>
      </c>
      <c r="D6" s="56"/>
      <c r="E6" s="15">
        <f>RA!D10</f>
        <v>152769.49470000001</v>
      </c>
      <c r="F6" s="25">
        <f>RA!I10</f>
        <v>26718.433099999998</v>
      </c>
      <c r="G6" s="16">
        <f t="shared" si="0"/>
        <v>126051.06160000002</v>
      </c>
      <c r="H6" s="27">
        <f>RA!J10</f>
        <v>17.4893771511571</v>
      </c>
      <c r="I6" s="20">
        <f>VLOOKUP(B6,RMS!B:D,3,FALSE)</f>
        <v>152771.939735897</v>
      </c>
      <c r="J6" s="21">
        <f>VLOOKUP(B6,RMS!B:E,4,FALSE)</f>
        <v>126051.061419658</v>
      </c>
      <c r="K6" s="22">
        <f t="shared" si="1"/>
        <v>-2.4450358969916124</v>
      </c>
      <c r="L6" s="22">
        <f t="shared" si="2"/>
        <v>1.8034201639238745E-4</v>
      </c>
    </row>
    <row r="7" spans="1:12">
      <c r="A7" s="59"/>
      <c r="B7" s="12">
        <v>15</v>
      </c>
      <c r="C7" s="56" t="s">
        <v>9</v>
      </c>
      <c r="D7" s="56"/>
      <c r="E7" s="15">
        <f>RA!D11</f>
        <v>52634.643400000001</v>
      </c>
      <c r="F7" s="25">
        <f>RA!I11</f>
        <v>10643.758099999999</v>
      </c>
      <c r="G7" s="16">
        <f t="shared" si="0"/>
        <v>41990.885300000002</v>
      </c>
      <c r="H7" s="27">
        <f>RA!J11</f>
        <v>20.221962974294598</v>
      </c>
      <c r="I7" s="20">
        <f>VLOOKUP(B7,RMS!B:D,3,FALSE)</f>
        <v>52634.676152991502</v>
      </c>
      <c r="J7" s="21">
        <f>VLOOKUP(B7,RMS!B:E,4,FALSE)</f>
        <v>41990.885085470101</v>
      </c>
      <c r="K7" s="22">
        <f t="shared" si="1"/>
        <v>-3.2752991501183715E-2</v>
      </c>
      <c r="L7" s="22">
        <f t="shared" si="2"/>
        <v>2.1452990040415898E-4</v>
      </c>
    </row>
    <row r="8" spans="1:12">
      <c r="A8" s="59"/>
      <c r="B8" s="12">
        <v>16</v>
      </c>
      <c r="C8" s="56" t="s">
        <v>10</v>
      </c>
      <c r="D8" s="56"/>
      <c r="E8" s="15">
        <f>RA!D12</f>
        <v>231167.1563</v>
      </c>
      <c r="F8" s="25">
        <f>RA!I12</f>
        <v>11798.906800000001</v>
      </c>
      <c r="G8" s="16">
        <f t="shared" si="0"/>
        <v>219368.24950000001</v>
      </c>
      <c r="H8" s="27">
        <f>RA!J12</f>
        <v>5.1040584609207302</v>
      </c>
      <c r="I8" s="20">
        <f>VLOOKUP(B8,RMS!B:D,3,FALSE)</f>
        <v>231167.15814188001</v>
      </c>
      <c r="J8" s="21">
        <f>VLOOKUP(B8,RMS!B:E,4,FALSE)</f>
        <v>219368.248721368</v>
      </c>
      <c r="K8" s="22">
        <f t="shared" si="1"/>
        <v>-1.8418800027575344E-3</v>
      </c>
      <c r="L8" s="22">
        <f t="shared" si="2"/>
        <v>7.7863200567662716E-4</v>
      </c>
    </row>
    <row r="9" spans="1:12">
      <c r="A9" s="59"/>
      <c r="B9" s="12">
        <v>17</v>
      </c>
      <c r="C9" s="56" t="s">
        <v>11</v>
      </c>
      <c r="D9" s="56"/>
      <c r="E9" s="15">
        <f>RA!D13</f>
        <v>279684.60940000002</v>
      </c>
      <c r="F9" s="25">
        <f>RA!I13</f>
        <v>72865.108699999997</v>
      </c>
      <c r="G9" s="16">
        <f t="shared" si="0"/>
        <v>206819.50070000003</v>
      </c>
      <c r="H9" s="27">
        <f>RA!J13</f>
        <v>26.052598623969899</v>
      </c>
      <c r="I9" s="20">
        <f>VLOOKUP(B9,RMS!B:D,3,FALSE)</f>
        <v>279684.78615042701</v>
      </c>
      <c r="J9" s="21">
        <f>VLOOKUP(B9,RMS!B:E,4,FALSE)</f>
        <v>206819.50197094001</v>
      </c>
      <c r="K9" s="22">
        <f t="shared" si="1"/>
        <v>-0.17675042699556798</v>
      </c>
      <c r="L9" s="22">
        <f t="shared" si="2"/>
        <v>-1.2709399743471295E-3</v>
      </c>
    </row>
    <row r="10" spans="1:12">
      <c r="A10" s="59"/>
      <c r="B10" s="12">
        <v>18</v>
      </c>
      <c r="C10" s="56" t="s">
        <v>12</v>
      </c>
      <c r="D10" s="56"/>
      <c r="E10" s="15">
        <f>RA!D14</f>
        <v>177998.19080000001</v>
      </c>
      <c r="F10" s="25">
        <f>RA!I14</f>
        <v>33940.477299999999</v>
      </c>
      <c r="G10" s="16">
        <f t="shared" si="0"/>
        <v>144057.71350000001</v>
      </c>
      <c r="H10" s="27">
        <f>RA!J14</f>
        <v>19.067877683170298</v>
      </c>
      <c r="I10" s="20">
        <f>VLOOKUP(B10,RMS!B:D,3,FALSE)</f>
        <v>177998.18130769199</v>
      </c>
      <c r="J10" s="21">
        <f>VLOOKUP(B10,RMS!B:E,4,FALSE)</f>
        <v>144057.71427435899</v>
      </c>
      <c r="K10" s="22">
        <f t="shared" si="1"/>
        <v>9.4923080177977681E-3</v>
      </c>
      <c r="L10" s="22">
        <f t="shared" si="2"/>
        <v>-7.7435898128896952E-4</v>
      </c>
    </row>
    <row r="11" spans="1:12">
      <c r="A11" s="59"/>
      <c r="B11" s="12">
        <v>19</v>
      </c>
      <c r="C11" s="56" t="s">
        <v>13</v>
      </c>
      <c r="D11" s="56"/>
      <c r="E11" s="15">
        <f>RA!D15</f>
        <v>118701.88559999999</v>
      </c>
      <c r="F11" s="25">
        <f>RA!I15</f>
        <v>20410.863600000001</v>
      </c>
      <c r="G11" s="16">
        <f t="shared" si="0"/>
        <v>98291.021999999997</v>
      </c>
      <c r="H11" s="27">
        <f>RA!J15</f>
        <v>17.195062653663499</v>
      </c>
      <c r="I11" s="20">
        <f>VLOOKUP(B11,RMS!B:D,3,FALSE)</f>
        <v>118701.932582051</v>
      </c>
      <c r="J11" s="21">
        <f>VLOOKUP(B11,RMS!B:E,4,FALSE)</f>
        <v>98291.019063247906</v>
      </c>
      <c r="K11" s="22">
        <f t="shared" si="1"/>
        <v>-4.6982051004306413E-2</v>
      </c>
      <c r="L11" s="22">
        <f t="shared" si="2"/>
        <v>2.9367520910454914E-3</v>
      </c>
    </row>
    <row r="12" spans="1:12">
      <c r="A12" s="59"/>
      <c r="B12" s="12">
        <v>21</v>
      </c>
      <c r="C12" s="56" t="s">
        <v>14</v>
      </c>
      <c r="D12" s="56"/>
      <c r="E12" s="15">
        <f>RA!D16</f>
        <v>936583.58149999997</v>
      </c>
      <c r="F12" s="25">
        <f>RA!I16</f>
        <v>55493.032500000001</v>
      </c>
      <c r="G12" s="16">
        <f t="shared" si="0"/>
        <v>881090.549</v>
      </c>
      <c r="H12" s="27">
        <f>RA!J16</f>
        <v>5.9250486124392996</v>
      </c>
      <c r="I12" s="20">
        <f>VLOOKUP(B12,RMS!B:D,3,FALSE)</f>
        <v>936583.31510000001</v>
      </c>
      <c r="J12" s="21">
        <f>VLOOKUP(B12,RMS!B:E,4,FALSE)</f>
        <v>881090.549</v>
      </c>
      <c r="K12" s="22">
        <f t="shared" si="1"/>
        <v>0.26639999996405095</v>
      </c>
      <c r="L12" s="22">
        <f t="shared" si="2"/>
        <v>0</v>
      </c>
    </row>
    <row r="13" spans="1:12">
      <c r="A13" s="59"/>
      <c r="B13" s="12">
        <v>22</v>
      </c>
      <c r="C13" s="56" t="s">
        <v>15</v>
      </c>
      <c r="D13" s="56"/>
      <c r="E13" s="15">
        <f>RA!D17</f>
        <v>479897.62219999998</v>
      </c>
      <c r="F13" s="25">
        <f>RA!I17</f>
        <v>21396.218799999999</v>
      </c>
      <c r="G13" s="16">
        <f t="shared" si="0"/>
        <v>458501.40340000001</v>
      </c>
      <c r="H13" s="27">
        <f>RA!J17</f>
        <v>4.4584965230527898</v>
      </c>
      <c r="I13" s="20">
        <f>VLOOKUP(B13,RMS!B:D,3,FALSE)</f>
        <v>479897.64822478598</v>
      </c>
      <c r="J13" s="21">
        <f>VLOOKUP(B13,RMS!B:E,4,FALSE)</f>
        <v>458501.40354273497</v>
      </c>
      <c r="K13" s="22">
        <f t="shared" si="1"/>
        <v>-2.6024785998743027E-2</v>
      </c>
      <c r="L13" s="22">
        <f t="shared" si="2"/>
        <v>-1.4273496344685555E-4</v>
      </c>
    </row>
    <row r="14" spans="1:12">
      <c r="A14" s="59"/>
      <c r="B14" s="12">
        <v>23</v>
      </c>
      <c r="C14" s="56" t="s">
        <v>16</v>
      </c>
      <c r="D14" s="56"/>
      <c r="E14" s="15">
        <f>RA!D18</f>
        <v>1862449.2127</v>
      </c>
      <c r="F14" s="25">
        <f>RA!I18</f>
        <v>259739.17170000001</v>
      </c>
      <c r="G14" s="16">
        <f t="shared" si="0"/>
        <v>1602710.041</v>
      </c>
      <c r="H14" s="27">
        <f>RA!J18</f>
        <v>13.9461076269272</v>
      </c>
      <c r="I14" s="20">
        <f>VLOOKUP(B14,RMS!B:D,3,FALSE)</f>
        <v>1862449.10397436</v>
      </c>
      <c r="J14" s="21">
        <f>VLOOKUP(B14,RMS!B:E,4,FALSE)</f>
        <v>1602710.0150820501</v>
      </c>
      <c r="K14" s="22">
        <f t="shared" si="1"/>
        <v>0.10872563999146223</v>
      </c>
      <c r="L14" s="22">
        <f t="shared" si="2"/>
        <v>2.5917949853464961E-2</v>
      </c>
    </row>
    <row r="15" spans="1:12">
      <c r="A15" s="59"/>
      <c r="B15" s="12">
        <v>24</v>
      </c>
      <c r="C15" s="56" t="s">
        <v>17</v>
      </c>
      <c r="D15" s="56"/>
      <c r="E15" s="15">
        <f>RA!D19</f>
        <v>627278.26049999997</v>
      </c>
      <c r="F15" s="25">
        <f>RA!I19</f>
        <v>57133.2215</v>
      </c>
      <c r="G15" s="16">
        <f t="shared" si="0"/>
        <v>570145.03899999999</v>
      </c>
      <c r="H15" s="27">
        <f>RA!J19</f>
        <v>9.1081143884150304</v>
      </c>
      <c r="I15" s="20">
        <f>VLOOKUP(B15,RMS!B:D,3,FALSE)</f>
        <v>627278.21200598299</v>
      </c>
      <c r="J15" s="21">
        <f>VLOOKUP(B15,RMS!B:E,4,FALSE)</f>
        <v>570145.03900170897</v>
      </c>
      <c r="K15" s="22">
        <f t="shared" si="1"/>
        <v>4.8494016984477639E-2</v>
      </c>
      <c r="L15" s="22">
        <f t="shared" si="2"/>
        <v>-1.7089769244194031E-6</v>
      </c>
    </row>
    <row r="16" spans="1:12">
      <c r="A16" s="59"/>
      <c r="B16" s="12">
        <v>25</v>
      </c>
      <c r="C16" s="56" t="s">
        <v>18</v>
      </c>
      <c r="D16" s="56"/>
      <c r="E16" s="15">
        <f>RA!D20</f>
        <v>966043.3175</v>
      </c>
      <c r="F16" s="25">
        <f>RA!I20</f>
        <v>79071.315900000001</v>
      </c>
      <c r="G16" s="16">
        <f t="shared" si="0"/>
        <v>886972.00159999996</v>
      </c>
      <c r="H16" s="27">
        <f>RA!J20</f>
        <v>8.1850693926051594</v>
      </c>
      <c r="I16" s="20">
        <f>VLOOKUP(B16,RMS!B:D,3,FALSE)</f>
        <v>966043.24269999994</v>
      </c>
      <c r="J16" s="21">
        <f>VLOOKUP(B16,RMS!B:E,4,FALSE)</f>
        <v>886972.00159999996</v>
      </c>
      <c r="K16" s="22">
        <f t="shared" si="1"/>
        <v>7.4800000060349703E-2</v>
      </c>
      <c r="L16" s="22">
        <f t="shared" si="2"/>
        <v>0</v>
      </c>
    </row>
    <row r="17" spans="1:12">
      <c r="A17" s="59"/>
      <c r="B17" s="12">
        <v>26</v>
      </c>
      <c r="C17" s="56" t="s">
        <v>19</v>
      </c>
      <c r="D17" s="56"/>
      <c r="E17" s="15">
        <f>RA!D21</f>
        <v>366746.57490000001</v>
      </c>
      <c r="F17" s="25">
        <f>RA!I21</f>
        <v>49455.947099999998</v>
      </c>
      <c r="G17" s="16">
        <f t="shared" si="0"/>
        <v>317290.62780000002</v>
      </c>
      <c r="H17" s="27">
        <f>RA!J21</f>
        <v>13.4850467556473</v>
      </c>
      <c r="I17" s="20">
        <f>VLOOKUP(B17,RMS!B:D,3,FALSE)</f>
        <v>366746.243899728</v>
      </c>
      <c r="J17" s="21">
        <f>VLOOKUP(B17,RMS!B:E,4,FALSE)</f>
        <v>317290.62769979599</v>
      </c>
      <c r="K17" s="22">
        <f t="shared" si="1"/>
        <v>0.33100027200998738</v>
      </c>
      <c r="L17" s="22">
        <f t="shared" si="2"/>
        <v>1.0020402260124683E-4</v>
      </c>
    </row>
    <row r="18" spans="1:12">
      <c r="A18" s="59"/>
      <c r="B18" s="12">
        <v>27</v>
      </c>
      <c r="C18" s="56" t="s">
        <v>20</v>
      </c>
      <c r="D18" s="56"/>
      <c r="E18" s="15">
        <f>RA!D22</f>
        <v>1247607.2852</v>
      </c>
      <c r="F18" s="25">
        <f>RA!I22</f>
        <v>158687.16450000001</v>
      </c>
      <c r="G18" s="16">
        <f t="shared" si="0"/>
        <v>1088920.1207000001</v>
      </c>
      <c r="H18" s="27">
        <f>RA!J22</f>
        <v>12.719320124406099</v>
      </c>
      <c r="I18" s="20">
        <f>VLOOKUP(B18,RMS!B:D,3,FALSE)</f>
        <v>1247607.73173785</v>
      </c>
      <c r="J18" s="21">
        <f>VLOOKUP(B18,RMS!B:E,4,FALSE)</f>
        <v>1088920.1222537099</v>
      </c>
      <c r="K18" s="22">
        <f t="shared" si="1"/>
        <v>-0.44653784995898604</v>
      </c>
      <c r="L18" s="22">
        <f t="shared" si="2"/>
        <v>-1.553709851577878E-3</v>
      </c>
    </row>
    <row r="19" spans="1:12">
      <c r="A19" s="59"/>
      <c r="B19" s="12">
        <v>29</v>
      </c>
      <c r="C19" s="56" t="s">
        <v>21</v>
      </c>
      <c r="D19" s="56"/>
      <c r="E19" s="15">
        <f>RA!D23</f>
        <v>2893513.9756999998</v>
      </c>
      <c r="F19" s="25">
        <f>RA!I23</f>
        <v>300018.18979999999</v>
      </c>
      <c r="G19" s="16">
        <f t="shared" si="0"/>
        <v>2593495.7859</v>
      </c>
      <c r="H19" s="27">
        <f>RA!J23</f>
        <v>10.3686449182406</v>
      </c>
      <c r="I19" s="20">
        <f>VLOOKUP(B19,RMS!B:D,3,FALSE)</f>
        <v>2893515.1567376102</v>
      </c>
      <c r="J19" s="21">
        <f>VLOOKUP(B19,RMS!B:E,4,FALSE)</f>
        <v>2593495.8277880298</v>
      </c>
      <c r="K19" s="22">
        <f t="shared" si="1"/>
        <v>-1.1810376103967428</v>
      </c>
      <c r="L19" s="22">
        <f t="shared" si="2"/>
        <v>-4.1888029780238867E-2</v>
      </c>
    </row>
    <row r="20" spans="1:12">
      <c r="A20" s="59"/>
      <c r="B20" s="12">
        <v>31</v>
      </c>
      <c r="C20" s="56" t="s">
        <v>22</v>
      </c>
      <c r="D20" s="56"/>
      <c r="E20" s="15">
        <f>RA!D24</f>
        <v>304563.59490000003</v>
      </c>
      <c r="F20" s="25">
        <f>RA!I24</f>
        <v>49499.061900000001</v>
      </c>
      <c r="G20" s="16">
        <f t="shared" si="0"/>
        <v>255064.53300000002</v>
      </c>
      <c r="H20" s="27">
        <f>RA!J24</f>
        <v>16.252455227372899</v>
      </c>
      <c r="I20" s="20">
        <f>VLOOKUP(B20,RMS!B:D,3,FALSE)</f>
        <v>304563.576604667</v>
      </c>
      <c r="J20" s="21">
        <f>VLOOKUP(B20,RMS!B:E,4,FALSE)</f>
        <v>255064.51434472899</v>
      </c>
      <c r="K20" s="22">
        <f t="shared" si="1"/>
        <v>1.8295333022251725E-2</v>
      </c>
      <c r="L20" s="22">
        <f t="shared" si="2"/>
        <v>1.8655271036550403E-2</v>
      </c>
    </row>
    <row r="21" spans="1:12">
      <c r="A21" s="59"/>
      <c r="B21" s="12">
        <v>32</v>
      </c>
      <c r="C21" s="56" t="s">
        <v>23</v>
      </c>
      <c r="D21" s="56"/>
      <c r="E21" s="15">
        <f>RA!D25</f>
        <v>237870.17120000001</v>
      </c>
      <c r="F21" s="25">
        <f>RA!I25</f>
        <v>23000.738799999999</v>
      </c>
      <c r="G21" s="16">
        <f t="shared" si="0"/>
        <v>214869.43240000002</v>
      </c>
      <c r="H21" s="27">
        <f>RA!J25</f>
        <v>9.6694506435870409</v>
      </c>
      <c r="I21" s="20">
        <f>VLOOKUP(B21,RMS!B:D,3,FALSE)</f>
        <v>237870.16480445501</v>
      </c>
      <c r="J21" s="21">
        <f>VLOOKUP(B21,RMS!B:E,4,FALSE)</f>
        <v>214869.42930091999</v>
      </c>
      <c r="K21" s="22">
        <f t="shared" si="1"/>
        <v>6.3955450023058802E-3</v>
      </c>
      <c r="L21" s="22">
        <f t="shared" si="2"/>
        <v>3.0990800296422094E-3</v>
      </c>
    </row>
    <row r="22" spans="1:12">
      <c r="A22" s="59"/>
      <c r="B22" s="12">
        <v>33</v>
      </c>
      <c r="C22" s="56" t="s">
        <v>24</v>
      </c>
      <c r="D22" s="56"/>
      <c r="E22" s="15">
        <f>RA!D26</f>
        <v>505059.23599999998</v>
      </c>
      <c r="F22" s="25">
        <f>RA!I26</f>
        <v>105789.0469</v>
      </c>
      <c r="G22" s="16">
        <f t="shared" si="0"/>
        <v>399270.18909999996</v>
      </c>
      <c r="H22" s="27">
        <f>RA!J26</f>
        <v>20.945869189094498</v>
      </c>
      <c r="I22" s="20">
        <f>VLOOKUP(B22,RMS!B:D,3,FALSE)</f>
        <v>505059.23095123703</v>
      </c>
      <c r="J22" s="21">
        <f>VLOOKUP(B22,RMS!B:E,4,FALSE)</f>
        <v>399270.18992551201</v>
      </c>
      <c r="K22" s="22">
        <f t="shared" si="1"/>
        <v>5.048762948717922E-3</v>
      </c>
      <c r="L22" s="22">
        <f t="shared" si="2"/>
        <v>-8.2551204832270741E-4</v>
      </c>
    </row>
    <row r="23" spans="1:12">
      <c r="A23" s="59"/>
      <c r="B23" s="12">
        <v>34</v>
      </c>
      <c r="C23" s="56" t="s">
        <v>25</v>
      </c>
      <c r="D23" s="56"/>
      <c r="E23" s="15">
        <f>RA!D27</f>
        <v>247948.60879999999</v>
      </c>
      <c r="F23" s="25">
        <f>RA!I27</f>
        <v>69595.375</v>
      </c>
      <c r="G23" s="16">
        <f t="shared" si="0"/>
        <v>178353.23379999999</v>
      </c>
      <c r="H23" s="27">
        <f>RA!J27</f>
        <v>28.068467629974499</v>
      </c>
      <c r="I23" s="20">
        <f>VLOOKUP(B23,RMS!B:D,3,FALSE)</f>
        <v>247948.57346542599</v>
      </c>
      <c r="J23" s="21">
        <f>VLOOKUP(B23,RMS!B:E,4,FALSE)</f>
        <v>178353.24559535101</v>
      </c>
      <c r="K23" s="22">
        <f t="shared" si="1"/>
        <v>3.5334574000444263E-2</v>
      </c>
      <c r="L23" s="22">
        <f t="shared" si="2"/>
        <v>-1.1795351019827649E-2</v>
      </c>
    </row>
    <row r="24" spans="1:12">
      <c r="A24" s="59"/>
      <c r="B24" s="12">
        <v>35</v>
      </c>
      <c r="C24" s="56" t="s">
        <v>26</v>
      </c>
      <c r="D24" s="56"/>
      <c r="E24" s="15">
        <f>RA!D28</f>
        <v>906662.16029999999</v>
      </c>
      <c r="F24" s="25">
        <f>RA!I28</f>
        <v>41726.727099999996</v>
      </c>
      <c r="G24" s="16">
        <f t="shared" si="0"/>
        <v>864935.43319999997</v>
      </c>
      <c r="H24" s="27">
        <f>RA!J28</f>
        <v>4.60223542208856</v>
      </c>
      <c r="I24" s="20">
        <f>VLOOKUP(B24,RMS!B:D,3,FALSE)</f>
        <v>906662.159546018</v>
      </c>
      <c r="J24" s="21">
        <f>VLOOKUP(B24,RMS!B:E,4,FALSE)</f>
        <v>864935.42738852999</v>
      </c>
      <c r="K24" s="22">
        <f t="shared" si="1"/>
        <v>7.5398199260234833E-4</v>
      </c>
      <c r="L24" s="22">
        <f t="shared" si="2"/>
        <v>5.8114699786528945E-3</v>
      </c>
    </row>
    <row r="25" spans="1:12">
      <c r="A25" s="59"/>
      <c r="B25" s="12">
        <v>36</v>
      </c>
      <c r="C25" s="56" t="s">
        <v>27</v>
      </c>
      <c r="D25" s="56"/>
      <c r="E25" s="15">
        <f>RA!D29</f>
        <v>636864.4142</v>
      </c>
      <c r="F25" s="25">
        <f>RA!I29</f>
        <v>82959.053199999995</v>
      </c>
      <c r="G25" s="16">
        <f t="shared" si="0"/>
        <v>553905.36100000003</v>
      </c>
      <c r="H25" s="27">
        <f>RA!J29</f>
        <v>13.026171874308501</v>
      </c>
      <c r="I25" s="20">
        <f>VLOOKUP(B25,RMS!B:D,3,FALSE)</f>
        <v>636864.41679734504</v>
      </c>
      <c r="J25" s="21">
        <f>VLOOKUP(B25,RMS!B:E,4,FALSE)</f>
        <v>553905.28555261798</v>
      </c>
      <c r="K25" s="22">
        <f t="shared" si="1"/>
        <v>-2.5973450392484665E-3</v>
      </c>
      <c r="L25" s="22">
        <f t="shared" si="2"/>
        <v>7.5447382056154311E-2</v>
      </c>
    </row>
    <row r="26" spans="1:12">
      <c r="A26" s="59"/>
      <c r="B26" s="12">
        <v>37</v>
      </c>
      <c r="C26" s="56" t="s">
        <v>28</v>
      </c>
      <c r="D26" s="56"/>
      <c r="E26" s="15">
        <f>RA!D30</f>
        <v>1081558.8995999999</v>
      </c>
      <c r="F26" s="25">
        <f>RA!I30</f>
        <v>151154.26379999999</v>
      </c>
      <c r="G26" s="16">
        <f t="shared" si="0"/>
        <v>930404.63579999993</v>
      </c>
      <c r="H26" s="27">
        <f>RA!J30</f>
        <v>13.975592439385601</v>
      </c>
      <c r="I26" s="20">
        <f>VLOOKUP(B26,RMS!B:D,3,FALSE)</f>
        <v>1081558.87479292</v>
      </c>
      <c r="J26" s="21">
        <f>VLOOKUP(B26,RMS!B:E,4,FALSE)</f>
        <v>930404.64179155999</v>
      </c>
      <c r="K26" s="22">
        <f t="shared" si="1"/>
        <v>2.4807079927995801E-2</v>
      </c>
      <c r="L26" s="22">
        <f t="shared" si="2"/>
        <v>-5.9915600577369332E-3</v>
      </c>
    </row>
    <row r="27" spans="1:12">
      <c r="A27" s="59"/>
      <c r="B27" s="12">
        <v>38</v>
      </c>
      <c r="C27" s="56" t="s">
        <v>29</v>
      </c>
      <c r="D27" s="56"/>
      <c r="E27" s="15">
        <f>RA!D31</f>
        <v>901224.70849999995</v>
      </c>
      <c r="F27" s="25">
        <f>RA!I31</f>
        <v>37775.312599999997</v>
      </c>
      <c r="G27" s="16">
        <f t="shared" si="0"/>
        <v>863449.3959</v>
      </c>
      <c r="H27" s="27">
        <f>RA!J31</f>
        <v>4.1915531435964803</v>
      </c>
      <c r="I27" s="20">
        <f>VLOOKUP(B27,RMS!B:D,3,FALSE)</f>
        <v>901224.67887256597</v>
      </c>
      <c r="J27" s="21">
        <f>VLOOKUP(B27,RMS!B:E,4,FALSE)</f>
        <v>863449.57020531001</v>
      </c>
      <c r="K27" s="22">
        <f t="shared" si="1"/>
        <v>2.9627433978021145E-2</v>
      </c>
      <c r="L27" s="22">
        <f t="shared" si="2"/>
        <v>-0.17430531000718474</v>
      </c>
    </row>
    <row r="28" spans="1:12">
      <c r="A28" s="59"/>
      <c r="B28" s="12">
        <v>39</v>
      </c>
      <c r="C28" s="56" t="s">
        <v>30</v>
      </c>
      <c r="D28" s="56"/>
      <c r="E28" s="15">
        <f>RA!D32</f>
        <v>137598.86110000001</v>
      </c>
      <c r="F28" s="25">
        <f>RA!I32</f>
        <v>32731.099300000002</v>
      </c>
      <c r="G28" s="16">
        <f t="shared" si="0"/>
        <v>104867.76180000001</v>
      </c>
      <c r="H28" s="27">
        <f>RA!J32</f>
        <v>23.787333004313702</v>
      </c>
      <c r="I28" s="20">
        <f>VLOOKUP(B28,RMS!B:D,3,FALSE)</f>
        <v>137598.73886513899</v>
      </c>
      <c r="J28" s="21">
        <f>VLOOKUP(B28,RMS!B:E,4,FALSE)</f>
        <v>104867.779253448</v>
      </c>
      <c r="K28" s="22">
        <f t="shared" si="1"/>
        <v>0.12223486101720482</v>
      </c>
      <c r="L28" s="22">
        <f t="shared" si="2"/>
        <v>-1.7453447988373227E-2</v>
      </c>
    </row>
    <row r="29" spans="1:12">
      <c r="A29" s="59"/>
      <c r="B29" s="12">
        <v>40</v>
      </c>
      <c r="C29" s="56" t="s">
        <v>31</v>
      </c>
      <c r="D29" s="56"/>
      <c r="E29" s="15">
        <f>RA!D33</f>
        <v>29.316299999999998</v>
      </c>
      <c r="F29" s="25">
        <f>RA!I33</f>
        <v>5.7760999999999996</v>
      </c>
      <c r="G29" s="16">
        <f t="shared" si="0"/>
        <v>23.540199999999999</v>
      </c>
      <c r="H29" s="27">
        <f>RA!J33</f>
        <v>19.702690994429702</v>
      </c>
      <c r="I29" s="20">
        <f>VLOOKUP(B29,RMS!B:D,3,FALSE)</f>
        <v>29.316299999999998</v>
      </c>
      <c r="J29" s="21">
        <f>VLOOKUP(B29,RMS!B:E,4,FALSE)</f>
        <v>23.540199999999999</v>
      </c>
      <c r="K29" s="22">
        <f t="shared" si="1"/>
        <v>0</v>
      </c>
      <c r="L29" s="22">
        <f t="shared" si="2"/>
        <v>0</v>
      </c>
    </row>
    <row r="30" spans="1:12">
      <c r="A30" s="59"/>
      <c r="B30" s="12">
        <v>41</v>
      </c>
      <c r="C30" s="56" t="s">
        <v>40</v>
      </c>
      <c r="D30" s="56"/>
      <c r="E30" s="15">
        <f>RA!D34</f>
        <v>0</v>
      </c>
      <c r="F30" s="25">
        <f>RA!I34</f>
        <v>0</v>
      </c>
      <c r="G30" s="16">
        <f t="shared" si="0"/>
        <v>0</v>
      </c>
      <c r="H30" s="27">
        <f>RA!J34</f>
        <v>0</v>
      </c>
      <c r="I30" s="20">
        <v>0</v>
      </c>
      <c r="J30" s="21">
        <v>0</v>
      </c>
      <c r="K30" s="22">
        <f t="shared" si="1"/>
        <v>0</v>
      </c>
      <c r="L30" s="22">
        <f t="shared" si="2"/>
        <v>0</v>
      </c>
    </row>
    <row r="31" spans="1:12">
      <c r="A31" s="59"/>
      <c r="B31" s="12">
        <v>42</v>
      </c>
      <c r="C31" s="56" t="s">
        <v>32</v>
      </c>
      <c r="D31" s="56"/>
      <c r="E31" s="15">
        <f>RA!D35</f>
        <v>169813.48050000001</v>
      </c>
      <c r="F31" s="25">
        <f>RA!I35</f>
        <v>20956.7798</v>
      </c>
      <c r="G31" s="16">
        <f t="shared" si="0"/>
        <v>148856.70070000002</v>
      </c>
      <c r="H31" s="27">
        <f>RA!J35</f>
        <v>12.3410578113673</v>
      </c>
      <c r="I31" s="20">
        <f>VLOOKUP(B31,RMS!B:D,3,FALSE)</f>
        <v>169813.47940000001</v>
      </c>
      <c r="J31" s="21">
        <f>VLOOKUP(B31,RMS!B:E,4,FALSE)</f>
        <v>148856.7058</v>
      </c>
      <c r="K31" s="22">
        <f t="shared" si="1"/>
        <v>1.0999999940395355E-3</v>
      </c>
      <c r="L31" s="22">
        <f t="shared" si="2"/>
        <v>-5.0999999803025275E-3</v>
      </c>
    </row>
    <row r="32" spans="1:12">
      <c r="A32" s="59"/>
      <c r="B32" s="12">
        <v>71</v>
      </c>
      <c r="C32" s="56" t="s">
        <v>41</v>
      </c>
      <c r="D32" s="56"/>
      <c r="E32" s="15">
        <f>RA!D36</f>
        <v>0</v>
      </c>
      <c r="F32" s="25">
        <f>RA!I36</f>
        <v>0</v>
      </c>
      <c r="G32" s="16">
        <f t="shared" si="0"/>
        <v>0</v>
      </c>
      <c r="H32" s="27">
        <f>RA!J36</f>
        <v>0</v>
      </c>
      <c r="I32" s="20">
        <v>0</v>
      </c>
      <c r="J32" s="21">
        <v>0</v>
      </c>
      <c r="K32" s="22">
        <f t="shared" si="1"/>
        <v>0</v>
      </c>
      <c r="L32" s="22">
        <f t="shared" si="2"/>
        <v>0</v>
      </c>
    </row>
    <row r="33" spans="1:12">
      <c r="A33" s="59"/>
      <c r="B33" s="12">
        <v>72</v>
      </c>
      <c r="C33" s="56" t="s">
        <v>42</v>
      </c>
      <c r="D33" s="56"/>
      <c r="E33" s="15">
        <f>RA!D37</f>
        <v>0</v>
      </c>
      <c r="F33" s="25">
        <f>RA!I37</f>
        <v>0</v>
      </c>
      <c r="G33" s="16">
        <f t="shared" si="0"/>
        <v>0</v>
      </c>
      <c r="H33" s="27">
        <f>RA!J37</f>
        <v>0</v>
      </c>
      <c r="I33" s="20">
        <v>0</v>
      </c>
      <c r="J33" s="21">
        <v>0</v>
      </c>
      <c r="K33" s="22">
        <f t="shared" si="1"/>
        <v>0</v>
      </c>
      <c r="L33" s="22">
        <f t="shared" si="2"/>
        <v>0</v>
      </c>
    </row>
    <row r="34" spans="1:12">
      <c r="A34" s="59"/>
      <c r="B34" s="12">
        <v>73</v>
      </c>
      <c r="C34" s="56" t="s">
        <v>43</v>
      </c>
      <c r="D34" s="56"/>
      <c r="E34" s="15">
        <f>RA!D38</f>
        <v>0</v>
      </c>
      <c r="F34" s="25">
        <f>RA!I38</f>
        <v>0</v>
      </c>
      <c r="G34" s="16">
        <f t="shared" si="0"/>
        <v>0</v>
      </c>
      <c r="H34" s="27">
        <f>RA!J38</f>
        <v>0</v>
      </c>
      <c r="I34" s="20">
        <v>0</v>
      </c>
      <c r="J34" s="21">
        <v>0</v>
      </c>
      <c r="K34" s="22">
        <f t="shared" si="1"/>
        <v>0</v>
      </c>
      <c r="L34" s="22">
        <f t="shared" si="2"/>
        <v>0</v>
      </c>
    </row>
    <row r="35" spans="1:12">
      <c r="A35" s="59"/>
      <c r="B35" s="12">
        <v>75</v>
      </c>
      <c r="C35" s="56" t="s">
        <v>33</v>
      </c>
      <c r="D35" s="56"/>
      <c r="E35" s="15">
        <f>RA!D39</f>
        <v>415612.39500000002</v>
      </c>
      <c r="F35" s="25">
        <f>RA!I39</f>
        <v>24348.946400000001</v>
      </c>
      <c r="G35" s="16">
        <f t="shared" si="0"/>
        <v>391263.4486</v>
      </c>
      <c r="H35" s="27">
        <f>RA!J39</f>
        <v>5.8585707964749201</v>
      </c>
      <c r="I35" s="20">
        <f>VLOOKUP(B35,RMS!B:D,3,FALSE)</f>
        <v>415612.39316239301</v>
      </c>
      <c r="J35" s="21">
        <f>VLOOKUP(B35,RMS!B:E,4,FALSE)</f>
        <v>391263.45085470099</v>
      </c>
      <c r="K35" s="22">
        <f t="shared" si="1"/>
        <v>1.8376070074737072E-3</v>
      </c>
      <c r="L35" s="22">
        <f t="shared" si="2"/>
        <v>-2.2547009866684675E-3</v>
      </c>
    </row>
    <row r="36" spans="1:12">
      <c r="A36" s="59"/>
      <c r="B36" s="12">
        <v>76</v>
      </c>
      <c r="C36" s="56" t="s">
        <v>34</v>
      </c>
      <c r="D36" s="56"/>
      <c r="E36" s="15">
        <f>RA!D40</f>
        <v>883988.88749999995</v>
      </c>
      <c r="F36" s="25">
        <f>RA!I40</f>
        <v>51137.122000000003</v>
      </c>
      <c r="G36" s="16">
        <f t="shared" si="0"/>
        <v>832851.76549999998</v>
      </c>
      <c r="H36" s="27">
        <f>RA!J40</f>
        <v>5.7848150268744201</v>
      </c>
      <c r="I36" s="20">
        <f>VLOOKUP(B36,RMS!B:D,3,FALSE)</f>
        <v>883988.877171795</v>
      </c>
      <c r="J36" s="21">
        <f>VLOOKUP(B36,RMS!B:E,4,FALSE)</f>
        <v>832851.77585555601</v>
      </c>
      <c r="K36" s="22">
        <f t="shared" si="1"/>
        <v>1.0328204953111708E-2</v>
      </c>
      <c r="L36" s="22">
        <f t="shared" si="2"/>
        <v>-1.0355556034483016E-2</v>
      </c>
    </row>
    <row r="37" spans="1:12">
      <c r="A37" s="59"/>
      <c r="B37" s="12">
        <v>77</v>
      </c>
      <c r="C37" s="56" t="s">
        <v>44</v>
      </c>
      <c r="D37" s="56"/>
      <c r="E37" s="15">
        <f>RA!D41</f>
        <v>0</v>
      </c>
      <c r="F37" s="25">
        <f>RA!I41</f>
        <v>0</v>
      </c>
      <c r="G37" s="16">
        <f t="shared" si="0"/>
        <v>0</v>
      </c>
      <c r="H37" s="27">
        <f>RA!J41</f>
        <v>0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</row>
    <row r="38" spans="1:12">
      <c r="A38" s="59"/>
      <c r="B38" s="12">
        <v>78</v>
      </c>
      <c r="C38" s="56" t="s">
        <v>45</v>
      </c>
      <c r="D38" s="56"/>
      <c r="E38" s="15">
        <f>RA!D42</f>
        <v>0</v>
      </c>
      <c r="F38" s="25">
        <f>RA!I42</f>
        <v>0</v>
      </c>
      <c r="G38" s="16">
        <f t="shared" si="0"/>
        <v>0</v>
      </c>
      <c r="H38" s="27">
        <f>RA!J42</f>
        <v>0</v>
      </c>
      <c r="I38" s="20">
        <v>0</v>
      </c>
      <c r="J38" s="21">
        <v>0</v>
      </c>
      <c r="K38" s="22">
        <f t="shared" si="1"/>
        <v>0</v>
      </c>
      <c r="L38" s="22">
        <f t="shared" si="2"/>
        <v>0</v>
      </c>
    </row>
    <row r="39" spans="1:12">
      <c r="A39" s="59"/>
      <c r="B39" s="12">
        <v>99</v>
      </c>
      <c r="C39" s="56" t="s">
        <v>35</v>
      </c>
      <c r="D39" s="56"/>
      <c r="E39" s="15">
        <f>RA!D43</f>
        <v>65416.593000000001</v>
      </c>
      <c r="F39" s="25">
        <f>RA!I43</f>
        <v>8485.0468999999994</v>
      </c>
      <c r="G39" s="16">
        <f t="shared" si="0"/>
        <v>56931.5461</v>
      </c>
      <c r="H39" s="27">
        <f>RA!J43</f>
        <v>12.9707869378034</v>
      </c>
      <c r="I39" s="20">
        <f>VLOOKUP(B39,RMS!B:D,3,FALSE)</f>
        <v>65416.5927690795</v>
      </c>
      <c r="J39" s="21">
        <f>VLOOKUP(B39,RMS!B:E,4,FALSE)</f>
        <v>56931.545677331502</v>
      </c>
      <c r="K39" s="22">
        <f t="shared" si="1"/>
        <v>2.3092050105333328E-4</v>
      </c>
      <c r="L39" s="22">
        <f t="shared" si="2"/>
        <v>4.2266849777661264E-4</v>
      </c>
    </row>
  </sheetData>
  <mergeCells count="39">
    <mergeCell ref="C29:D29"/>
    <mergeCell ref="C27:D27"/>
    <mergeCell ref="C28:D28"/>
    <mergeCell ref="C23:D23"/>
    <mergeCell ref="C24:D24"/>
    <mergeCell ref="C25:D25"/>
    <mergeCell ref="C26:D26"/>
    <mergeCell ref="C2:D2"/>
    <mergeCell ref="C4:D4"/>
    <mergeCell ref="C5:D5"/>
    <mergeCell ref="C6:D6"/>
    <mergeCell ref="C7:D7"/>
    <mergeCell ref="A3:D3"/>
    <mergeCell ref="A4:A3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23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>
  <dimension ref="A1:W43"/>
  <sheetViews>
    <sheetView workbookViewId="0">
      <selection sqref="A1:XFD1048576"/>
    </sheetView>
  </sheetViews>
  <sheetFormatPr defaultRowHeight="11.25"/>
  <cols>
    <col min="1" max="1" width="7.75" style="34" customWidth="1"/>
    <col min="2" max="3" width="9" style="34"/>
    <col min="4" max="5" width="11.5" style="34" bestFit="1" customWidth="1"/>
    <col min="6" max="7" width="12.25" style="34" bestFit="1" customWidth="1"/>
    <col min="8" max="8" width="9" style="34"/>
    <col min="9" max="9" width="12.25" style="34" bestFit="1" customWidth="1"/>
    <col min="10" max="10" width="9" style="34"/>
    <col min="11" max="11" width="12.25" style="34" bestFit="1" customWidth="1"/>
    <col min="12" max="12" width="10.5" style="34" bestFit="1" customWidth="1"/>
    <col min="13" max="13" width="12.25" style="34" bestFit="1" customWidth="1"/>
    <col min="14" max="15" width="13.875" style="34" bestFit="1" customWidth="1"/>
    <col min="16" max="18" width="10.5" style="34" bestFit="1" customWidth="1"/>
    <col min="19" max="20" width="9" style="34"/>
    <col min="21" max="21" width="10.5" style="34" bestFit="1" customWidth="1"/>
    <col min="22" max="22" width="36" style="34" bestFit="1" customWidth="1"/>
    <col min="23" max="16384" width="9" style="34"/>
  </cols>
  <sheetData>
    <row r="1" spans="1:23" ht="12.75">
      <c r="A1" s="60"/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35" t="s">
        <v>54</v>
      </c>
      <c r="W1" s="62"/>
    </row>
    <row r="2" spans="1:23" ht="12.75">
      <c r="A2" s="60"/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0"/>
      <c r="T2" s="60"/>
      <c r="U2" s="60"/>
      <c r="V2" s="35"/>
      <c r="W2" s="62"/>
    </row>
    <row r="3" spans="1:23" ht="23.25" thickBot="1">
      <c r="A3" s="60"/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36" t="s">
        <v>55</v>
      </c>
      <c r="W3" s="62"/>
    </row>
    <row r="4" spans="1:23" ht="12.75" thickTop="1" thickBot="1">
      <c r="A4" s="61"/>
      <c r="B4" s="61"/>
      <c r="C4" s="61"/>
      <c r="D4" s="61"/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W4" s="62"/>
    </row>
    <row r="5" spans="1:23" ht="12.75" thickTop="1" thickBot="1">
      <c r="A5" s="37"/>
      <c r="B5" s="38"/>
      <c r="C5" s="39"/>
      <c r="D5" s="40" t="s">
        <v>0</v>
      </c>
      <c r="E5" s="40" t="s">
        <v>67</v>
      </c>
      <c r="F5" s="40" t="s">
        <v>68</v>
      </c>
      <c r="G5" s="40" t="s">
        <v>56</v>
      </c>
      <c r="H5" s="40" t="s">
        <v>57</v>
      </c>
      <c r="I5" s="40" t="s">
        <v>1</v>
      </c>
      <c r="J5" s="40" t="s">
        <v>2</v>
      </c>
      <c r="K5" s="40" t="s">
        <v>58</v>
      </c>
      <c r="L5" s="40" t="s">
        <v>59</v>
      </c>
      <c r="M5" s="40" t="s">
        <v>60</v>
      </c>
      <c r="N5" s="40" t="s">
        <v>61</v>
      </c>
      <c r="O5" s="40" t="s">
        <v>62</v>
      </c>
      <c r="P5" s="40" t="s">
        <v>69</v>
      </c>
      <c r="Q5" s="40" t="s">
        <v>70</v>
      </c>
      <c r="R5" s="40" t="s">
        <v>63</v>
      </c>
      <c r="S5" s="40" t="s">
        <v>64</v>
      </c>
      <c r="T5" s="40" t="s">
        <v>65</v>
      </c>
      <c r="U5" s="41" t="s">
        <v>66</v>
      </c>
    </row>
    <row r="6" spans="1:23" ht="12" thickBot="1">
      <c r="A6" s="42" t="s">
        <v>3</v>
      </c>
      <c r="B6" s="63" t="s">
        <v>4</v>
      </c>
      <c r="C6" s="64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3"/>
    </row>
    <row r="7" spans="1:23" ht="12" thickBot="1">
      <c r="A7" s="65" t="s">
        <v>5</v>
      </c>
      <c r="B7" s="66"/>
      <c r="C7" s="67"/>
      <c r="D7" s="44">
        <v>17679795.702599999</v>
      </c>
      <c r="E7" s="44">
        <v>22674157</v>
      </c>
      <c r="F7" s="45">
        <v>77.973331941734401</v>
      </c>
      <c r="G7" s="44">
        <v>16944600.490699999</v>
      </c>
      <c r="H7" s="45">
        <v>4.3388170308501302</v>
      </c>
      <c r="I7" s="44">
        <v>2043275.602</v>
      </c>
      <c r="J7" s="45">
        <v>11.557122244911</v>
      </c>
      <c r="K7" s="44">
        <v>2383524.4098</v>
      </c>
      <c r="L7" s="45">
        <v>14.0665718917846</v>
      </c>
      <c r="M7" s="45">
        <v>-0.14275029296996</v>
      </c>
      <c r="N7" s="44">
        <v>152776437.8732</v>
      </c>
      <c r="O7" s="44">
        <v>4927301825.8935003</v>
      </c>
      <c r="P7" s="44">
        <v>1022284</v>
      </c>
      <c r="Q7" s="44">
        <v>1030738</v>
      </c>
      <c r="R7" s="45">
        <v>-0.82018902960790996</v>
      </c>
      <c r="S7" s="44">
        <v>17.294407134025398</v>
      </c>
      <c r="T7" s="44">
        <v>17.301793386583199</v>
      </c>
      <c r="U7" s="46">
        <v>-4.2708908727415999E-2</v>
      </c>
    </row>
    <row r="8" spans="1:23" ht="12" thickBot="1">
      <c r="A8" s="68">
        <v>41554</v>
      </c>
      <c r="B8" s="71" t="s">
        <v>6</v>
      </c>
      <c r="C8" s="72"/>
      <c r="D8" s="47">
        <v>692364.66119999997</v>
      </c>
      <c r="E8" s="47">
        <v>792319</v>
      </c>
      <c r="F8" s="48">
        <v>87.384583886035799</v>
      </c>
      <c r="G8" s="47">
        <v>659141.55350000004</v>
      </c>
      <c r="H8" s="48">
        <v>5.0403600749470803</v>
      </c>
      <c r="I8" s="47">
        <v>163916.80590000001</v>
      </c>
      <c r="J8" s="48">
        <v>23.6749237917344</v>
      </c>
      <c r="K8" s="47">
        <v>145717.97589999999</v>
      </c>
      <c r="L8" s="48">
        <v>22.107235559076301</v>
      </c>
      <c r="M8" s="48">
        <v>0.124890768538324</v>
      </c>
      <c r="N8" s="47">
        <v>5370406.0691999998</v>
      </c>
      <c r="O8" s="47">
        <v>171884286.4842</v>
      </c>
      <c r="P8" s="47">
        <v>29430</v>
      </c>
      <c r="Q8" s="47">
        <v>28953</v>
      </c>
      <c r="R8" s="48">
        <v>1.6474976686353699</v>
      </c>
      <c r="S8" s="47">
        <v>23.5258124770642</v>
      </c>
      <c r="T8" s="47">
        <v>23.778160888336298</v>
      </c>
      <c r="U8" s="49">
        <v>-1.0726448300906599</v>
      </c>
    </row>
    <row r="9" spans="1:23" ht="12" thickBot="1">
      <c r="A9" s="69"/>
      <c r="B9" s="71" t="s">
        <v>7</v>
      </c>
      <c r="C9" s="72"/>
      <c r="D9" s="47">
        <v>100143.9041</v>
      </c>
      <c r="E9" s="47">
        <v>144708</v>
      </c>
      <c r="F9" s="48">
        <v>69.204124236393298</v>
      </c>
      <c r="G9" s="47">
        <v>111694.2629</v>
      </c>
      <c r="H9" s="48">
        <v>-10.3410493073767</v>
      </c>
      <c r="I9" s="47">
        <v>22822.636900000001</v>
      </c>
      <c r="J9" s="48">
        <v>22.789841383865099</v>
      </c>
      <c r="K9" s="47">
        <v>23153.463199999998</v>
      </c>
      <c r="L9" s="48">
        <v>20.729321810135701</v>
      </c>
      <c r="M9" s="48">
        <v>-1.4288415393512E-2</v>
      </c>
      <c r="N9" s="47">
        <v>879159.07030000002</v>
      </c>
      <c r="O9" s="47">
        <v>32768436.8653</v>
      </c>
      <c r="P9" s="47">
        <v>6640</v>
      </c>
      <c r="Q9" s="47">
        <v>6842</v>
      </c>
      <c r="R9" s="48">
        <v>-2.9523531131248202</v>
      </c>
      <c r="S9" s="47">
        <v>15.0819132680723</v>
      </c>
      <c r="T9" s="47">
        <v>15.0499859690149</v>
      </c>
      <c r="U9" s="49">
        <v>0.21169263136507799</v>
      </c>
    </row>
    <row r="10" spans="1:23" ht="12" thickBot="1">
      <c r="A10" s="69"/>
      <c r="B10" s="71" t="s">
        <v>8</v>
      </c>
      <c r="C10" s="72"/>
      <c r="D10" s="47">
        <v>152769.49470000001</v>
      </c>
      <c r="E10" s="47">
        <v>165726</v>
      </c>
      <c r="F10" s="48">
        <v>92.181971869229898</v>
      </c>
      <c r="G10" s="47">
        <v>148320.58499999999</v>
      </c>
      <c r="H10" s="48">
        <v>2.99952275673669</v>
      </c>
      <c r="I10" s="47">
        <v>26718.433099999998</v>
      </c>
      <c r="J10" s="48">
        <v>17.4893771511571</v>
      </c>
      <c r="K10" s="47">
        <v>38137.572699999997</v>
      </c>
      <c r="L10" s="48">
        <v>25.712933036233601</v>
      </c>
      <c r="M10" s="48">
        <v>-0.29941967439369799</v>
      </c>
      <c r="N10" s="47">
        <v>1358919.6122000001</v>
      </c>
      <c r="O10" s="47">
        <v>44940111.279799998</v>
      </c>
      <c r="P10" s="47">
        <v>100979</v>
      </c>
      <c r="Q10" s="47">
        <v>102166</v>
      </c>
      <c r="R10" s="48">
        <v>-1.16183466123759</v>
      </c>
      <c r="S10" s="47">
        <v>1.51288381445647</v>
      </c>
      <c r="T10" s="47">
        <v>1.48789110565159</v>
      </c>
      <c r="U10" s="49">
        <v>1.6519912875043301</v>
      </c>
    </row>
    <row r="11" spans="1:23" ht="12" thickBot="1">
      <c r="A11" s="69"/>
      <c r="B11" s="71" t="s">
        <v>9</v>
      </c>
      <c r="C11" s="72"/>
      <c r="D11" s="47">
        <v>52634.643400000001</v>
      </c>
      <c r="E11" s="47">
        <v>65275</v>
      </c>
      <c r="F11" s="48">
        <v>80.635225430869397</v>
      </c>
      <c r="G11" s="47">
        <v>53862.238400000002</v>
      </c>
      <c r="H11" s="48">
        <v>-2.2791384770967902</v>
      </c>
      <c r="I11" s="47">
        <v>10643.758099999999</v>
      </c>
      <c r="J11" s="48">
        <v>20.221962974294598</v>
      </c>
      <c r="K11" s="47">
        <v>12491.2819</v>
      </c>
      <c r="L11" s="48">
        <v>23.191167450627201</v>
      </c>
      <c r="M11" s="48">
        <v>-0.147905060088349</v>
      </c>
      <c r="N11" s="47">
        <v>373848.5356</v>
      </c>
      <c r="O11" s="47">
        <v>15767183.563200001</v>
      </c>
      <c r="P11" s="47">
        <v>2721</v>
      </c>
      <c r="Q11" s="47">
        <v>2672</v>
      </c>
      <c r="R11" s="48">
        <v>1.83383233532934</v>
      </c>
      <c r="S11" s="47">
        <v>19.343860124954102</v>
      </c>
      <c r="T11" s="47">
        <v>17.522897604790401</v>
      </c>
      <c r="U11" s="49">
        <v>9.4136460272195208</v>
      </c>
    </row>
    <row r="12" spans="1:23" ht="12" thickBot="1">
      <c r="A12" s="69"/>
      <c r="B12" s="71" t="s">
        <v>10</v>
      </c>
      <c r="C12" s="72"/>
      <c r="D12" s="47">
        <v>231167.1563</v>
      </c>
      <c r="E12" s="47">
        <v>278671</v>
      </c>
      <c r="F12" s="48">
        <v>82.953431214586402</v>
      </c>
      <c r="G12" s="47">
        <v>270014.31349999999</v>
      </c>
      <c r="H12" s="48">
        <v>-14.3870732986161</v>
      </c>
      <c r="I12" s="47">
        <v>11798.906800000001</v>
      </c>
      <c r="J12" s="48">
        <v>5.1040584609207302</v>
      </c>
      <c r="K12" s="47">
        <v>29325.6332</v>
      </c>
      <c r="L12" s="48">
        <v>10.860769868038901</v>
      </c>
      <c r="M12" s="48">
        <v>-0.59765892454796199</v>
      </c>
      <c r="N12" s="47">
        <v>2057985.6924000001</v>
      </c>
      <c r="O12" s="47">
        <v>57904204.158200003</v>
      </c>
      <c r="P12" s="47">
        <v>2131</v>
      </c>
      <c r="Q12" s="47">
        <v>2001</v>
      </c>
      <c r="R12" s="48">
        <v>6.4967516241879002</v>
      </c>
      <c r="S12" s="47">
        <v>108.478252604411</v>
      </c>
      <c r="T12" s="47">
        <v>111.34389210394799</v>
      </c>
      <c r="U12" s="49">
        <v>-2.6416718842136002</v>
      </c>
    </row>
    <row r="13" spans="1:23" ht="12" thickBot="1">
      <c r="A13" s="69"/>
      <c r="B13" s="71" t="s">
        <v>11</v>
      </c>
      <c r="C13" s="72"/>
      <c r="D13" s="47">
        <v>279684.60940000002</v>
      </c>
      <c r="E13" s="47">
        <v>444837</v>
      </c>
      <c r="F13" s="48">
        <v>62.873504092510302</v>
      </c>
      <c r="G13" s="47">
        <v>354459.26049999997</v>
      </c>
      <c r="H13" s="48">
        <v>-21.0954147437206</v>
      </c>
      <c r="I13" s="47">
        <v>72865.108699999997</v>
      </c>
      <c r="J13" s="48">
        <v>26.052598623969899</v>
      </c>
      <c r="K13" s="47">
        <v>90861.079500000007</v>
      </c>
      <c r="L13" s="48">
        <v>25.633715810339201</v>
      </c>
      <c r="M13" s="48">
        <v>-0.19806027948413299</v>
      </c>
      <c r="N13" s="47">
        <v>2497694.6416000002</v>
      </c>
      <c r="O13" s="47">
        <v>88937796.095200002</v>
      </c>
      <c r="P13" s="47">
        <v>10747</v>
      </c>
      <c r="Q13" s="47">
        <v>11089</v>
      </c>
      <c r="R13" s="48">
        <v>-3.0841374334926499</v>
      </c>
      <c r="S13" s="47">
        <v>26.0244356006327</v>
      </c>
      <c r="T13" s="47">
        <v>26.653528992695499</v>
      </c>
      <c r="U13" s="49">
        <v>-2.4173180994843002</v>
      </c>
    </row>
    <row r="14" spans="1:23" ht="12" thickBot="1">
      <c r="A14" s="69"/>
      <c r="B14" s="71" t="s">
        <v>12</v>
      </c>
      <c r="C14" s="72"/>
      <c r="D14" s="47">
        <v>177998.19080000001</v>
      </c>
      <c r="E14" s="47">
        <v>239967</v>
      </c>
      <c r="F14" s="48">
        <v>74.176112048739995</v>
      </c>
      <c r="G14" s="47">
        <v>212250.62119999999</v>
      </c>
      <c r="H14" s="48">
        <v>-16.137729164865199</v>
      </c>
      <c r="I14" s="47">
        <v>33940.477299999999</v>
      </c>
      <c r="J14" s="48">
        <v>19.067877683170298</v>
      </c>
      <c r="K14" s="47">
        <v>38387.892599999999</v>
      </c>
      <c r="L14" s="48">
        <v>18.086115547255702</v>
      </c>
      <c r="M14" s="48">
        <v>-0.11585463537532099</v>
      </c>
      <c r="N14" s="47">
        <v>1558506.1022000001</v>
      </c>
      <c r="O14" s="47">
        <v>46394489.845600002</v>
      </c>
      <c r="P14" s="47">
        <v>2623</v>
      </c>
      <c r="Q14" s="47">
        <v>2518</v>
      </c>
      <c r="R14" s="48">
        <v>4.1699761715647403</v>
      </c>
      <c r="S14" s="47">
        <v>67.860537857415196</v>
      </c>
      <c r="T14" s="47">
        <v>68.756890587768098</v>
      </c>
      <c r="U14" s="49">
        <v>-1.32087478032707</v>
      </c>
    </row>
    <row r="15" spans="1:23" ht="12" thickBot="1">
      <c r="A15" s="69"/>
      <c r="B15" s="71" t="s">
        <v>13</v>
      </c>
      <c r="C15" s="72"/>
      <c r="D15" s="47">
        <v>118701.88559999999</v>
      </c>
      <c r="E15" s="47">
        <v>148951</v>
      </c>
      <c r="F15" s="48">
        <v>79.691902437714404</v>
      </c>
      <c r="G15" s="47">
        <v>126860.27099999999</v>
      </c>
      <c r="H15" s="48">
        <v>-6.4310010814969898</v>
      </c>
      <c r="I15" s="47">
        <v>20410.863600000001</v>
      </c>
      <c r="J15" s="48">
        <v>17.195062653663499</v>
      </c>
      <c r="K15" s="47">
        <v>28655.919300000001</v>
      </c>
      <c r="L15" s="48">
        <v>22.588568567696001</v>
      </c>
      <c r="M15" s="48">
        <v>-0.28772609294722601</v>
      </c>
      <c r="N15" s="47">
        <v>1318611.0760999999</v>
      </c>
      <c r="O15" s="47">
        <v>29139035.510200001</v>
      </c>
      <c r="P15" s="47">
        <v>3217</v>
      </c>
      <c r="Q15" s="47">
        <v>3387</v>
      </c>
      <c r="R15" s="48">
        <v>-5.0191910245054698</v>
      </c>
      <c r="S15" s="47">
        <v>36.898316941249597</v>
      </c>
      <c r="T15" s="47">
        <v>38.554149778565098</v>
      </c>
      <c r="U15" s="49">
        <v>-4.4875565461480296</v>
      </c>
    </row>
    <row r="16" spans="1:23" ht="12" thickBot="1">
      <c r="A16" s="69"/>
      <c r="B16" s="71" t="s">
        <v>14</v>
      </c>
      <c r="C16" s="72"/>
      <c r="D16" s="47">
        <v>936583.58149999997</v>
      </c>
      <c r="E16" s="47">
        <v>921665</v>
      </c>
      <c r="F16" s="48">
        <v>101.61865553102299</v>
      </c>
      <c r="G16" s="47">
        <v>779607.68729999999</v>
      </c>
      <c r="H16" s="48">
        <v>20.135241962999501</v>
      </c>
      <c r="I16" s="47">
        <v>55493.032500000001</v>
      </c>
      <c r="J16" s="48">
        <v>5.9250486124392996</v>
      </c>
      <c r="K16" s="47">
        <v>73160.106299999999</v>
      </c>
      <c r="L16" s="48">
        <v>9.3842207422779502</v>
      </c>
      <c r="M16" s="48">
        <v>-0.24148507558961799</v>
      </c>
      <c r="N16" s="47">
        <v>8293569.3806999996</v>
      </c>
      <c r="O16" s="47">
        <v>245898726.02410001</v>
      </c>
      <c r="P16" s="47">
        <v>58782</v>
      </c>
      <c r="Q16" s="47">
        <v>65278</v>
      </c>
      <c r="R16" s="48">
        <v>-9.9512852722203409</v>
      </c>
      <c r="S16" s="47">
        <v>15.933169703310501</v>
      </c>
      <c r="T16" s="47">
        <v>15.0875276907993</v>
      </c>
      <c r="U16" s="49">
        <v>5.3074311531087499</v>
      </c>
    </row>
    <row r="17" spans="1:21" ht="12" thickBot="1">
      <c r="A17" s="69"/>
      <c r="B17" s="71" t="s">
        <v>15</v>
      </c>
      <c r="C17" s="72"/>
      <c r="D17" s="47">
        <v>479897.62219999998</v>
      </c>
      <c r="E17" s="47">
        <v>500881</v>
      </c>
      <c r="F17" s="48">
        <v>95.810705976070196</v>
      </c>
      <c r="G17" s="47">
        <v>520848.81270000001</v>
      </c>
      <c r="H17" s="48">
        <v>-7.8623949026043398</v>
      </c>
      <c r="I17" s="47">
        <v>21396.218799999999</v>
      </c>
      <c r="J17" s="48">
        <v>4.4584965230527898</v>
      </c>
      <c r="K17" s="47">
        <v>87057.580900000001</v>
      </c>
      <c r="L17" s="48">
        <v>16.714558769695</v>
      </c>
      <c r="M17" s="48">
        <v>-0.75422911389443403</v>
      </c>
      <c r="N17" s="47">
        <v>4465209.0543</v>
      </c>
      <c r="O17" s="47">
        <v>234095164.30090001</v>
      </c>
      <c r="P17" s="47">
        <v>9910</v>
      </c>
      <c r="Q17" s="47">
        <v>10719</v>
      </c>
      <c r="R17" s="48">
        <v>-7.5473458344994899</v>
      </c>
      <c r="S17" s="47">
        <v>48.425592552976802</v>
      </c>
      <c r="T17" s="47">
        <v>43.540135693628102</v>
      </c>
      <c r="U17" s="49">
        <v>10.0885845723086</v>
      </c>
    </row>
    <row r="18" spans="1:21" ht="12" thickBot="1">
      <c r="A18" s="69"/>
      <c r="B18" s="71" t="s">
        <v>16</v>
      </c>
      <c r="C18" s="72"/>
      <c r="D18" s="47">
        <v>1862449.2127</v>
      </c>
      <c r="E18" s="47">
        <v>2236466</v>
      </c>
      <c r="F18" s="48">
        <v>83.276437589482697</v>
      </c>
      <c r="G18" s="47">
        <v>1915224.7178</v>
      </c>
      <c r="H18" s="48">
        <v>-2.75557769328619</v>
      </c>
      <c r="I18" s="47">
        <v>259739.17170000001</v>
      </c>
      <c r="J18" s="48">
        <v>13.9461076269272</v>
      </c>
      <c r="K18" s="47">
        <v>296775.64390000002</v>
      </c>
      <c r="L18" s="48">
        <v>15.4956043090809</v>
      </c>
      <c r="M18" s="48">
        <v>-0.124796198614195</v>
      </c>
      <c r="N18" s="47">
        <v>16548514.155099999</v>
      </c>
      <c r="O18" s="47">
        <v>576448626.42439997</v>
      </c>
      <c r="P18" s="47">
        <v>99945</v>
      </c>
      <c r="Q18" s="47">
        <v>105307</v>
      </c>
      <c r="R18" s="48">
        <v>-5.0917792739324099</v>
      </c>
      <c r="S18" s="47">
        <v>18.634741234679101</v>
      </c>
      <c r="T18" s="47">
        <v>19.678903172628601</v>
      </c>
      <c r="U18" s="49">
        <v>-5.6033079547482503</v>
      </c>
    </row>
    <row r="19" spans="1:21" ht="12" thickBot="1">
      <c r="A19" s="69"/>
      <c r="B19" s="71" t="s">
        <v>17</v>
      </c>
      <c r="C19" s="72"/>
      <c r="D19" s="47">
        <v>627278.26049999997</v>
      </c>
      <c r="E19" s="47">
        <v>794711</v>
      </c>
      <c r="F19" s="48">
        <v>78.931619230135198</v>
      </c>
      <c r="G19" s="47">
        <v>590018.12430000002</v>
      </c>
      <c r="H19" s="48">
        <v>6.3150833280258398</v>
      </c>
      <c r="I19" s="47">
        <v>57133.2215</v>
      </c>
      <c r="J19" s="48">
        <v>9.1081143884150304</v>
      </c>
      <c r="K19" s="47">
        <v>74527.864000000001</v>
      </c>
      <c r="L19" s="48">
        <v>12.631453328390601</v>
      </c>
      <c r="M19" s="48">
        <v>-0.23339784030305799</v>
      </c>
      <c r="N19" s="47">
        <v>6777390.7314999998</v>
      </c>
      <c r="O19" s="47">
        <v>193398478.9452</v>
      </c>
      <c r="P19" s="47">
        <v>15424</v>
      </c>
      <c r="Q19" s="47">
        <v>15374</v>
      </c>
      <c r="R19" s="48">
        <v>0.32522440483933002</v>
      </c>
      <c r="S19" s="47">
        <v>40.668974358143203</v>
      </c>
      <c r="T19" s="47">
        <v>40.347611018602798</v>
      </c>
      <c r="U19" s="49">
        <v>0.79019287949165296</v>
      </c>
    </row>
    <row r="20" spans="1:21" ht="12" thickBot="1">
      <c r="A20" s="69"/>
      <c r="B20" s="71" t="s">
        <v>18</v>
      </c>
      <c r="C20" s="72"/>
      <c r="D20" s="47">
        <v>966043.3175</v>
      </c>
      <c r="E20" s="47">
        <v>1438390</v>
      </c>
      <c r="F20" s="48">
        <v>67.161431704892294</v>
      </c>
      <c r="G20" s="47">
        <v>1076506.3587</v>
      </c>
      <c r="H20" s="48">
        <v>-10.261253016043201</v>
      </c>
      <c r="I20" s="47">
        <v>79071.315900000001</v>
      </c>
      <c r="J20" s="48">
        <v>8.1850693926051594</v>
      </c>
      <c r="K20" s="47">
        <v>81092.040599999993</v>
      </c>
      <c r="L20" s="48">
        <v>7.5328900702386496</v>
      </c>
      <c r="M20" s="48">
        <v>-2.491890307666E-2</v>
      </c>
      <c r="N20" s="47">
        <v>8383103.4134999998</v>
      </c>
      <c r="O20" s="47">
        <v>289573270.49900001</v>
      </c>
      <c r="P20" s="47">
        <v>39771</v>
      </c>
      <c r="Q20" s="47">
        <v>38651</v>
      </c>
      <c r="R20" s="48">
        <v>2.8977258026959198</v>
      </c>
      <c r="S20" s="47">
        <v>24.290144011968501</v>
      </c>
      <c r="T20" s="47">
        <v>24.379572968357898</v>
      </c>
      <c r="U20" s="49">
        <v>-0.36816972491102001</v>
      </c>
    </row>
    <row r="21" spans="1:21" ht="12" thickBot="1">
      <c r="A21" s="69"/>
      <c r="B21" s="71" t="s">
        <v>19</v>
      </c>
      <c r="C21" s="72"/>
      <c r="D21" s="47">
        <v>366746.57490000001</v>
      </c>
      <c r="E21" s="47">
        <v>501305</v>
      </c>
      <c r="F21" s="48">
        <v>73.158371630045593</v>
      </c>
      <c r="G21" s="47">
        <v>400182.65049999999</v>
      </c>
      <c r="H21" s="48">
        <v>-8.3552036946689192</v>
      </c>
      <c r="I21" s="47">
        <v>49455.947099999998</v>
      </c>
      <c r="J21" s="48">
        <v>13.4850467556473</v>
      </c>
      <c r="K21" s="47">
        <v>53504.911</v>
      </c>
      <c r="L21" s="48">
        <v>13.3701226010546</v>
      </c>
      <c r="M21" s="48">
        <v>-7.5674621718369001E-2</v>
      </c>
      <c r="N21" s="47">
        <v>3036085.6277000001</v>
      </c>
      <c r="O21" s="47">
        <v>112973741.06730001</v>
      </c>
      <c r="P21" s="47">
        <v>34453</v>
      </c>
      <c r="Q21" s="47">
        <v>34353</v>
      </c>
      <c r="R21" s="48">
        <v>0.29109539195994999</v>
      </c>
      <c r="S21" s="47">
        <v>10.644837166574799</v>
      </c>
      <c r="T21" s="47">
        <v>10.965059147672701</v>
      </c>
      <c r="U21" s="49">
        <v>-3.00823747782115</v>
      </c>
    </row>
    <row r="22" spans="1:21" ht="12" thickBot="1">
      <c r="A22" s="69"/>
      <c r="B22" s="71" t="s">
        <v>20</v>
      </c>
      <c r="C22" s="72"/>
      <c r="D22" s="47">
        <v>1247607.2852</v>
      </c>
      <c r="E22" s="47">
        <v>1318308</v>
      </c>
      <c r="F22" s="48">
        <v>94.637010865442704</v>
      </c>
      <c r="G22" s="47">
        <v>1036365.5839</v>
      </c>
      <c r="H22" s="48">
        <v>20.382932874426899</v>
      </c>
      <c r="I22" s="47">
        <v>158687.16450000001</v>
      </c>
      <c r="J22" s="48">
        <v>12.719320124406099</v>
      </c>
      <c r="K22" s="47">
        <v>147564.44940000001</v>
      </c>
      <c r="L22" s="48">
        <v>14.2386481848126</v>
      </c>
      <c r="M22" s="48">
        <v>7.5375303097901997E-2</v>
      </c>
      <c r="N22" s="47">
        <v>9914927.3156000003</v>
      </c>
      <c r="O22" s="47">
        <v>322241254.42519999</v>
      </c>
      <c r="P22" s="47">
        <v>77655</v>
      </c>
      <c r="Q22" s="47">
        <v>79079</v>
      </c>
      <c r="R22" s="48">
        <v>-1.8007309146549699</v>
      </c>
      <c r="S22" s="47">
        <v>16.066026465778101</v>
      </c>
      <c r="T22" s="47">
        <v>16.733202317935199</v>
      </c>
      <c r="U22" s="49">
        <v>-4.1527122688254501</v>
      </c>
    </row>
    <row r="23" spans="1:21" ht="12" thickBot="1">
      <c r="A23" s="69"/>
      <c r="B23" s="71" t="s">
        <v>21</v>
      </c>
      <c r="C23" s="72"/>
      <c r="D23" s="47">
        <v>2893513.9756999998</v>
      </c>
      <c r="E23" s="47">
        <v>3266834</v>
      </c>
      <c r="F23" s="48">
        <v>88.572421362701604</v>
      </c>
      <c r="G23" s="47">
        <v>2671036.3714000001</v>
      </c>
      <c r="H23" s="48">
        <v>8.3292615062141806</v>
      </c>
      <c r="I23" s="47">
        <v>300018.18979999999</v>
      </c>
      <c r="J23" s="48">
        <v>10.3686449182406</v>
      </c>
      <c r="K23" s="47">
        <v>372128.06439999997</v>
      </c>
      <c r="L23" s="48">
        <v>13.931972936967201</v>
      </c>
      <c r="M23" s="48">
        <v>-0.193777039407835</v>
      </c>
      <c r="N23" s="47">
        <v>25014899.966800001</v>
      </c>
      <c r="O23" s="47">
        <v>706185612.51719999</v>
      </c>
      <c r="P23" s="47">
        <v>99434</v>
      </c>
      <c r="Q23" s="47">
        <v>96765</v>
      </c>
      <c r="R23" s="48">
        <v>2.7582286983930202</v>
      </c>
      <c r="S23" s="47">
        <v>29.099844879015201</v>
      </c>
      <c r="T23" s="47">
        <v>29.3072739399576</v>
      </c>
      <c r="U23" s="49">
        <v>-0.71281844217660895</v>
      </c>
    </row>
    <row r="24" spans="1:21" ht="12" thickBot="1">
      <c r="A24" s="69"/>
      <c r="B24" s="71" t="s">
        <v>22</v>
      </c>
      <c r="C24" s="72"/>
      <c r="D24" s="47">
        <v>304563.59490000003</v>
      </c>
      <c r="E24" s="47">
        <v>388417</v>
      </c>
      <c r="F24" s="48">
        <v>78.411499728384698</v>
      </c>
      <c r="G24" s="47">
        <v>325148.74790000002</v>
      </c>
      <c r="H24" s="48">
        <v>-6.3309956236801899</v>
      </c>
      <c r="I24" s="47">
        <v>49499.061900000001</v>
      </c>
      <c r="J24" s="48">
        <v>16.252455227372899</v>
      </c>
      <c r="K24" s="47">
        <v>53218.985999999997</v>
      </c>
      <c r="L24" s="48">
        <v>16.3675814050398</v>
      </c>
      <c r="M24" s="48">
        <v>-6.9898440004099005E-2</v>
      </c>
      <c r="N24" s="47">
        <v>2872679.6203999999</v>
      </c>
      <c r="O24" s="47">
        <v>87111736.004199997</v>
      </c>
      <c r="P24" s="47">
        <v>34546</v>
      </c>
      <c r="Q24" s="47">
        <v>35229</v>
      </c>
      <c r="R24" s="48">
        <v>-1.9387436486985199</v>
      </c>
      <c r="S24" s="47">
        <v>8.8161753864412695</v>
      </c>
      <c r="T24" s="47">
        <v>9.4501959749070394</v>
      </c>
      <c r="U24" s="49">
        <v>-7.1915605200056998</v>
      </c>
    </row>
    <row r="25" spans="1:21" ht="12" thickBot="1">
      <c r="A25" s="69"/>
      <c r="B25" s="71" t="s">
        <v>23</v>
      </c>
      <c r="C25" s="72"/>
      <c r="D25" s="47">
        <v>237870.17120000001</v>
      </c>
      <c r="E25" s="47">
        <v>265901</v>
      </c>
      <c r="F25" s="48">
        <v>89.458170973407405</v>
      </c>
      <c r="G25" s="47">
        <v>266905.47610000003</v>
      </c>
      <c r="H25" s="48">
        <v>-10.8784972583783</v>
      </c>
      <c r="I25" s="47">
        <v>23000.738799999999</v>
      </c>
      <c r="J25" s="48">
        <v>9.6694506435870409</v>
      </c>
      <c r="K25" s="47">
        <v>30739.138599999998</v>
      </c>
      <c r="L25" s="48">
        <v>11.5168632165805</v>
      </c>
      <c r="M25" s="48">
        <v>-0.25174419819298399</v>
      </c>
      <c r="N25" s="47">
        <v>2165368.9663999998</v>
      </c>
      <c r="O25" s="47">
        <v>72723005.469699994</v>
      </c>
      <c r="P25" s="47">
        <v>17100</v>
      </c>
      <c r="Q25" s="47">
        <v>17343</v>
      </c>
      <c r="R25" s="48">
        <v>-1.4011416709911799</v>
      </c>
      <c r="S25" s="47">
        <v>13.910536327485399</v>
      </c>
      <c r="T25" s="47">
        <v>14.7678287089892</v>
      </c>
      <c r="U25" s="49">
        <v>-6.16289955556881</v>
      </c>
    </row>
    <row r="26" spans="1:21" ht="12" thickBot="1">
      <c r="A26" s="69"/>
      <c r="B26" s="71" t="s">
        <v>24</v>
      </c>
      <c r="C26" s="72"/>
      <c r="D26" s="47">
        <v>505059.23599999998</v>
      </c>
      <c r="E26" s="47">
        <v>491537</v>
      </c>
      <c r="F26" s="48">
        <v>102.751010808952</v>
      </c>
      <c r="G26" s="47">
        <v>389819.81650000002</v>
      </c>
      <c r="H26" s="48">
        <v>29.562227116794102</v>
      </c>
      <c r="I26" s="47">
        <v>105789.0469</v>
      </c>
      <c r="J26" s="48">
        <v>20.945869189094498</v>
      </c>
      <c r="K26" s="47">
        <v>94791.714399999997</v>
      </c>
      <c r="L26" s="48">
        <v>24.316802375797099</v>
      </c>
      <c r="M26" s="48">
        <v>0.11601575696367</v>
      </c>
      <c r="N26" s="47">
        <v>3790163.8413</v>
      </c>
      <c r="O26" s="47">
        <v>156868716.78740001</v>
      </c>
      <c r="P26" s="47">
        <v>36938</v>
      </c>
      <c r="Q26" s="47">
        <v>37002</v>
      </c>
      <c r="R26" s="48">
        <v>-0.172963623587918</v>
      </c>
      <c r="S26" s="47">
        <v>13.6731614055986</v>
      </c>
      <c r="T26" s="47">
        <v>12.414050832387399</v>
      </c>
      <c r="U26" s="49">
        <v>9.2086280258168998</v>
      </c>
    </row>
    <row r="27" spans="1:21" ht="12" thickBot="1">
      <c r="A27" s="69"/>
      <c r="B27" s="71" t="s">
        <v>25</v>
      </c>
      <c r="C27" s="72"/>
      <c r="D27" s="47">
        <v>247948.60879999999</v>
      </c>
      <c r="E27" s="47">
        <v>319307</v>
      </c>
      <c r="F27" s="48">
        <v>77.652105591170894</v>
      </c>
      <c r="G27" s="47">
        <v>256299.288</v>
      </c>
      <c r="H27" s="48">
        <v>-3.2581749505289501</v>
      </c>
      <c r="I27" s="47">
        <v>69595.375</v>
      </c>
      <c r="J27" s="48">
        <v>28.068467629974499</v>
      </c>
      <c r="K27" s="47">
        <v>71410.874200000006</v>
      </c>
      <c r="L27" s="48">
        <v>27.8622990946428</v>
      </c>
      <c r="M27" s="48">
        <v>-2.5423287704269999E-2</v>
      </c>
      <c r="N27" s="47">
        <v>2038598.0803</v>
      </c>
      <c r="O27" s="47">
        <v>73187039.5185</v>
      </c>
      <c r="P27" s="47">
        <v>38430</v>
      </c>
      <c r="Q27" s="47">
        <v>38679</v>
      </c>
      <c r="R27" s="48">
        <v>-0.64376017994261003</v>
      </c>
      <c r="S27" s="47">
        <v>6.45195443143378</v>
      </c>
      <c r="T27" s="47">
        <v>6.7388392590294499</v>
      </c>
      <c r="U27" s="49">
        <v>-4.44647944501863</v>
      </c>
    </row>
    <row r="28" spans="1:21" ht="12" thickBot="1">
      <c r="A28" s="69"/>
      <c r="B28" s="71" t="s">
        <v>26</v>
      </c>
      <c r="C28" s="72"/>
      <c r="D28" s="47">
        <v>906662.16029999999</v>
      </c>
      <c r="E28" s="47">
        <v>1063381</v>
      </c>
      <c r="F28" s="48">
        <v>85.262211784863595</v>
      </c>
      <c r="G28" s="47">
        <v>778768.86309999996</v>
      </c>
      <c r="H28" s="48">
        <v>16.422497516259501</v>
      </c>
      <c r="I28" s="47">
        <v>41726.727099999996</v>
      </c>
      <c r="J28" s="48">
        <v>4.60223542208856</v>
      </c>
      <c r="K28" s="47">
        <v>58097.925199999998</v>
      </c>
      <c r="L28" s="48">
        <v>7.4602270266344402</v>
      </c>
      <c r="M28" s="48">
        <v>-0.281786277971937</v>
      </c>
      <c r="N28" s="47">
        <v>7368490.2326999996</v>
      </c>
      <c r="O28" s="47">
        <v>251306261.55320001</v>
      </c>
      <c r="P28" s="47">
        <v>47589</v>
      </c>
      <c r="Q28" s="47">
        <v>47049</v>
      </c>
      <c r="R28" s="48">
        <v>1.14773959063954</v>
      </c>
      <c r="S28" s="47">
        <v>19.0519271323205</v>
      </c>
      <c r="T28" s="47">
        <v>19.261223484027301</v>
      </c>
      <c r="U28" s="49">
        <v>-1.09855738085276</v>
      </c>
    </row>
    <row r="29" spans="1:21" ht="12" thickBot="1">
      <c r="A29" s="69"/>
      <c r="B29" s="71" t="s">
        <v>27</v>
      </c>
      <c r="C29" s="72"/>
      <c r="D29" s="47">
        <v>636864.4142</v>
      </c>
      <c r="E29" s="47">
        <v>715772</v>
      </c>
      <c r="F29" s="48">
        <v>88.975876983173407</v>
      </c>
      <c r="G29" s="47">
        <v>539749.30390000006</v>
      </c>
      <c r="H29" s="48">
        <v>17.992632801614999</v>
      </c>
      <c r="I29" s="47">
        <v>82959.053199999995</v>
      </c>
      <c r="J29" s="48">
        <v>13.026171874308501</v>
      </c>
      <c r="K29" s="47">
        <v>108045.7493</v>
      </c>
      <c r="L29" s="48">
        <v>20.017765380947601</v>
      </c>
      <c r="M29" s="48">
        <v>-0.23218586813947001</v>
      </c>
      <c r="N29" s="47">
        <v>4706682.0960999997</v>
      </c>
      <c r="O29" s="47">
        <v>178305778.25650001</v>
      </c>
      <c r="P29" s="47">
        <v>93152</v>
      </c>
      <c r="Q29" s="47">
        <v>91298</v>
      </c>
      <c r="R29" s="48">
        <v>2.0307126114482301</v>
      </c>
      <c r="S29" s="47">
        <v>6.8368302795431104</v>
      </c>
      <c r="T29" s="47">
        <v>6.8749206401016503</v>
      </c>
      <c r="U29" s="49">
        <v>-0.55713479786832198</v>
      </c>
    </row>
    <row r="30" spans="1:21" ht="12" thickBot="1">
      <c r="A30" s="69"/>
      <c r="B30" s="71" t="s">
        <v>28</v>
      </c>
      <c r="C30" s="72"/>
      <c r="D30" s="47">
        <v>1081558.8995999999</v>
      </c>
      <c r="E30" s="47">
        <v>1173895</v>
      </c>
      <c r="F30" s="48">
        <v>92.134211288062403</v>
      </c>
      <c r="G30" s="47">
        <v>957281.54980000004</v>
      </c>
      <c r="H30" s="48">
        <v>12.9823195512297</v>
      </c>
      <c r="I30" s="47">
        <v>151154.26379999999</v>
      </c>
      <c r="J30" s="48">
        <v>13.975592439385601</v>
      </c>
      <c r="K30" s="47">
        <v>174839.71</v>
      </c>
      <c r="L30" s="48">
        <v>18.2641888414676</v>
      </c>
      <c r="M30" s="48">
        <v>-0.135469489168107</v>
      </c>
      <c r="N30" s="47">
        <v>10011516.386299999</v>
      </c>
      <c r="O30" s="47">
        <v>329240198.26560003</v>
      </c>
      <c r="P30" s="47">
        <v>81659</v>
      </c>
      <c r="Q30" s="47">
        <v>82813</v>
      </c>
      <c r="R30" s="48">
        <v>-1.3935010203711999</v>
      </c>
      <c r="S30" s="47">
        <v>13.244821753878901</v>
      </c>
      <c r="T30" s="47">
        <v>13.7828217731516</v>
      </c>
      <c r="U30" s="49">
        <v>-4.0619649646478599</v>
      </c>
    </row>
    <row r="31" spans="1:21" ht="12" thickBot="1">
      <c r="A31" s="69"/>
      <c r="B31" s="71" t="s">
        <v>29</v>
      </c>
      <c r="C31" s="72"/>
      <c r="D31" s="47">
        <v>901224.70849999995</v>
      </c>
      <c r="E31" s="47">
        <v>846344</v>
      </c>
      <c r="F31" s="48">
        <v>106.484444682068</v>
      </c>
      <c r="G31" s="47">
        <v>759963.46250000002</v>
      </c>
      <c r="H31" s="48">
        <v>18.5878996781375</v>
      </c>
      <c r="I31" s="47">
        <v>37775.312599999997</v>
      </c>
      <c r="J31" s="48">
        <v>4.1915531435964803</v>
      </c>
      <c r="K31" s="47">
        <v>53536.789900000003</v>
      </c>
      <c r="L31" s="48">
        <v>7.0446531368605099</v>
      </c>
      <c r="M31" s="48">
        <v>-0.29440460157287102</v>
      </c>
      <c r="N31" s="47">
        <v>7491465.0661000004</v>
      </c>
      <c r="O31" s="47">
        <v>265607438.01050001</v>
      </c>
      <c r="P31" s="47">
        <v>33760</v>
      </c>
      <c r="Q31" s="47">
        <v>31937</v>
      </c>
      <c r="R31" s="48">
        <v>5.7081128471678602</v>
      </c>
      <c r="S31" s="47">
        <v>26.695044683056899</v>
      </c>
      <c r="T31" s="47">
        <v>26.578666076964002</v>
      </c>
      <c r="U31" s="49">
        <v>0.43595583927496701</v>
      </c>
    </row>
    <row r="32" spans="1:21" ht="12" thickBot="1">
      <c r="A32" s="69"/>
      <c r="B32" s="71" t="s">
        <v>30</v>
      </c>
      <c r="C32" s="72"/>
      <c r="D32" s="47">
        <v>137598.86110000001</v>
      </c>
      <c r="E32" s="47">
        <v>156763</v>
      </c>
      <c r="F32" s="48">
        <v>87.775087935290898</v>
      </c>
      <c r="G32" s="47">
        <v>120650.27770000001</v>
      </c>
      <c r="H32" s="48">
        <v>14.0476953083714</v>
      </c>
      <c r="I32" s="47">
        <v>32731.099300000002</v>
      </c>
      <c r="J32" s="48">
        <v>23.787333004313702</v>
      </c>
      <c r="K32" s="47">
        <v>34990.912799999998</v>
      </c>
      <c r="L32" s="48">
        <v>29.001933080507101</v>
      </c>
      <c r="M32" s="48">
        <v>-6.4582867926783E-2</v>
      </c>
      <c r="N32" s="47">
        <v>1087947.4328000001</v>
      </c>
      <c r="O32" s="47">
        <v>40407219.636399999</v>
      </c>
      <c r="P32" s="47">
        <v>28419</v>
      </c>
      <c r="Q32" s="47">
        <v>27962</v>
      </c>
      <c r="R32" s="48">
        <v>1.63436091838924</v>
      </c>
      <c r="S32" s="47">
        <v>4.8417910939864202</v>
      </c>
      <c r="T32" s="47">
        <v>4.9313445604749298</v>
      </c>
      <c r="U32" s="49">
        <v>-1.8495937711922199</v>
      </c>
    </row>
    <row r="33" spans="1:21" ht="12" thickBot="1">
      <c r="A33" s="69"/>
      <c r="B33" s="71" t="s">
        <v>31</v>
      </c>
      <c r="C33" s="72"/>
      <c r="D33" s="47">
        <v>29.316299999999998</v>
      </c>
      <c r="E33" s="50"/>
      <c r="F33" s="50"/>
      <c r="G33" s="47">
        <v>362.19209999999998</v>
      </c>
      <c r="H33" s="48">
        <v>-91.9058698408938</v>
      </c>
      <c r="I33" s="47">
        <v>5.7760999999999996</v>
      </c>
      <c r="J33" s="48">
        <v>19.702690994429702</v>
      </c>
      <c r="K33" s="47">
        <v>66.3108</v>
      </c>
      <c r="L33" s="48">
        <v>18.308185076372499</v>
      </c>
      <c r="M33" s="48">
        <v>-0.91289352563986603</v>
      </c>
      <c r="N33" s="47">
        <v>390.7706</v>
      </c>
      <c r="O33" s="47">
        <v>28582.3272</v>
      </c>
      <c r="P33" s="47">
        <v>6</v>
      </c>
      <c r="Q33" s="47">
        <v>10</v>
      </c>
      <c r="R33" s="48">
        <v>-40</v>
      </c>
      <c r="S33" s="47">
        <v>4.88605</v>
      </c>
      <c r="T33" s="47">
        <v>4.4017299999999997</v>
      </c>
      <c r="U33" s="49">
        <v>9.9123013477144308</v>
      </c>
    </row>
    <row r="34" spans="1:21" ht="12" thickBot="1">
      <c r="A34" s="69"/>
      <c r="B34" s="71" t="s">
        <v>40</v>
      </c>
      <c r="C34" s="72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47">
        <v>25.9</v>
      </c>
      <c r="P34" s="50"/>
      <c r="Q34" s="50"/>
      <c r="R34" s="50"/>
      <c r="S34" s="50"/>
      <c r="T34" s="50"/>
      <c r="U34" s="51"/>
    </row>
    <row r="35" spans="1:21" ht="12" thickBot="1">
      <c r="A35" s="69"/>
      <c r="B35" s="71" t="s">
        <v>32</v>
      </c>
      <c r="C35" s="72"/>
      <c r="D35" s="47">
        <v>169813.48050000001</v>
      </c>
      <c r="E35" s="47">
        <v>197591</v>
      </c>
      <c r="F35" s="48">
        <v>85.941910562728097</v>
      </c>
      <c r="G35" s="47">
        <v>156946.32130000001</v>
      </c>
      <c r="H35" s="48">
        <v>8.1984458720791906</v>
      </c>
      <c r="I35" s="47">
        <v>20956.7798</v>
      </c>
      <c r="J35" s="48">
        <v>12.3410578113673</v>
      </c>
      <c r="K35" s="47">
        <v>14217.972100000001</v>
      </c>
      <c r="L35" s="48">
        <v>9.0591305245203007</v>
      </c>
      <c r="M35" s="48">
        <v>0.47396405426903299</v>
      </c>
      <c r="N35" s="47">
        <v>1474708.9872000001</v>
      </c>
      <c r="O35" s="47">
        <v>41815646.268799998</v>
      </c>
      <c r="P35" s="47">
        <v>13327</v>
      </c>
      <c r="Q35" s="47">
        <v>12888</v>
      </c>
      <c r="R35" s="48">
        <v>3.4062693978895102</v>
      </c>
      <c r="S35" s="47">
        <v>12.7420635176709</v>
      </c>
      <c r="T35" s="47">
        <v>12.7314934590317</v>
      </c>
      <c r="U35" s="49">
        <v>8.2954057045612997E-2</v>
      </c>
    </row>
    <row r="36" spans="1:21" ht="12" thickBot="1">
      <c r="A36" s="69"/>
      <c r="B36" s="71" t="s">
        <v>41</v>
      </c>
      <c r="C36" s="72"/>
      <c r="D36" s="50"/>
      <c r="E36" s="47">
        <v>807776</v>
      </c>
      <c r="F36" s="50"/>
      <c r="G36" s="47">
        <v>135922.46</v>
      </c>
      <c r="H36" s="50"/>
      <c r="I36" s="50"/>
      <c r="J36" s="50"/>
      <c r="K36" s="47">
        <v>5598.7008999999998</v>
      </c>
      <c r="L36" s="48">
        <v>4.1190402969457702</v>
      </c>
      <c r="M36" s="50"/>
      <c r="N36" s="50"/>
      <c r="O36" s="50"/>
      <c r="P36" s="50"/>
      <c r="Q36" s="50"/>
      <c r="R36" s="50"/>
      <c r="S36" s="50"/>
      <c r="T36" s="50"/>
      <c r="U36" s="51"/>
    </row>
    <row r="37" spans="1:21" ht="12" thickBot="1">
      <c r="A37" s="69"/>
      <c r="B37" s="71" t="s">
        <v>42</v>
      </c>
      <c r="C37" s="72"/>
      <c r="D37" s="50"/>
      <c r="E37" s="47">
        <v>364102</v>
      </c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1"/>
    </row>
    <row r="38" spans="1:21" ht="12" thickBot="1">
      <c r="A38" s="69"/>
      <c r="B38" s="71" t="s">
        <v>43</v>
      </c>
      <c r="C38" s="72"/>
      <c r="D38" s="50"/>
      <c r="E38" s="47">
        <v>431378</v>
      </c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1"/>
    </row>
    <row r="39" spans="1:21" ht="12" thickBot="1">
      <c r="A39" s="69"/>
      <c r="B39" s="71" t="s">
        <v>33</v>
      </c>
      <c r="C39" s="72"/>
      <c r="D39" s="47">
        <v>415612.39500000002</v>
      </c>
      <c r="E39" s="47">
        <v>617932</v>
      </c>
      <c r="F39" s="48">
        <v>67.258597224290099</v>
      </c>
      <c r="G39" s="47">
        <v>517124.03</v>
      </c>
      <c r="H39" s="48">
        <v>-19.630036337704102</v>
      </c>
      <c r="I39" s="47">
        <v>24348.946400000001</v>
      </c>
      <c r="J39" s="48">
        <v>5.8585707964749201</v>
      </c>
      <c r="K39" s="47">
        <v>30510.237499999999</v>
      </c>
      <c r="L39" s="48">
        <v>5.8999844776116896</v>
      </c>
      <c r="M39" s="48">
        <v>-0.20194176135141501</v>
      </c>
      <c r="N39" s="47">
        <v>4078365.4879999999</v>
      </c>
      <c r="O39" s="47">
        <v>106027958.3855</v>
      </c>
      <c r="P39" s="47">
        <v>594</v>
      </c>
      <c r="Q39" s="47">
        <v>629</v>
      </c>
      <c r="R39" s="48">
        <v>-5.56438791732909</v>
      </c>
      <c r="S39" s="47">
        <v>699.68416666666701</v>
      </c>
      <c r="T39" s="47">
        <v>730.70469014308401</v>
      </c>
      <c r="U39" s="49">
        <v>-4.4335037084233297</v>
      </c>
    </row>
    <row r="40" spans="1:21" ht="12" thickBot="1">
      <c r="A40" s="69"/>
      <c r="B40" s="71" t="s">
        <v>34</v>
      </c>
      <c r="C40" s="72"/>
      <c r="D40" s="47">
        <v>883988.88749999995</v>
      </c>
      <c r="E40" s="47">
        <v>974201</v>
      </c>
      <c r="F40" s="48">
        <v>90.739887097221199</v>
      </c>
      <c r="G40" s="47">
        <v>764437.25419999997</v>
      </c>
      <c r="H40" s="48">
        <v>15.6391688975328</v>
      </c>
      <c r="I40" s="47">
        <v>51137.122000000003</v>
      </c>
      <c r="J40" s="48">
        <v>5.7848150268744201</v>
      </c>
      <c r="K40" s="47">
        <v>56957.246700000003</v>
      </c>
      <c r="L40" s="48">
        <v>7.4508727023785601</v>
      </c>
      <c r="M40" s="48">
        <v>-0.102184094864263</v>
      </c>
      <c r="N40" s="47">
        <v>7499657.2526000002</v>
      </c>
      <c r="O40" s="47">
        <v>141809394.14160001</v>
      </c>
      <c r="P40" s="47">
        <v>2830</v>
      </c>
      <c r="Q40" s="47">
        <v>2678</v>
      </c>
      <c r="R40" s="48">
        <v>5.6758775205377097</v>
      </c>
      <c r="S40" s="47">
        <v>312.36356448763303</v>
      </c>
      <c r="T40" s="47">
        <v>280.09165082150901</v>
      </c>
      <c r="U40" s="49">
        <v>10.331523050410601</v>
      </c>
    </row>
    <row r="41" spans="1:21" ht="12" thickBot="1">
      <c r="A41" s="69"/>
      <c r="B41" s="71" t="s">
        <v>44</v>
      </c>
      <c r="C41" s="72"/>
      <c r="D41" s="50"/>
      <c r="E41" s="47">
        <v>421106</v>
      </c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1"/>
    </row>
    <row r="42" spans="1:21" ht="12" thickBot="1">
      <c r="A42" s="69"/>
      <c r="B42" s="71" t="s">
        <v>45</v>
      </c>
      <c r="C42" s="72"/>
      <c r="D42" s="50"/>
      <c r="E42" s="47">
        <v>179740</v>
      </c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1"/>
    </row>
    <row r="43" spans="1:21" ht="12" thickBot="1">
      <c r="A43" s="70"/>
      <c r="B43" s="71" t="s">
        <v>35</v>
      </c>
      <c r="C43" s="72"/>
      <c r="D43" s="52">
        <v>65416.593000000001</v>
      </c>
      <c r="E43" s="53"/>
      <c r="F43" s="53"/>
      <c r="G43" s="52">
        <v>48828.035000000003</v>
      </c>
      <c r="H43" s="54">
        <v>33.973429403825101</v>
      </c>
      <c r="I43" s="52">
        <v>8485.0468999999994</v>
      </c>
      <c r="J43" s="54">
        <v>12.9707869378034</v>
      </c>
      <c r="K43" s="52">
        <v>3960.6626000000001</v>
      </c>
      <c r="L43" s="54">
        <v>8.1114519558282403</v>
      </c>
      <c r="M43" s="54">
        <v>1.14233014950579</v>
      </c>
      <c r="N43" s="52">
        <v>341573.20760000002</v>
      </c>
      <c r="O43" s="52">
        <v>14312407.363399999</v>
      </c>
      <c r="P43" s="52">
        <v>72</v>
      </c>
      <c r="Q43" s="52">
        <v>67</v>
      </c>
      <c r="R43" s="54">
        <v>7.4626865671641802</v>
      </c>
      <c r="S43" s="52">
        <v>908.56379166666704</v>
      </c>
      <c r="T43" s="52">
        <v>806.68162388059704</v>
      </c>
      <c r="U43" s="55">
        <v>11.2135403942499</v>
      </c>
    </row>
  </sheetData>
  <mergeCells count="41">
    <mergeCell ref="B20:C20"/>
    <mergeCell ref="B21:C21"/>
    <mergeCell ref="B43:C43"/>
    <mergeCell ref="B37:C37"/>
    <mergeCell ref="B38:C38"/>
    <mergeCell ref="B39:C39"/>
    <mergeCell ref="B40:C40"/>
    <mergeCell ref="B41:C41"/>
    <mergeCell ref="B42:C42"/>
    <mergeCell ref="B16:C16"/>
    <mergeCell ref="B17:C17"/>
    <mergeCell ref="B18:C18"/>
    <mergeCell ref="B36:C36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19:C19"/>
    <mergeCell ref="A1:U4"/>
    <mergeCell ref="W1:W4"/>
    <mergeCell ref="B6:C6"/>
    <mergeCell ref="A7:C7"/>
    <mergeCell ref="A8:A43"/>
    <mergeCell ref="B8:C8"/>
    <mergeCell ref="B9:C9"/>
    <mergeCell ref="B10:C10"/>
    <mergeCell ref="B11:C11"/>
    <mergeCell ref="B12:C12"/>
    <mergeCell ref="B22:C22"/>
    <mergeCell ref="B23:C23"/>
    <mergeCell ref="B24:C24"/>
    <mergeCell ref="B13:C13"/>
    <mergeCell ref="B14:C14"/>
    <mergeCell ref="B15:C15"/>
  </mergeCells>
  <phoneticPr fontId="23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31"/>
  <sheetViews>
    <sheetView workbookViewId="0">
      <selection sqref="A1:H31"/>
    </sheetView>
  </sheetViews>
  <sheetFormatPr defaultRowHeight="13.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>
      <c r="A1" s="30" t="s">
        <v>53</v>
      </c>
      <c r="B1" s="31" t="s">
        <v>36</v>
      </c>
      <c r="C1" s="30" t="s">
        <v>37</v>
      </c>
      <c r="D1" s="30" t="s">
        <v>38</v>
      </c>
      <c r="E1" s="30" t="s">
        <v>39</v>
      </c>
      <c r="F1" s="30" t="s">
        <v>46</v>
      </c>
      <c r="G1" s="30" t="s">
        <v>39</v>
      </c>
      <c r="H1" s="30" t="s">
        <v>47</v>
      </c>
    </row>
    <row r="2" spans="1:8" ht="14.25">
      <c r="A2" s="32">
        <v>1</v>
      </c>
      <c r="B2" s="33">
        <v>12</v>
      </c>
      <c r="C2" s="32">
        <v>61944</v>
      </c>
      <c r="D2" s="32">
        <v>692365.28606666694</v>
      </c>
      <c r="E2" s="32">
        <v>528447.85016324802</v>
      </c>
      <c r="F2" s="32">
        <v>163917.43590341901</v>
      </c>
      <c r="G2" s="32">
        <v>528447.85016324802</v>
      </c>
      <c r="H2" s="32">
        <v>0.23674993417800499</v>
      </c>
    </row>
    <row r="3" spans="1:8" ht="14.25">
      <c r="A3" s="32">
        <v>2</v>
      </c>
      <c r="B3" s="33">
        <v>13</v>
      </c>
      <c r="C3" s="32">
        <v>12494.96</v>
      </c>
      <c r="D3" s="32">
        <v>100143.917231753</v>
      </c>
      <c r="E3" s="32">
        <v>77321.263034823394</v>
      </c>
      <c r="F3" s="32">
        <v>22822.654196929099</v>
      </c>
      <c r="G3" s="32">
        <v>77321.263034823394</v>
      </c>
      <c r="H3" s="32">
        <v>0.22789855667532</v>
      </c>
    </row>
    <row r="4" spans="1:8" ht="14.25">
      <c r="A4" s="32">
        <v>3</v>
      </c>
      <c r="B4" s="33">
        <v>14</v>
      </c>
      <c r="C4" s="32">
        <v>121484</v>
      </c>
      <c r="D4" s="32">
        <v>152771.939735897</v>
      </c>
      <c r="E4" s="32">
        <v>126051.061419658</v>
      </c>
      <c r="F4" s="32">
        <v>26720.878316239301</v>
      </c>
      <c r="G4" s="32">
        <v>126051.061419658</v>
      </c>
      <c r="H4" s="32">
        <v>0.17490697809056199</v>
      </c>
    </row>
    <row r="5" spans="1:8" ht="14.25">
      <c r="A5" s="32">
        <v>4</v>
      </c>
      <c r="B5" s="33">
        <v>15</v>
      </c>
      <c r="C5" s="32">
        <v>3555</v>
      </c>
      <c r="D5" s="32">
        <v>52634.676152991502</v>
      </c>
      <c r="E5" s="32">
        <v>41990.885085470101</v>
      </c>
      <c r="F5" s="32">
        <v>10643.791067521401</v>
      </c>
      <c r="G5" s="32">
        <v>41990.885085470101</v>
      </c>
      <c r="H5" s="32">
        <v>0.20222013025374</v>
      </c>
    </row>
    <row r="6" spans="1:8" ht="14.25">
      <c r="A6" s="32">
        <v>5</v>
      </c>
      <c r="B6" s="33">
        <v>16</v>
      </c>
      <c r="C6" s="32">
        <v>3085</v>
      </c>
      <c r="D6" s="32">
        <v>231167.15814188001</v>
      </c>
      <c r="E6" s="32">
        <v>219368.248721368</v>
      </c>
      <c r="F6" s="32">
        <v>11798.9094205128</v>
      </c>
      <c r="G6" s="32">
        <v>219368.248721368</v>
      </c>
      <c r="H6" s="32">
        <v>5.1040595538537403E-2</v>
      </c>
    </row>
    <row r="7" spans="1:8" ht="14.25">
      <c r="A7" s="32">
        <v>6</v>
      </c>
      <c r="B7" s="33">
        <v>17</v>
      </c>
      <c r="C7" s="32">
        <v>16725.464</v>
      </c>
      <c r="D7" s="32">
        <v>279684.78615042701</v>
      </c>
      <c r="E7" s="32">
        <v>206819.50197094001</v>
      </c>
      <c r="F7" s="32">
        <v>72865.284179487193</v>
      </c>
      <c r="G7" s="32">
        <v>206819.50197094001</v>
      </c>
      <c r="H7" s="32">
        <v>0.26052644901570299</v>
      </c>
    </row>
    <row r="8" spans="1:8" ht="14.25">
      <c r="A8" s="32">
        <v>7</v>
      </c>
      <c r="B8" s="33">
        <v>18</v>
      </c>
      <c r="C8" s="32">
        <v>55968</v>
      </c>
      <c r="D8" s="32">
        <v>177998.18130769199</v>
      </c>
      <c r="E8" s="32">
        <v>144057.71427435899</v>
      </c>
      <c r="F8" s="32">
        <v>33940.467033333298</v>
      </c>
      <c r="G8" s="32">
        <v>144057.71427435899</v>
      </c>
      <c r="H8" s="32">
        <v>0.19067872932175101</v>
      </c>
    </row>
    <row r="9" spans="1:8" ht="14.25">
      <c r="A9" s="32">
        <v>8</v>
      </c>
      <c r="B9" s="33">
        <v>19</v>
      </c>
      <c r="C9" s="32">
        <v>50931</v>
      </c>
      <c r="D9" s="32">
        <v>118701.932582051</v>
      </c>
      <c r="E9" s="32">
        <v>98291.019063247906</v>
      </c>
      <c r="F9" s="32">
        <v>20410.913518803402</v>
      </c>
      <c r="G9" s="32">
        <v>98291.019063247906</v>
      </c>
      <c r="H9" s="32">
        <v>0.171950979017925</v>
      </c>
    </row>
    <row r="10" spans="1:8" ht="14.25">
      <c r="A10" s="32">
        <v>9</v>
      </c>
      <c r="B10" s="33">
        <v>21</v>
      </c>
      <c r="C10" s="32">
        <v>226807</v>
      </c>
      <c r="D10" s="32">
        <v>936583.31510000001</v>
      </c>
      <c r="E10" s="32">
        <v>881090.549</v>
      </c>
      <c r="F10" s="32">
        <v>55492.766100000001</v>
      </c>
      <c r="G10" s="32">
        <v>881090.549</v>
      </c>
      <c r="H10" s="32">
        <v>5.9250218539367197E-2</v>
      </c>
    </row>
    <row r="11" spans="1:8" ht="14.25">
      <c r="A11" s="32">
        <v>10</v>
      </c>
      <c r="B11" s="33">
        <v>22</v>
      </c>
      <c r="C11" s="32">
        <v>36789.51</v>
      </c>
      <c r="D11" s="32">
        <v>479897.64822478598</v>
      </c>
      <c r="E11" s="32">
        <v>458501.40354273497</v>
      </c>
      <c r="F11" s="32">
        <v>21396.2446820513</v>
      </c>
      <c r="G11" s="32">
        <v>458501.40354273497</v>
      </c>
      <c r="H11" s="32">
        <v>4.4585016745131399E-2</v>
      </c>
    </row>
    <row r="12" spans="1:8" ht="14.25">
      <c r="A12" s="32">
        <v>11</v>
      </c>
      <c r="B12" s="33">
        <v>23</v>
      </c>
      <c r="C12" s="32">
        <v>246409.272</v>
      </c>
      <c r="D12" s="32">
        <v>1862449.10397436</v>
      </c>
      <c r="E12" s="32">
        <v>1602710.0150820501</v>
      </c>
      <c r="F12" s="32">
        <v>259739.08889230801</v>
      </c>
      <c r="G12" s="32">
        <v>1602710.0150820501</v>
      </c>
      <c r="H12" s="32">
        <v>0.13946103994897899</v>
      </c>
    </row>
    <row r="13" spans="1:8" ht="14.25">
      <c r="A13" s="32">
        <v>12</v>
      </c>
      <c r="B13" s="33">
        <v>24</v>
      </c>
      <c r="C13" s="32">
        <v>27560.52</v>
      </c>
      <c r="D13" s="32">
        <v>627278.21200598299</v>
      </c>
      <c r="E13" s="32">
        <v>570145.03900170897</v>
      </c>
      <c r="F13" s="32">
        <v>57133.1730042735</v>
      </c>
      <c r="G13" s="32">
        <v>570145.03900170897</v>
      </c>
      <c r="H13" s="32">
        <v>9.1081073614156696E-2</v>
      </c>
    </row>
    <row r="14" spans="1:8" ht="14.25">
      <c r="A14" s="32">
        <v>13</v>
      </c>
      <c r="B14" s="33">
        <v>25</v>
      </c>
      <c r="C14" s="32">
        <v>82243</v>
      </c>
      <c r="D14" s="32">
        <v>966043.24269999994</v>
      </c>
      <c r="E14" s="32">
        <v>886972.00159999996</v>
      </c>
      <c r="F14" s="32">
        <v>79071.241099999999</v>
      </c>
      <c r="G14" s="32">
        <v>886972.00159999996</v>
      </c>
      <c r="H14" s="32">
        <v>8.1850622834442999E-2</v>
      </c>
    </row>
    <row r="15" spans="1:8" ht="14.25">
      <c r="A15" s="32">
        <v>14</v>
      </c>
      <c r="B15" s="33">
        <v>26</v>
      </c>
      <c r="C15" s="32">
        <v>67714</v>
      </c>
      <c r="D15" s="32">
        <v>366746.243899728</v>
      </c>
      <c r="E15" s="32">
        <v>317290.62769979599</v>
      </c>
      <c r="F15" s="32">
        <v>49455.616199931901</v>
      </c>
      <c r="G15" s="32">
        <v>317290.62769979599</v>
      </c>
      <c r="H15" s="32">
        <v>0.134849687004439</v>
      </c>
    </row>
    <row r="16" spans="1:8" ht="14.25">
      <c r="A16" s="32">
        <v>15</v>
      </c>
      <c r="B16" s="33">
        <v>27</v>
      </c>
      <c r="C16" s="32">
        <v>193217.72</v>
      </c>
      <c r="D16" s="32">
        <v>1247607.73173785</v>
      </c>
      <c r="E16" s="32">
        <v>1088920.1222537099</v>
      </c>
      <c r="F16" s="32">
        <v>158687.60948413899</v>
      </c>
      <c r="G16" s="32">
        <v>1088920.1222537099</v>
      </c>
      <c r="H16" s="32">
        <v>0.12719351238958401</v>
      </c>
    </row>
    <row r="17" spans="1:8" ht="14.25">
      <c r="A17" s="32">
        <v>16</v>
      </c>
      <c r="B17" s="33">
        <v>29</v>
      </c>
      <c r="C17" s="32">
        <v>241989</v>
      </c>
      <c r="D17" s="32">
        <v>2893515.1567376102</v>
      </c>
      <c r="E17" s="32">
        <v>2593495.8277880298</v>
      </c>
      <c r="F17" s="32">
        <v>300019.32894957298</v>
      </c>
      <c r="G17" s="32">
        <v>2593495.8277880298</v>
      </c>
      <c r="H17" s="32">
        <v>0.103686800551562</v>
      </c>
    </row>
    <row r="18" spans="1:8" ht="14.25">
      <c r="A18" s="32">
        <v>17</v>
      </c>
      <c r="B18" s="33">
        <v>31</v>
      </c>
      <c r="C18" s="32">
        <v>47300.976000000002</v>
      </c>
      <c r="D18" s="32">
        <v>304563.576604667</v>
      </c>
      <c r="E18" s="32">
        <v>255064.51434472899</v>
      </c>
      <c r="F18" s="32">
        <v>49499.062259937302</v>
      </c>
      <c r="G18" s="32">
        <v>255064.51434472899</v>
      </c>
      <c r="H18" s="32">
        <v>0.16252456321849901</v>
      </c>
    </row>
    <row r="19" spans="1:8" ht="14.25">
      <c r="A19" s="32">
        <v>18</v>
      </c>
      <c r="B19" s="33">
        <v>32</v>
      </c>
      <c r="C19" s="32">
        <v>13570.353999999999</v>
      </c>
      <c r="D19" s="32">
        <v>237870.16480445501</v>
      </c>
      <c r="E19" s="32">
        <v>214869.42930091999</v>
      </c>
      <c r="F19" s="32">
        <v>23000.735503535401</v>
      </c>
      <c r="G19" s="32">
        <v>214869.42930091999</v>
      </c>
      <c r="H19" s="32">
        <v>9.6694495177415393E-2</v>
      </c>
    </row>
    <row r="20" spans="1:8" ht="14.25">
      <c r="A20" s="32">
        <v>19</v>
      </c>
      <c r="B20" s="33">
        <v>33</v>
      </c>
      <c r="C20" s="32">
        <v>39185.656000000003</v>
      </c>
      <c r="D20" s="32">
        <v>505059.23095123703</v>
      </c>
      <c r="E20" s="32">
        <v>399270.18992551201</v>
      </c>
      <c r="F20" s="32">
        <v>105789.041025725</v>
      </c>
      <c r="G20" s="32">
        <v>399270.18992551201</v>
      </c>
      <c r="H20" s="32">
        <v>0.20945868235390899</v>
      </c>
    </row>
    <row r="21" spans="1:8" ht="14.25">
      <c r="A21" s="32">
        <v>20</v>
      </c>
      <c r="B21" s="33">
        <v>34</v>
      </c>
      <c r="C21" s="32">
        <v>51583.449000000001</v>
      </c>
      <c r="D21" s="32">
        <v>247948.57346542599</v>
      </c>
      <c r="E21" s="32">
        <v>178353.24559535101</v>
      </c>
      <c r="F21" s="32">
        <v>69595.327870074907</v>
      </c>
      <c r="G21" s="32">
        <v>178353.24559535101</v>
      </c>
      <c r="H21" s="32">
        <v>0.28068452622002799</v>
      </c>
    </row>
    <row r="22" spans="1:8" ht="14.25">
      <c r="A22" s="32">
        <v>21</v>
      </c>
      <c r="B22" s="33">
        <v>35</v>
      </c>
      <c r="C22" s="32">
        <v>35602.004999999997</v>
      </c>
      <c r="D22" s="32">
        <v>906662.159546018</v>
      </c>
      <c r="E22" s="32">
        <v>864935.42738852999</v>
      </c>
      <c r="F22" s="32">
        <v>41726.732157487502</v>
      </c>
      <c r="G22" s="32">
        <v>864935.42738852999</v>
      </c>
      <c r="H22" s="32">
        <v>4.6022359837296897E-2</v>
      </c>
    </row>
    <row r="23" spans="1:8" ht="14.25">
      <c r="A23" s="32">
        <v>22</v>
      </c>
      <c r="B23" s="33">
        <v>36</v>
      </c>
      <c r="C23" s="32">
        <v>110898.361</v>
      </c>
      <c r="D23" s="32">
        <v>636864.41679734504</v>
      </c>
      <c r="E23" s="32">
        <v>553905.28555261798</v>
      </c>
      <c r="F23" s="32">
        <v>82959.131244727003</v>
      </c>
      <c r="G23" s="32">
        <v>553905.28555261798</v>
      </c>
      <c r="H23" s="32">
        <v>0.130261840757112</v>
      </c>
    </row>
    <row r="24" spans="1:8" ht="14.25">
      <c r="A24" s="32">
        <v>23</v>
      </c>
      <c r="B24" s="33">
        <v>37</v>
      </c>
      <c r="C24" s="32">
        <v>135250.302</v>
      </c>
      <c r="D24" s="32">
        <v>1081558.87479292</v>
      </c>
      <c r="E24" s="32">
        <v>930404.64179155999</v>
      </c>
      <c r="F24" s="32">
        <v>151154.23300136</v>
      </c>
      <c r="G24" s="32">
        <v>930404.64179155999</v>
      </c>
      <c r="H24" s="32">
        <v>0.139755899123199</v>
      </c>
    </row>
    <row r="25" spans="1:8" ht="14.25">
      <c r="A25" s="32">
        <v>24</v>
      </c>
      <c r="B25" s="33">
        <v>38</v>
      </c>
      <c r="C25" s="32">
        <v>193497.77</v>
      </c>
      <c r="D25" s="32">
        <v>901224.67887256597</v>
      </c>
      <c r="E25" s="32">
        <v>863449.57020531001</v>
      </c>
      <c r="F25" s="32">
        <v>37775.108667256602</v>
      </c>
      <c r="G25" s="32">
        <v>863449.57020531001</v>
      </c>
      <c r="H25" s="32">
        <v>4.19153065299026E-2</v>
      </c>
    </row>
    <row r="26" spans="1:8" ht="14.25">
      <c r="A26" s="32">
        <v>25</v>
      </c>
      <c r="B26" s="33">
        <v>39</v>
      </c>
      <c r="C26" s="32">
        <v>84700.551000000007</v>
      </c>
      <c r="D26" s="32">
        <v>137598.73886513899</v>
      </c>
      <c r="E26" s="32">
        <v>104867.779253448</v>
      </c>
      <c r="F26" s="32">
        <v>32730.9596116908</v>
      </c>
      <c r="G26" s="32">
        <v>104867.779253448</v>
      </c>
      <c r="H26" s="32">
        <v>0.23787252617024801</v>
      </c>
    </row>
    <row r="27" spans="1:8" ht="14.25">
      <c r="A27" s="32">
        <v>26</v>
      </c>
      <c r="B27" s="33">
        <v>40</v>
      </c>
      <c r="C27" s="32">
        <v>8</v>
      </c>
      <c r="D27" s="32">
        <v>29.316299999999998</v>
      </c>
      <c r="E27" s="32">
        <v>23.540199999999999</v>
      </c>
      <c r="F27" s="32">
        <v>5.7760999999999996</v>
      </c>
      <c r="G27" s="32">
        <v>23.540199999999999</v>
      </c>
      <c r="H27" s="32">
        <v>0.197026909944297</v>
      </c>
    </row>
    <row r="28" spans="1:8" ht="14.25">
      <c r="A28" s="32">
        <v>27</v>
      </c>
      <c r="B28" s="33">
        <v>42</v>
      </c>
      <c r="C28" s="32">
        <v>10711.119000000001</v>
      </c>
      <c r="D28" s="32">
        <v>169813.47940000001</v>
      </c>
      <c r="E28" s="32">
        <v>148856.7058</v>
      </c>
      <c r="F28" s="32">
        <v>20956.7736</v>
      </c>
      <c r="G28" s="32">
        <v>148856.7058</v>
      </c>
      <c r="H28" s="32">
        <v>0.12341054240244299</v>
      </c>
    </row>
    <row r="29" spans="1:8" ht="14.25">
      <c r="A29" s="32">
        <v>28</v>
      </c>
      <c r="B29" s="33">
        <v>75</v>
      </c>
      <c r="C29" s="32">
        <v>608</v>
      </c>
      <c r="D29" s="32">
        <v>415612.39316239301</v>
      </c>
      <c r="E29" s="32">
        <v>391263.45085470099</v>
      </c>
      <c r="F29" s="32">
        <v>24348.942307692301</v>
      </c>
      <c r="G29" s="32">
        <v>391263.45085470099</v>
      </c>
      <c r="H29" s="32">
        <v>5.8585698377330103E-2</v>
      </c>
    </row>
    <row r="30" spans="1:8" ht="14.25">
      <c r="A30" s="32">
        <v>29</v>
      </c>
      <c r="B30" s="33">
        <v>76</v>
      </c>
      <c r="C30" s="32">
        <v>4080</v>
      </c>
      <c r="D30" s="32">
        <v>883988.877171795</v>
      </c>
      <c r="E30" s="32">
        <v>832851.77585555601</v>
      </c>
      <c r="F30" s="32">
        <v>51137.101316239299</v>
      </c>
      <c r="G30" s="32">
        <v>832851.77585555601</v>
      </c>
      <c r="H30" s="32">
        <v>5.7848127546407203E-2</v>
      </c>
    </row>
    <row r="31" spans="1:8" ht="14.25">
      <c r="A31" s="32">
        <v>30</v>
      </c>
      <c r="B31" s="33">
        <v>99</v>
      </c>
      <c r="C31" s="32">
        <v>79</v>
      </c>
      <c r="D31" s="32">
        <v>65416.5927690795</v>
      </c>
      <c r="E31" s="32">
        <v>56931.545677331502</v>
      </c>
      <c r="F31" s="32">
        <v>8485.0470917479797</v>
      </c>
      <c r="G31" s="32">
        <v>56931.545677331502</v>
      </c>
      <c r="H31" s="32">
        <v>0.12970787276708501</v>
      </c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admin</cp:lastModifiedBy>
  <dcterms:created xsi:type="dcterms:W3CDTF">2013-06-21T00:28:37Z</dcterms:created>
  <dcterms:modified xsi:type="dcterms:W3CDTF">2013-10-08T00:23:06Z</dcterms:modified>
</cp:coreProperties>
</file>