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<sst xmlns="http://schemas.openxmlformats.org/spreadsheetml/2006/main" count="114" uniqueCount="71">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</sst>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190" Type="http://schemas.openxmlformats.org/officeDocument/2006/relationships/image" Target="cid:5dbe5bf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6" Type="http://schemas.openxmlformats.org/officeDocument/2006/relationships/image" Target="cid:97aae137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8" sqref="M8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13094397.405300001</v>
      </c>
      <c r="F3" s="25">
        <f>RA!I7</f>
        <v>1557156.3677000001</v>
      </c>
      <c r="G3" s="16">
        <f>E3-F3</f>
        <v>11537241.037600001</v>
      </c>
      <c r="H3" s="27">
        <f>RA!J7</f>
        <v>11.891775692325799</v>
      </c>
      <c r="I3" s="20">
        <f>SUM(I4:I39)</f>
        <v>13094400.574870687</v>
      </c>
      <c r="J3" s="21">
        <f>SUM(J4:J39)</f>
        <v>11537241.241791515</v>
      </c>
      <c r="K3" s="22">
        <f>E3-I3</f>
        <v>-3.1695706862956285</v>
      </c>
      <c r="L3" s="22">
        <f>G3-J3</f>
        <v>-0.20419151335954666</v>
      </c>
    </row>
    <row r="4" spans="1:12">
      <c r="A4" s="59">
        <f>RA!A8</f>
        <v>41556</v>
      </c>
      <c r="B4" s="12">
        <v>12</v>
      </c>
      <c r="C4" s="56" t="s">
        <v>6</v>
      </c>
      <c r="D4" s="56"/>
      <c r="E4" s="15">
        <f>RA!D8</f>
        <v>521656.1827</v>
      </c>
      <c r="F4" s="25">
        <f>RA!I8</f>
        <v>123706.72440000001</v>
      </c>
      <c r="G4" s="16">
        <f t="shared" ref="G4:G39" si="0">E4-F4</f>
        <v>397949.4583</v>
      </c>
      <c r="H4" s="27">
        <f>RA!J8</f>
        <v>23.714225672494798</v>
      </c>
      <c r="I4" s="20">
        <f>VLOOKUP(B4,RMS!B:D,3,FALSE)</f>
        <v>521656.589361538</v>
      </c>
      <c r="J4" s="21">
        <f>VLOOKUP(B4,RMS!B:E,4,FALSE)</f>
        <v>397949.45527350402</v>
      </c>
      <c r="K4" s="22">
        <f t="shared" ref="K4:K39" si="1">E4-I4</f>
        <v>-0.40666153799975291</v>
      </c>
      <c r="L4" s="22">
        <f t="shared" ref="L4:L39" si="2">G4-J4</f>
        <v>3.0264959787018597E-3</v>
      </c>
    </row>
    <row r="5" spans="1:12">
      <c r="A5" s="59"/>
      <c r="B5" s="12">
        <v>13</v>
      </c>
      <c r="C5" s="56" t="s">
        <v>7</v>
      </c>
      <c r="D5" s="56"/>
      <c r="E5" s="15">
        <f>RA!D9</f>
        <v>65576.987699999998</v>
      </c>
      <c r="F5" s="25">
        <f>RA!I9</f>
        <v>15101.525</v>
      </c>
      <c r="G5" s="16">
        <f t="shared" si="0"/>
        <v>50475.462699999996</v>
      </c>
      <c r="H5" s="27">
        <f>RA!J9</f>
        <v>23.028695781340399</v>
      </c>
      <c r="I5" s="20">
        <f>VLOOKUP(B5,RMS!B:D,3,FALSE)</f>
        <v>65576.991240367599</v>
      </c>
      <c r="J5" s="21">
        <f>VLOOKUP(B5,RMS!B:E,4,FALSE)</f>
        <v>50475.464600710999</v>
      </c>
      <c r="K5" s="22">
        <f t="shared" si="1"/>
        <v>-3.5403676010901108E-3</v>
      </c>
      <c r="L5" s="22">
        <f t="shared" si="2"/>
        <v>-1.9007110022357665E-3</v>
      </c>
    </row>
    <row r="6" spans="1:12">
      <c r="A6" s="59"/>
      <c r="B6" s="12">
        <v>14</v>
      </c>
      <c r="C6" s="56" t="s">
        <v>8</v>
      </c>
      <c r="D6" s="56"/>
      <c r="E6" s="15">
        <f>RA!D10</f>
        <v>84166.556500000006</v>
      </c>
      <c r="F6" s="25">
        <f>RA!I10</f>
        <v>22905.621200000001</v>
      </c>
      <c r="G6" s="16">
        <f t="shared" si="0"/>
        <v>61260.935300000005</v>
      </c>
      <c r="H6" s="27">
        <f>RA!J10</f>
        <v>27.214635067076799</v>
      </c>
      <c r="I6" s="20">
        <f>VLOOKUP(B6,RMS!B:D,3,FALSE)</f>
        <v>84168.441688034203</v>
      </c>
      <c r="J6" s="21">
        <f>VLOOKUP(B6,RMS!B:E,4,FALSE)</f>
        <v>61260.9357495726</v>
      </c>
      <c r="K6" s="22">
        <f t="shared" si="1"/>
        <v>-1.8851880341971992</v>
      </c>
      <c r="L6" s="22">
        <f t="shared" si="2"/>
        <v>-4.4957259524380788E-4</v>
      </c>
    </row>
    <row r="7" spans="1:12">
      <c r="A7" s="59"/>
      <c r="B7" s="12">
        <v>15</v>
      </c>
      <c r="C7" s="56" t="s">
        <v>9</v>
      </c>
      <c r="D7" s="56"/>
      <c r="E7" s="15">
        <f>RA!D11</f>
        <v>40076.918100000003</v>
      </c>
      <c r="F7" s="25">
        <f>RA!I11</f>
        <v>10461.069799999999</v>
      </c>
      <c r="G7" s="16">
        <f t="shared" si="0"/>
        <v>29615.848300000005</v>
      </c>
      <c r="H7" s="27">
        <f>RA!J11</f>
        <v>26.102480669540299</v>
      </c>
      <c r="I7" s="20">
        <f>VLOOKUP(B7,RMS!B:D,3,FALSE)</f>
        <v>40076.934064102599</v>
      </c>
      <c r="J7" s="21">
        <f>VLOOKUP(B7,RMS!B:E,4,FALSE)</f>
        <v>29615.8482299145</v>
      </c>
      <c r="K7" s="22">
        <f t="shared" si="1"/>
        <v>-1.5964102596626617E-2</v>
      </c>
      <c r="L7" s="22">
        <f t="shared" si="2"/>
        <v>7.0085505285533145E-5</v>
      </c>
    </row>
    <row r="8" spans="1:12">
      <c r="A8" s="59"/>
      <c r="B8" s="12">
        <v>16</v>
      </c>
      <c r="C8" s="56" t="s">
        <v>10</v>
      </c>
      <c r="D8" s="56"/>
      <c r="E8" s="15">
        <f>RA!D12</f>
        <v>202176.2311</v>
      </c>
      <c r="F8" s="25">
        <f>RA!I12</f>
        <v>1433.1646000000001</v>
      </c>
      <c r="G8" s="16">
        <f t="shared" si="0"/>
        <v>200743.06650000002</v>
      </c>
      <c r="H8" s="27">
        <f>RA!J12</f>
        <v>0.70886898633060902</v>
      </c>
      <c r="I8" s="20">
        <f>VLOOKUP(B8,RMS!B:D,3,FALSE)</f>
        <v>202176.23097094</v>
      </c>
      <c r="J8" s="21">
        <f>VLOOKUP(B8,RMS!B:E,4,FALSE)</f>
        <v>200743.06772222201</v>
      </c>
      <c r="K8" s="22">
        <f t="shared" si="1"/>
        <v>1.2906000483781099E-4</v>
      </c>
      <c r="L8" s="22">
        <f t="shared" si="2"/>
        <v>-1.222221995703876E-3</v>
      </c>
    </row>
    <row r="9" spans="1:12">
      <c r="A9" s="59"/>
      <c r="B9" s="12">
        <v>17</v>
      </c>
      <c r="C9" s="56" t="s">
        <v>11</v>
      </c>
      <c r="D9" s="56"/>
      <c r="E9" s="15">
        <f>RA!D13</f>
        <v>222005.79380000001</v>
      </c>
      <c r="F9" s="25">
        <f>RA!I13</f>
        <v>61699.106599999999</v>
      </c>
      <c r="G9" s="16">
        <f t="shared" si="0"/>
        <v>160306.68720000001</v>
      </c>
      <c r="H9" s="27">
        <f>RA!J13</f>
        <v>27.791665047977698</v>
      </c>
      <c r="I9" s="20">
        <f>VLOOKUP(B9,RMS!B:D,3,FALSE)</f>
        <v>222005.900193162</v>
      </c>
      <c r="J9" s="21">
        <f>VLOOKUP(B9,RMS!B:E,4,FALSE)</f>
        <v>160306.687853846</v>
      </c>
      <c r="K9" s="22">
        <f t="shared" si="1"/>
        <v>-0.10639316198648885</v>
      </c>
      <c r="L9" s="22">
        <f t="shared" si="2"/>
        <v>-6.5384598565287888E-4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112429.4653</v>
      </c>
      <c r="F10" s="25">
        <f>RA!I14</f>
        <v>22447.383000000002</v>
      </c>
      <c r="G10" s="16">
        <f t="shared" si="0"/>
        <v>89982.082299999995</v>
      </c>
      <c r="H10" s="27">
        <f>RA!J14</f>
        <v>19.965747360002801</v>
      </c>
      <c r="I10" s="20">
        <f>VLOOKUP(B10,RMS!B:D,3,FALSE)</f>
        <v>112429.453135897</v>
      </c>
      <c r="J10" s="21">
        <f>VLOOKUP(B10,RMS!B:E,4,FALSE)</f>
        <v>89982.082016239307</v>
      </c>
      <c r="K10" s="22">
        <f t="shared" si="1"/>
        <v>1.2164102998212911E-2</v>
      </c>
      <c r="L10" s="22">
        <f t="shared" si="2"/>
        <v>2.8376068803481758E-4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59413.816200000001</v>
      </c>
      <c r="F11" s="25">
        <f>RA!I15</f>
        <v>13436.512500000001</v>
      </c>
      <c r="G11" s="16">
        <f t="shared" si="0"/>
        <v>45977.303700000004</v>
      </c>
      <c r="H11" s="27">
        <f>RA!J15</f>
        <v>22.615131225992499</v>
      </c>
      <c r="I11" s="20">
        <f>VLOOKUP(B11,RMS!B:D,3,FALSE)</f>
        <v>59413.830504273501</v>
      </c>
      <c r="J11" s="21">
        <f>VLOOKUP(B11,RMS!B:E,4,FALSE)</f>
        <v>45977.304129059798</v>
      </c>
      <c r="K11" s="22">
        <f t="shared" si="1"/>
        <v>-1.4304273499874398E-2</v>
      </c>
      <c r="L11" s="22">
        <f t="shared" si="2"/>
        <v>-4.2905979353236035E-4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585117.17509999999</v>
      </c>
      <c r="F12" s="25">
        <f>RA!I16</f>
        <v>37690.066500000001</v>
      </c>
      <c r="G12" s="16">
        <f t="shared" si="0"/>
        <v>547427.10860000004</v>
      </c>
      <c r="H12" s="27">
        <f>RA!J16</f>
        <v>6.4414561909857699</v>
      </c>
      <c r="I12" s="20">
        <f>VLOOKUP(B12,RMS!B:D,3,FALSE)</f>
        <v>585117.02190000005</v>
      </c>
      <c r="J12" s="21">
        <f>VLOOKUP(B12,RMS!B:E,4,FALSE)</f>
        <v>547427.10860000004</v>
      </c>
      <c r="K12" s="22">
        <f t="shared" si="1"/>
        <v>0.15319999994244426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414516.88750000001</v>
      </c>
      <c r="F13" s="25">
        <f>RA!I17</f>
        <v>26417.9532</v>
      </c>
      <c r="G13" s="16">
        <f t="shared" si="0"/>
        <v>388098.93430000002</v>
      </c>
      <c r="H13" s="27">
        <f>RA!J17</f>
        <v>6.3731910560580003</v>
      </c>
      <c r="I13" s="20">
        <f>VLOOKUP(B13,RMS!B:D,3,FALSE)</f>
        <v>414516.91801538499</v>
      </c>
      <c r="J13" s="21">
        <f>VLOOKUP(B13,RMS!B:E,4,FALSE)</f>
        <v>388098.93422307703</v>
      </c>
      <c r="K13" s="22">
        <f t="shared" si="1"/>
        <v>-3.0515384976752102E-2</v>
      </c>
      <c r="L13" s="22">
        <f t="shared" si="2"/>
        <v>7.6922995503991842E-5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1164521.8444999999</v>
      </c>
      <c r="F14" s="25">
        <f>RA!I18</f>
        <v>201269.0716</v>
      </c>
      <c r="G14" s="16">
        <f t="shared" si="0"/>
        <v>963252.77289999987</v>
      </c>
      <c r="H14" s="27">
        <f>RA!J18</f>
        <v>17.283408855796701</v>
      </c>
      <c r="I14" s="20">
        <f>VLOOKUP(B14,RMS!B:D,3,FALSE)</f>
        <v>1164521.9642769201</v>
      </c>
      <c r="J14" s="21">
        <f>VLOOKUP(B14,RMS!B:E,4,FALSE)</f>
        <v>963252.76875384594</v>
      </c>
      <c r="K14" s="22">
        <f t="shared" si="1"/>
        <v>-0.11977692018263042</v>
      </c>
      <c r="L14" s="22">
        <f t="shared" si="2"/>
        <v>4.1461539221927524E-3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738384.84409999999</v>
      </c>
      <c r="F15" s="25">
        <f>RA!I19</f>
        <v>48358.772599999997</v>
      </c>
      <c r="G15" s="16">
        <f t="shared" si="0"/>
        <v>690026.07149999996</v>
      </c>
      <c r="H15" s="27">
        <f>RA!J19</f>
        <v>6.5492639761509999</v>
      </c>
      <c r="I15" s="20">
        <f>VLOOKUP(B15,RMS!B:D,3,FALSE)</f>
        <v>738384.85186153802</v>
      </c>
      <c r="J15" s="21">
        <f>VLOOKUP(B15,RMS!B:E,4,FALSE)</f>
        <v>690026.07116923097</v>
      </c>
      <c r="K15" s="22">
        <f t="shared" si="1"/>
        <v>-7.761538028717041E-3</v>
      </c>
      <c r="L15" s="22">
        <f t="shared" si="2"/>
        <v>3.3076899126172066E-4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788360.06299999997</v>
      </c>
      <c r="F16" s="25">
        <f>RA!I20</f>
        <v>53691.150900000001</v>
      </c>
      <c r="G16" s="16">
        <f t="shared" si="0"/>
        <v>734668.91209999996</v>
      </c>
      <c r="H16" s="27">
        <f>RA!J20</f>
        <v>6.8104858959604604</v>
      </c>
      <c r="I16" s="20">
        <f>VLOOKUP(B16,RMS!B:D,3,FALSE)</f>
        <v>788360.13080000004</v>
      </c>
      <c r="J16" s="21">
        <f>VLOOKUP(B16,RMS!B:E,4,FALSE)</f>
        <v>734668.91209999996</v>
      </c>
      <c r="K16" s="22">
        <f t="shared" si="1"/>
        <v>-6.7800000077113509E-2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301616.67080000002</v>
      </c>
      <c r="F17" s="25">
        <f>RA!I21</f>
        <v>39146.744500000001</v>
      </c>
      <c r="G17" s="16">
        <f t="shared" si="0"/>
        <v>262469.92630000005</v>
      </c>
      <c r="H17" s="27">
        <f>RA!J21</f>
        <v>12.978972414279401</v>
      </c>
      <c r="I17" s="20">
        <f>VLOOKUP(B17,RMS!B:D,3,FALSE)</f>
        <v>301616.515980531</v>
      </c>
      <c r="J17" s="21">
        <f>VLOOKUP(B17,RMS!B:E,4,FALSE)</f>
        <v>262469.92623539799</v>
      </c>
      <c r="K17" s="22">
        <f t="shared" si="1"/>
        <v>0.15481946902582422</v>
      </c>
      <c r="L17" s="22">
        <f t="shared" si="2"/>
        <v>6.4602063503116369E-5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897284.92830000003</v>
      </c>
      <c r="F18" s="25">
        <f>RA!I22</f>
        <v>114187.87179999999</v>
      </c>
      <c r="G18" s="16">
        <f t="shared" si="0"/>
        <v>783097.05650000006</v>
      </c>
      <c r="H18" s="27">
        <f>RA!J22</f>
        <v>12.725932220475499</v>
      </c>
      <c r="I18" s="20">
        <f>VLOOKUP(B18,RMS!B:D,3,FALSE)</f>
        <v>897285.01946106204</v>
      </c>
      <c r="J18" s="21">
        <f>VLOOKUP(B18,RMS!B:E,4,FALSE)</f>
        <v>783097.05654690298</v>
      </c>
      <c r="K18" s="22">
        <f t="shared" si="1"/>
        <v>-9.1161062009632587E-2</v>
      </c>
      <c r="L18" s="22">
        <f t="shared" si="2"/>
        <v>-4.6902918256819248E-5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2058077.5167</v>
      </c>
      <c r="F19" s="25">
        <f>RA!I23</f>
        <v>243757.92360000001</v>
      </c>
      <c r="G19" s="16">
        <f t="shared" si="0"/>
        <v>1814319.5930999999</v>
      </c>
      <c r="H19" s="27">
        <f>RA!J23</f>
        <v>11.843962223097</v>
      </c>
      <c r="I19" s="20">
        <f>VLOOKUP(B19,RMS!B:D,3,FALSE)</f>
        <v>2058078.44858547</v>
      </c>
      <c r="J19" s="21">
        <f>VLOOKUP(B19,RMS!B:E,4,FALSE)</f>
        <v>1814319.62400256</v>
      </c>
      <c r="K19" s="22">
        <f t="shared" si="1"/>
        <v>-0.93188546993769705</v>
      </c>
      <c r="L19" s="22">
        <f t="shared" si="2"/>
        <v>-3.0902560101822019E-2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230894.82070000001</v>
      </c>
      <c r="F20" s="25">
        <f>RA!I24</f>
        <v>39279.1944</v>
      </c>
      <c r="G20" s="16">
        <f t="shared" si="0"/>
        <v>191615.6263</v>
      </c>
      <c r="H20" s="27">
        <f>RA!J24</f>
        <v>17.011726066837699</v>
      </c>
      <c r="I20" s="20">
        <f>VLOOKUP(B20,RMS!B:D,3,FALSE)</f>
        <v>230894.817535701</v>
      </c>
      <c r="J20" s="21">
        <f>VLOOKUP(B20,RMS!B:E,4,FALSE)</f>
        <v>191615.614253395</v>
      </c>
      <c r="K20" s="22">
        <f t="shared" si="1"/>
        <v>3.1642990070395172E-3</v>
      </c>
      <c r="L20" s="22">
        <f t="shared" si="2"/>
        <v>1.2046604999341071E-2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188440.2617</v>
      </c>
      <c r="F21" s="25">
        <f>RA!I25</f>
        <v>14782.5579</v>
      </c>
      <c r="G21" s="16">
        <f t="shared" si="0"/>
        <v>173657.70380000002</v>
      </c>
      <c r="H21" s="27">
        <f>RA!J25</f>
        <v>7.8446918756322201</v>
      </c>
      <c r="I21" s="20">
        <f>VLOOKUP(B21,RMS!B:D,3,FALSE)</f>
        <v>188440.261285152</v>
      </c>
      <c r="J21" s="21">
        <f>VLOOKUP(B21,RMS!B:E,4,FALSE)</f>
        <v>173657.70173621</v>
      </c>
      <c r="K21" s="22">
        <f t="shared" si="1"/>
        <v>4.1484800749458373E-4</v>
      </c>
      <c r="L21" s="22">
        <f t="shared" si="2"/>
        <v>2.0637900161091238E-3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344513.53759999998</v>
      </c>
      <c r="F22" s="25">
        <f>RA!I26</f>
        <v>91707.368300000002</v>
      </c>
      <c r="G22" s="16">
        <f t="shared" si="0"/>
        <v>252806.16929999998</v>
      </c>
      <c r="H22" s="27">
        <f>RA!J26</f>
        <v>26.619380166847801</v>
      </c>
      <c r="I22" s="20">
        <f>VLOOKUP(B22,RMS!B:D,3,FALSE)</f>
        <v>344513.534558082</v>
      </c>
      <c r="J22" s="21">
        <f>VLOOKUP(B22,RMS!B:E,4,FALSE)</f>
        <v>252806.17682142</v>
      </c>
      <c r="K22" s="22">
        <f t="shared" si="1"/>
        <v>3.0419179820455611E-3</v>
      </c>
      <c r="L22" s="22">
        <f t="shared" si="2"/>
        <v>-7.5214200187474489E-3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190462.644</v>
      </c>
      <c r="F23" s="25">
        <f>RA!I27</f>
        <v>52878.087699999996</v>
      </c>
      <c r="G23" s="16">
        <f t="shared" si="0"/>
        <v>137584.5563</v>
      </c>
      <c r="H23" s="27">
        <f>RA!J27</f>
        <v>27.762970517200198</v>
      </c>
      <c r="I23" s="20">
        <f>VLOOKUP(B23,RMS!B:D,3,FALSE)</f>
        <v>190462.60202485399</v>
      </c>
      <c r="J23" s="21">
        <f>VLOOKUP(B23,RMS!B:E,4,FALSE)</f>
        <v>137584.57020244701</v>
      </c>
      <c r="K23" s="22">
        <f t="shared" si="1"/>
        <v>4.1975146014010534E-2</v>
      </c>
      <c r="L23" s="22">
        <f t="shared" si="2"/>
        <v>-1.3902447011787444E-2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745668.23600000003</v>
      </c>
      <c r="F24" s="25">
        <f>RA!I28</f>
        <v>33682.775800000003</v>
      </c>
      <c r="G24" s="16">
        <f t="shared" si="0"/>
        <v>711985.46020000009</v>
      </c>
      <c r="H24" s="27">
        <f>RA!J28</f>
        <v>4.5171262732988398</v>
      </c>
      <c r="I24" s="20">
        <f>VLOOKUP(B24,RMS!B:D,3,FALSE)</f>
        <v>745668.23554690299</v>
      </c>
      <c r="J24" s="21">
        <f>VLOOKUP(B24,RMS!B:E,4,FALSE)</f>
        <v>711985.461443034</v>
      </c>
      <c r="K24" s="22">
        <f t="shared" si="1"/>
        <v>4.5309704728424549E-4</v>
      </c>
      <c r="L24" s="22">
        <f t="shared" si="2"/>
        <v>-1.2430339120328426E-3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537546.68429999996</v>
      </c>
      <c r="F25" s="25">
        <f>RA!I29</f>
        <v>75426.159599999999</v>
      </c>
      <c r="G25" s="16">
        <f t="shared" si="0"/>
        <v>462120.52469999995</v>
      </c>
      <c r="H25" s="27">
        <f>RA!J29</f>
        <v>14.0315551751976</v>
      </c>
      <c r="I25" s="20">
        <f>VLOOKUP(B25,RMS!B:D,3,FALSE)</f>
        <v>537546.68623805302</v>
      </c>
      <c r="J25" s="21">
        <f>VLOOKUP(B25,RMS!B:E,4,FALSE)</f>
        <v>462120.46503197</v>
      </c>
      <c r="K25" s="22">
        <f t="shared" si="1"/>
        <v>-1.9380530575290322E-3</v>
      </c>
      <c r="L25" s="22">
        <f t="shared" si="2"/>
        <v>5.9668029949534684E-2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907808.34699999995</v>
      </c>
      <c r="F26" s="25">
        <f>RA!I30</f>
        <v>115365.27250000001</v>
      </c>
      <c r="G26" s="16">
        <f t="shared" si="0"/>
        <v>792443.07449999999</v>
      </c>
      <c r="H26" s="27">
        <f>RA!J30</f>
        <v>12.708108807464001</v>
      </c>
      <c r="I26" s="20">
        <f>VLOOKUP(B26,RMS!B:D,3,FALSE)</f>
        <v>907808.325718584</v>
      </c>
      <c r="J26" s="21">
        <f>VLOOKUP(B26,RMS!B:E,4,FALSE)</f>
        <v>792443.07104293106</v>
      </c>
      <c r="K26" s="22">
        <f t="shared" si="1"/>
        <v>2.1281415945850313E-2</v>
      </c>
      <c r="L26" s="22">
        <f t="shared" si="2"/>
        <v>3.4570689313113689E-3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816855.09790000005</v>
      </c>
      <c r="F27" s="25">
        <f>RA!I31</f>
        <v>19614.242699999999</v>
      </c>
      <c r="G27" s="16">
        <f t="shared" si="0"/>
        <v>797240.85520000011</v>
      </c>
      <c r="H27" s="27">
        <f>RA!J31</f>
        <v>2.4011899724228898</v>
      </c>
      <c r="I27" s="20">
        <f>VLOOKUP(B27,RMS!B:D,3,FALSE)</f>
        <v>816855.08018761105</v>
      </c>
      <c r="J27" s="21">
        <f>VLOOKUP(B27,RMS!B:E,4,FALSE)</f>
        <v>797241.09100885002</v>
      </c>
      <c r="K27" s="22">
        <f t="shared" si="1"/>
        <v>1.7712389002554119E-2</v>
      </c>
      <c r="L27" s="22">
        <f t="shared" si="2"/>
        <v>-0.23580884991679341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107556.52650000001</v>
      </c>
      <c r="F28" s="25">
        <f>RA!I32</f>
        <v>27288.519100000001</v>
      </c>
      <c r="G28" s="16">
        <f t="shared" si="0"/>
        <v>80268.007400000002</v>
      </c>
      <c r="H28" s="27">
        <f>RA!J32</f>
        <v>25.371327977944699</v>
      </c>
      <c r="I28" s="20">
        <f>VLOOKUP(B28,RMS!B:D,3,FALSE)</f>
        <v>107556.429350458</v>
      </c>
      <c r="J28" s="21">
        <f>VLOOKUP(B28,RMS!B:E,4,FALSE)</f>
        <v>80268.017879403298</v>
      </c>
      <c r="K28" s="22">
        <f t="shared" si="1"/>
        <v>9.7149542008992285E-2</v>
      </c>
      <c r="L28" s="22">
        <f t="shared" si="2"/>
        <v>-1.0479403295903467E-2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37.521599999999999</v>
      </c>
      <c r="F29" s="25">
        <f>RA!I33</f>
        <v>8.1027000000000005</v>
      </c>
      <c r="G29" s="16">
        <f t="shared" si="0"/>
        <v>29.418900000000001</v>
      </c>
      <c r="H29" s="27">
        <f>RA!J33</f>
        <v>21.594761417423602</v>
      </c>
      <c r="I29" s="20">
        <f>VLOOKUP(B29,RMS!B:D,3,FALSE)</f>
        <v>37.521599999999999</v>
      </c>
      <c r="J29" s="21">
        <f>VLOOKUP(B29,RMS!B:E,4,FALSE)</f>
        <v>29.418900000000001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111590.5647</v>
      </c>
      <c r="F31" s="25">
        <f>RA!I35</f>
        <v>17700.12</v>
      </c>
      <c r="G31" s="16">
        <f t="shared" si="0"/>
        <v>93890.444700000007</v>
      </c>
      <c r="H31" s="27">
        <f>RA!J35</f>
        <v>15.8616636160817</v>
      </c>
      <c r="I31" s="20">
        <f>VLOOKUP(B31,RMS!B:D,3,FALSE)</f>
        <v>111590.564</v>
      </c>
      <c r="J31" s="21">
        <f>VLOOKUP(B31,RMS!B:E,4,FALSE)</f>
        <v>93890.433600000004</v>
      </c>
      <c r="K31" s="22">
        <f t="shared" si="1"/>
        <v>7.0000000414438546E-4</v>
      </c>
      <c r="L31" s="22">
        <f t="shared" si="2"/>
        <v>1.1100000003352761E-2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239876.4964</v>
      </c>
      <c r="F35" s="25">
        <f>RA!I39</f>
        <v>11629.2233</v>
      </c>
      <c r="G35" s="16">
        <f t="shared" si="0"/>
        <v>228247.27309999999</v>
      </c>
      <c r="H35" s="27">
        <f>RA!J39</f>
        <v>4.8480044833604596</v>
      </c>
      <c r="I35" s="20">
        <f>VLOOKUP(B35,RMS!B:D,3,FALSE)</f>
        <v>239876.49572649601</v>
      </c>
      <c r="J35" s="21">
        <f>VLOOKUP(B35,RMS!B:E,4,FALSE)</f>
        <v>228247.27008546999</v>
      </c>
      <c r="K35" s="22">
        <f t="shared" si="1"/>
        <v>6.7350399331189692E-4</v>
      </c>
      <c r="L35" s="22">
        <f t="shared" si="2"/>
        <v>3.0145299970172346E-3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401427.3615</v>
      </c>
      <c r="F36" s="25">
        <f>RA!I40</f>
        <v>19595.482499999998</v>
      </c>
      <c r="G36" s="16">
        <f t="shared" si="0"/>
        <v>381831.87900000002</v>
      </c>
      <c r="H36" s="27">
        <f>RA!J40</f>
        <v>4.8814516346813601</v>
      </c>
      <c r="I36" s="20">
        <f>VLOOKUP(B36,RMS!B:D,3,FALSE)</f>
        <v>401427.35511282098</v>
      </c>
      <c r="J36" s="21">
        <f>VLOOKUP(B36,RMS!B:E,4,FALSE)</f>
        <v>381831.87774102599</v>
      </c>
      <c r="K36" s="22">
        <f t="shared" si="1"/>
        <v>6.3871790189296007E-3</v>
      </c>
      <c r="L36" s="22">
        <f t="shared" si="2"/>
        <v>1.2589740217663348E-3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16337.424000000001</v>
      </c>
      <c r="F39" s="25">
        <f>RA!I43</f>
        <v>2488.5994000000001</v>
      </c>
      <c r="G39" s="16">
        <f t="shared" si="0"/>
        <v>13848.8246</v>
      </c>
      <c r="H39" s="27">
        <f>RA!J43</f>
        <v>15.2325078910849</v>
      </c>
      <c r="I39" s="20">
        <f>VLOOKUP(B39,RMS!B:D,3,FALSE)</f>
        <v>16337.4239467514</v>
      </c>
      <c r="J39" s="21">
        <f>VLOOKUP(B39,RMS!B:E,4,FALSE)</f>
        <v>13848.824839270899</v>
      </c>
      <c r="K39" s="22">
        <f t="shared" si="1"/>
        <v>5.3248601034283638E-5</v>
      </c>
      <c r="L39" s="22">
        <f t="shared" si="2"/>
        <v>-2.3927089932840317E-4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67</v>
      </c>
      <c r="F5" s="40" t="s">
        <v>68</v>
      </c>
      <c r="G5" s="40" t="s">
        <v>56</v>
      </c>
      <c r="H5" s="40" t="s">
        <v>57</v>
      </c>
      <c r="I5" s="40" t="s">
        <v>1</v>
      </c>
      <c r="J5" s="40" t="s">
        <v>2</v>
      </c>
      <c r="K5" s="40" t="s">
        <v>58</v>
      </c>
      <c r="L5" s="40" t="s">
        <v>59</v>
      </c>
      <c r="M5" s="40" t="s">
        <v>60</v>
      </c>
      <c r="N5" s="40" t="s">
        <v>61</v>
      </c>
      <c r="O5" s="40" t="s">
        <v>62</v>
      </c>
      <c r="P5" s="40" t="s">
        <v>69</v>
      </c>
      <c r="Q5" s="40" t="s">
        <v>70</v>
      </c>
      <c r="R5" s="40" t="s">
        <v>63</v>
      </c>
      <c r="S5" s="40" t="s">
        <v>64</v>
      </c>
      <c r="T5" s="40" t="s">
        <v>65</v>
      </c>
      <c r="U5" s="41" t="s">
        <v>66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13094397.405300001</v>
      </c>
      <c r="E7" s="44">
        <v>17451114</v>
      </c>
      <c r="F7" s="45">
        <v>75.034736494759002</v>
      </c>
      <c r="G7" s="44">
        <v>12069976.976</v>
      </c>
      <c r="H7" s="45">
        <v>8.4873436903563508</v>
      </c>
      <c r="I7" s="44">
        <v>1557156.3677000001</v>
      </c>
      <c r="J7" s="45">
        <v>11.891775692325799</v>
      </c>
      <c r="K7" s="44">
        <v>1718044.2744</v>
      </c>
      <c r="L7" s="45">
        <v>14.234031082380399</v>
      </c>
      <c r="M7" s="45">
        <v>-9.3645960757436003E-2</v>
      </c>
      <c r="N7" s="44">
        <v>178736515.67649999</v>
      </c>
      <c r="O7" s="44">
        <v>4953261903.6968002</v>
      </c>
      <c r="P7" s="44">
        <v>801864</v>
      </c>
      <c r="Q7" s="44">
        <v>788339</v>
      </c>
      <c r="R7" s="45">
        <v>1.7156324880539999</v>
      </c>
      <c r="S7" s="44">
        <v>16.3299479778366</v>
      </c>
      <c r="T7" s="44">
        <v>16.3199846741059</v>
      </c>
      <c r="U7" s="46">
        <v>6.1012464609354999E-2</v>
      </c>
    </row>
    <row r="8" spans="1:23" ht="12" thickBot="1">
      <c r="A8" s="68">
        <v>41556</v>
      </c>
      <c r="B8" s="71" t="s">
        <v>6</v>
      </c>
      <c r="C8" s="72"/>
      <c r="D8" s="47">
        <v>521656.1827</v>
      </c>
      <c r="E8" s="47">
        <v>585917</v>
      </c>
      <c r="F8" s="48">
        <v>89.0324367956554</v>
      </c>
      <c r="G8" s="47">
        <v>496654.31270000001</v>
      </c>
      <c r="H8" s="48">
        <v>5.0340587730086197</v>
      </c>
      <c r="I8" s="47">
        <v>123706.72440000001</v>
      </c>
      <c r="J8" s="48">
        <v>23.714225672494798</v>
      </c>
      <c r="K8" s="47">
        <v>113921.05319999999</v>
      </c>
      <c r="L8" s="48">
        <v>22.937695352061301</v>
      </c>
      <c r="M8" s="48">
        <v>8.5898707263707005E-2</v>
      </c>
      <c r="N8" s="47">
        <v>6420898.7405000003</v>
      </c>
      <c r="O8" s="47">
        <v>172934779.15549999</v>
      </c>
      <c r="P8" s="47">
        <v>21067</v>
      </c>
      <c r="Q8" s="47">
        <v>22276</v>
      </c>
      <c r="R8" s="48">
        <v>-5.4273657748249198</v>
      </c>
      <c r="S8" s="47">
        <v>24.761768771063799</v>
      </c>
      <c r="T8" s="47">
        <v>23.7401907254444</v>
      </c>
      <c r="U8" s="49">
        <v>4.1256263034534504</v>
      </c>
    </row>
    <row r="9" spans="1:23" ht="12" thickBot="1">
      <c r="A9" s="69"/>
      <c r="B9" s="71" t="s">
        <v>7</v>
      </c>
      <c r="C9" s="72"/>
      <c r="D9" s="47">
        <v>65576.987699999998</v>
      </c>
      <c r="E9" s="47">
        <v>90540</v>
      </c>
      <c r="F9" s="48">
        <v>72.428747183565306</v>
      </c>
      <c r="G9" s="47">
        <v>69962.388900000005</v>
      </c>
      <c r="H9" s="48">
        <v>-6.2682267843486903</v>
      </c>
      <c r="I9" s="47">
        <v>15101.525</v>
      </c>
      <c r="J9" s="48">
        <v>23.028695781340399</v>
      </c>
      <c r="K9" s="47">
        <v>14576.4076</v>
      </c>
      <c r="L9" s="48">
        <v>20.834633907133501</v>
      </c>
      <c r="M9" s="48">
        <v>3.6025158901292001E-2</v>
      </c>
      <c r="N9" s="47">
        <v>1005791.2541</v>
      </c>
      <c r="O9" s="47">
        <v>32895069.0491</v>
      </c>
      <c r="P9" s="47">
        <v>4287</v>
      </c>
      <c r="Q9" s="47">
        <v>4045</v>
      </c>
      <c r="R9" s="48">
        <v>5.9826946847960398</v>
      </c>
      <c r="S9" s="47">
        <v>15.2967081175647</v>
      </c>
      <c r="T9" s="47">
        <v>15.0939916192831</v>
      </c>
      <c r="U9" s="49">
        <v>1.3252295639275</v>
      </c>
    </row>
    <row r="10" spans="1:23" ht="12" thickBot="1">
      <c r="A10" s="69"/>
      <c r="B10" s="71" t="s">
        <v>8</v>
      </c>
      <c r="C10" s="72"/>
      <c r="D10" s="47">
        <v>84166.556500000006</v>
      </c>
      <c r="E10" s="47">
        <v>93168</v>
      </c>
      <c r="F10" s="48">
        <v>90.338481560192406</v>
      </c>
      <c r="G10" s="47">
        <v>78319.439100000003</v>
      </c>
      <c r="H10" s="48">
        <v>7.4657294117419299</v>
      </c>
      <c r="I10" s="47">
        <v>22905.621200000001</v>
      </c>
      <c r="J10" s="48">
        <v>27.214635067076799</v>
      </c>
      <c r="K10" s="47">
        <v>22375.508300000001</v>
      </c>
      <c r="L10" s="48">
        <v>28.569546152431499</v>
      </c>
      <c r="M10" s="48">
        <v>2.3691658437095999E-2</v>
      </c>
      <c r="N10" s="47">
        <v>1525566.8652999999</v>
      </c>
      <c r="O10" s="47">
        <v>45106758.532899998</v>
      </c>
      <c r="P10" s="47">
        <v>75166</v>
      </c>
      <c r="Q10" s="47">
        <v>75828</v>
      </c>
      <c r="R10" s="48">
        <v>-0.87302843276889597</v>
      </c>
      <c r="S10" s="47">
        <v>1.1197423901764101</v>
      </c>
      <c r="T10" s="47">
        <v>1.0877340375586899</v>
      </c>
      <c r="U10" s="49">
        <v>2.8585461172619699</v>
      </c>
    </row>
    <row r="11" spans="1:23" ht="12" thickBot="1">
      <c r="A11" s="69"/>
      <c r="B11" s="71" t="s">
        <v>9</v>
      </c>
      <c r="C11" s="72"/>
      <c r="D11" s="47">
        <v>40076.918100000003</v>
      </c>
      <c r="E11" s="47">
        <v>50898</v>
      </c>
      <c r="F11" s="48">
        <v>78.739671696333801</v>
      </c>
      <c r="G11" s="47">
        <v>41607.7183</v>
      </c>
      <c r="H11" s="48">
        <v>-3.6791255626242698</v>
      </c>
      <c r="I11" s="47">
        <v>10461.069799999999</v>
      </c>
      <c r="J11" s="48">
        <v>26.102480669540299</v>
      </c>
      <c r="K11" s="47">
        <v>10036.3321</v>
      </c>
      <c r="L11" s="48">
        <v>24.121322942142701</v>
      </c>
      <c r="M11" s="48">
        <v>4.2320012507358E-2</v>
      </c>
      <c r="N11" s="47">
        <v>450935.89539999998</v>
      </c>
      <c r="O11" s="47">
        <v>15844270.923</v>
      </c>
      <c r="P11" s="47">
        <v>1940</v>
      </c>
      <c r="Q11" s="47">
        <v>1975</v>
      </c>
      <c r="R11" s="48">
        <v>-1.77215189873418</v>
      </c>
      <c r="S11" s="47">
        <v>20.658205206185599</v>
      </c>
      <c r="T11" s="47">
        <v>18.739464151898702</v>
      </c>
      <c r="U11" s="49">
        <v>9.2880336657335203</v>
      </c>
    </row>
    <row r="12" spans="1:23" ht="12" thickBot="1">
      <c r="A12" s="69"/>
      <c r="B12" s="71" t="s">
        <v>10</v>
      </c>
      <c r="C12" s="72"/>
      <c r="D12" s="47">
        <v>202176.2311</v>
      </c>
      <c r="E12" s="47">
        <v>285098</v>
      </c>
      <c r="F12" s="48">
        <v>70.914643771615403</v>
      </c>
      <c r="G12" s="47">
        <v>192584.34390000001</v>
      </c>
      <c r="H12" s="48">
        <v>4.9806162877812099</v>
      </c>
      <c r="I12" s="47">
        <v>1433.1646000000001</v>
      </c>
      <c r="J12" s="48">
        <v>0.70886898633060902</v>
      </c>
      <c r="K12" s="47">
        <v>18956.566500000001</v>
      </c>
      <c r="L12" s="48">
        <v>9.8432541898853696</v>
      </c>
      <c r="M12" s="48">
        <v>-0.92439745879086299</v>
      </c>
      <c r="N12" s="47">
        <v>2437341.0310999998</v>
      </c>
      <c r="O12" s="47">
        <v>58283559.4969</v>
      </c>
      <c r="P12" s="47">
        <v>1464</v>
      </c>
      <c r="Q12" s="47">
        <v>1446</v>
      </c>
      <c r="R12" s="48">
        <v>1.2448132780082899</v>
      </c>
      <c r="S12" s="47">
        <v>138.09851851092901</v>
      </c>
      <c r="T12" s="47">
        <v>122.53050318119</v>
      </c>
      <c r="U12" s="49">
        <v>11.273122621157899</v>
      </c>
    </row>
    <row r="13" spans="1:23" ht="12" thickBot="1">
      <c r="A13" s="69"/>
      <c r="B13" s="71" t="s">
        <v>11</v>
      </c>
      <c r="C13" s="72"/>
      <c r="D13" s="47">
        <v>222005.79380000001</v>
      </c>
      <c r="E13" s="47">
        <v>340298</v>
      </c>
      <c r="F13" s="48">
        <v>65.238641954992403</v>
      </c>
      <c r="G13" s="47">
        <v>259654.55230000001</v>
      </c>
      <c r="H13" s="48">
        <v>-14.4995564940072</v>
      </c>
      <c r="I13" s="47">
        <v>61699.106599999999</v>
      </c>
      <c r="J13" s="48">
        <v>27.791665047977698</v>
      </c>
      <c r="K13" s="47">
        <v>69745.062699999995</v>
      </c>
      <c r="L13" s="48">
        <v>26.860712466699901</v>
      </c>
      <c r="M13" s="48">
        <v>-0.11536237532122801</v>
      </c>
      <c r="N13" s="47">
        <v>2933329.6320000002</v>
      </c>
      <c r="O13" s="47">
        <v>89373431.085600004</v>
      </c>
      <c r="P13" s="47">
        <v>8356</v>
      </c>
      <c r="Q13" s="47">
        <v>8290</v>
      </c>
      <c r="R13" s="48">
        <v>0.79613992762364005</v>
      </c>
      <c r="S13" s="47">
        <v>26.568429128769701</v>
      </c>
      <c r="T13" s="47">
        <v>25.769505018094101</v>
      </c>
      <c r="U13" s="49">
        <v>3.0070430841187199</v>
      </c>
    </row>
    <row r="14" spans="1:23" ht="12" thickBot="1">
      <c r="A14" s="69"/>
      <c r="B14" s="71" t="s">
        <v>12</v>
      </c>
      <c r="C14" s="72"/>
      <c r="D14" s="47">
        <v>112429.4653</v>
      </c>
      <c r="E14" s="47">
        <v>184190</v>
      </c>
      <c r="F14" s="48">
        <v>61.039939899017298</v>
      </c>
      <c r="G14" s="47">
        <v>122590.9253</v>
      </c>
      <c r="H14" s="48">
        <v>-8.2889169611317204</v>
      </c>
      <c r="I14" s="47">
        <v>22447.383000000002</v>
      </c>
      <c r="J14" s="48">
        <v>19.965747360002801</v>
      </c>
      <c r="K14" s="47">
        <v>23312.424299999999</v>
      </c>
      <c r="L14" s="48">
        <v>19.016435550144301</v>
      </c>
      <c r="M14" s="48">
        <v>-3.7106449714025998E-2</v>
      </c>
      <c r="N14" s="47">
        <v>1819352.6089999999</v>
      </c>
      <c r="O14" s="47">
        <v>46655336.352399997</v>
      </c>
      <c r="P14" s="47">
        <v>1765</v>
      </c>
      <c r="Q14" s="47">
        <v>2166</v>
      </c>
      <c r="R14" s="48">
        <v>-18.513388734995399</v>
      </c>
      <c r="S14" s="47">
        <v>63.699413767705401</v>
      </c>
      <c r="T14" s="47">
        <v>68.521256463527195</v>
      </c>
      <c r="U14" s="49">
        <v>-7.56968143130144</v>
      </c>
    </row>
    <row r="15" spans="1:23" ht="12" thickBot="1">
      <c r="A15" s="69"/>
      <c r="B15" s="71" t="s">
        <v>13</v>
      </c>
      <c r="C15" s="72"/>
      <c r="D15" s="47">
        <v>59413.816200000001</v>
      </c>
      <c r="E15" s="47">
        <v>109726</v>
      </c>
      <c r="F15" s="48">
        <v>54.147436523704499</v>
      </c>
      <c r="G15" s="47">
        <v>82212.695200000002</v>
      </c>
      <c r="H15" s="48">
        <v>-27.731579586993</v>
      </c>
      <c r="I15" s="47">
        <v>13436.512500000001</v>
      </c>
      <c r="J15" s="48">
        <v>22.615131225992499</v>
      </c>
      <c r="K15" s="47">
        <v>18289.605</v>
      </c>
      <c r="L15" s="48">
        <v>22.246691895341201</v>
      </c>
      <c r="M15" s="48">
        <v>-0.26534703729249498</v>
      </c>
      <c r="N15" s="47">
        <v>1443894.6492999999</v>
      </c>
      <c r="O15" s="47">
        <v>29264319.0834</v>
      </c>
      <c r="P15" s="47">
        <v>1691</v>
      </c>
      <c r="Q15" s="47">
        <v>1898</v>
      </c>
      <c r="R15" s="48">
        <v>-10.906217070600601</v>
      </c>
      <c r="S15" s="47">
        <v>35.135314133648698</v>
      </c>
      <c r="T15" s="47">
        <v>34.704824552160197</v>
      </c>
      <c r="U15" s="49">
        <v>1.22523333604203</v>
      </c>
    </row>
    <row r="16" spans="1:23" ht="12" thickBot="1">
      <c r="A16" s="69"/>
      <c r="B16" s="71" t="s">
        <v>14</v>
      </c>
      <c r="C16" s="72"/>
      <c r="D16" s="47">
        <v>585117.17509999999</v>
      </c>
      <c r="E16" s="47">
        <v>577130</v>
      </c>
      <c r="F16" s="48">
        <v>101.383947308232</v>
      </c>
      <c r="G16" s="47">
        <v>543676.82019999996</v>
      </c>
      <c r="H16" s="48">
        <v>7.6222405223668597</v>
      </c>
      <c r="I16" s="47">
        <v>37690.066500000001</v>
      </c>
      <c r="J16" s="48">
        <v>6.4414561909857699</v>
      </c>
      <c r="K16" s="47">
        <v>50232.817799999997</v>
      </c>
      <c r="L16" s="48">
        <v>9.2394628451367602</v>
      </c>
      <c r="M16" s="48">
        <v>-0.24969236943741599</v>
      </c>
      <c r="N16" s="47">
        <v>9500334.0623000003</v>
      </c>
      <c r="O16" s="47">
        <v>247105490.70570001</v>
      </c>
      <c r="P16" s="47">
        <v>40524</v>
      </c>
      <c r="Q16" s="47">
        <v>39306</v>
      </c>
      <c r="R16" s="48">
        <v>3.0987635475499902</v>
      </c>
      <c r="S16" s="47">
        <v>14.4387813419208</v>
      </c>
      <c r="T16" s="47">
        <v>15.8155881163181</v>
      </c>
      <c r="U16" s="49">
        <v>-9.5354776957521405</v>
      </c>
    </row>
    <row r="17" spans="1:21" ht="12" thickBot="1">
      <c r="A17" s="69"/>
      <c r="B17" s="71" t="s">
        <v>15</v>
      </c>
      <c r="C17" s="72"/>
      <c r="D17" s="47">
        <v>414516.88750000001</v>
      </c>
      <c r="E17" s="47">
        <v>478524</v>
      </c>
      <c r="F17" s="48">
        <v>86.624053861457298</v>
      </c>
      <c r="G17" s="47">
        <v>362951.53</v>
      </c>
      <c r="H17" s="48">
        <v>14.207229681605099</v>
      </c>
      <c r="I17" s="47">
        <v>26417.9532</v>
      </c>
      <c r="J17" s="48">
        <v>6.3731910560580003</v>
      </c>
      <c r="K17" s="47">
        <v>53036.5242</v>
      </c>
      <c r="L17" s="48">
        <v>14.612563886974099</v>
      </c>
      <c r="M17" s="48">
        <v>-0.50189131738010795</v>
      </c>
      <c r="N17" s="47">
        <v>5240008.2022000002</v>
      </c>
      <c r="O17" s="47">
        <v>234869963.4488</v>
      </c>
      <c r="P17" s="47">
        <v>8336</v>
      </c>
      <c r="Q17" s="47">
        <v>8534</v>
      </c>
      <c r="R17" s="48">
        <v>-2.3201312397468898</v>
      </c>
      <c r="S17" s="47">
        <v>49.726114143474099</v>
      </c>
      <c r="T17" s="47">
        <v>42.217279165690201</v>
      </c>
      <c r="U17" s="49">
        <v>15.100385596426801</v>
      </c>
    </row>
    <row r="18" spans="1:21" ht="12" thickBot="1">
      <c r="A18" s="69"/>
      <c r="B18" s="71" t="s">
        <v>16</v>
      </c>
      <c r="C18" s="72"/>
      <c r="D18" s="47">
        <v>1164521.8444999999</v>
      </c>
      <c r="E18" s="47">
        <v>1475373</v>
      </c>
      <c r="F18" s="48">
        <v>78.930673429702196</v>
      </c>
      <c r="G18" s="47">
        <v>1127541.4959</v>
      </c>
      <c r="H18" s="48">
        <v>3.2797328288554302</v>
      </c>
      <c r="I18" s="47">
        <v>201269.0716</v>
      </c>
      <c r="J18" s="48">
        <v>17.283408855796701</v>
      </c>
      <c r="K18" s="47">
        <v>175510.2059</v>
      </c>
      <c r="L18" s="48">
        <v>15.565742505991601</v>
      </c>
      <c r="M18" s="48">
        <v>0.146765628630603</v>
      </c>
      <c r="N18" s="47">
        <v>18897715.312199999</v>
      </c>
      <c r="O18" s="47">
        <v>578797827.58150005</v>
      </c>
      <c r="P18" s="47">
        <v>64642</v>
      </c>
      <c r="Q18" s="47">
        <v>65817</v>
      </c>
      <c r="R18" s="48">
        <v>-1.78525305012383</v>
      </c>
      <c r="S18" s="47">
        <v>18.014941439002499</v>
      </c>
      <c r="T18" s="47">
        <v>17.999594521172298</v>
      </c>
      <c r="U18" s="49">
        <v>8.5189940151247007E-2</v>
      </c>
    </row>
    <row r="19" spans="1:21" ht="12" thickBot="1">
      <c r="A19" s="69"/>
      <c r="B19" s="71" t="s">
        <v>17</v>
      </c>
      <c r="C19" s="72"/>
      <c r="D19" s="47">
        <v>738384.84409999999</v>
      </c>
      <c r="E19" s="47">
        <v>638999</v>
      </c>
      <c r="F19" s="48">
        <v>115.553364574905</v>
      </c>
      <c r="G19" s="47">
        <v>530810.08259999997</v>
      </c>
      <c r="H19" s="48">
        <v>39.105278574073601</v>
      </c>
      <c r="I19" s="47">
        <v>48358.772599999997</v>
      </c>
      <c r="J19" s="48">
        <v>6.5492639761509999</v>
      </c>
      <c r="K19" s="47">
        <v>61964.359900000003</v>
      </c>
      <c r="L19" s="48">
        <v>11.673546138477199</v>
      </c>
      <c r="M19" s="48">
        <v>-0.21957117481657401</v>
      </c>
      <c r="N19" s="47">
        <v>8044857.0691</v>
      </c>
      <c r="O19" s="47">
        <v>194665945.28279999</v>
      </c>
      <c r="P19" s="47">
        <v>11730</v>
      </c>
      <c r="Q19" s="47">
        <v>10920</v>
      </c>
      <c r="R19" s="48">
        <v>7.4175824175824099</v>
      </c>
      <c r="S19" s="47">
        <v>62.948409556692198</v>
      </c>
      <c r="T19" s="47">
        <v>48.4506862179487</v>
      </c>
      <c r="U19" s="49">
        <v>23.031119357649001</v>
      </c>
    </row>
    <row r="20" spans="1:21" ht="12" thickBot="1">
      <c r="A20" s="69"/>
      <c r="B20" s="71" t="s">
        <v>18</v>
      </c>
      <c r="C20" s="72"/>
      <c r="D20" s="47">
        <v>788360.06299999997</v>
      </c>
      <c r="E20" s="47">
        <v>1493148</v>
      </c>
      <c r="F20" s="48">
        <v>52.7985211780748</v>
      </c>
      <c r="G20" s="47">
        <v>801988.28509999998</v>
      </c>
      <c r="H20" s="48">
        <v>-1.6993043855123899</v>
      </c>
      <c r="I20" s="47">
        <v>53691.150900000001</v>
      </c>
      <c r="J20" s="48">
        <v>6.8104858959604604</v>
      </c>
      <c r="K20" s="47">
        <v>69195.085600000006</v>
      </c>
      <c r="L20" s="48">
        <v>8.6279421888777392</v>
      </c>
      <c r="M20" s="48">
        <v>-0.22406121136440901</v>
      </c>
      <c r="N20" s="47">
        <v>9938065.5331999995</v>
      </c>
      <c r="O20" s="47">
        <v>291128232.61870003</v>
      </c>
      <c r="P20" s="47">
        <v>33376</v>
      </c>
      <c r="Q20" s="47">
        <v>32384</v>
      </c>
      <c r="R20" s="48">
        <v>3.0632411067193601</v>
      </c>
      <c r="S20" s="47">
        <v>23.620567563518701</v>
      </c>
      <c r="T20" s="47">
        <v>23.6722473042243</v>
      </c>
      <c r="U20" s="49">
        <v>-0.218791274031156</v>
      </c>
    </row>
    <row r="21" spans="1:21" ht="12" thickBot="1">
      <c r="A21" s="69"/>
      <c r="B21" s="71" t="s">
        <v>19</v>
      </c>
      <c r="C21" s="72"/>
      <c r="D21" s="47">
        <v>301616.67080000002</v>
      </c>
      <c r="E21" s="47">
        <v>382504</v>
      </c>
      <c r="F21" s="48">
        <v>78.853206972999004</v>
      </c>
      <c r="G21" s="47">
        <v>295486.1311</v>
      </c>
      <c r="H21" s="48">
        <v>2.0747300988976898</v>
      </c>
      <c r="I21" s="47">
        <v>39146.744500000001</v>
      </c>
      <c r="J21" s="48">
        <v>12.978972414279401</v>
      </c>
      <c r="K21" s="47">
        <v>41683.7163</v>
      </c>
      <c r="L21" s="48">
        <v>14.1068266536994</v>
      </c>
      <c r="M21" s="48">
        <v>-6.0862418833803E-2</v>
      </c>
      <c r="N21" s="47">
        <v>3637403.0521999998</v>
      </c>
      <c r="O21" s="47">
        <v>113575058.4918</v>
      </c>
      <c r="P21" s="47">
        <v>29024</v>
      </c>
      <c r="Q21" s="47">
        <v>26703</v>
      </c>
      <c r="R21" s="48">
        <v>8.6919072763359999</v>
      </c>
      <c r="S21" s="47">
        <v>10.3919746003308</v>
      </c>
      <c r="T21" s="47">
        <v>11.223486263715699</v>
      </c>
      <c r="U21" s="49">
        <v>-8.00147898127525</v>
      </c>
    </row>
    <row r="22" spans="1:21" ht="12" thickBot="1">
      <c r="A22" s="69"/>
      <c r="B22" s="71" t="s">
        <v>20</v>
      </c>
      <c r="C22" s="72"/>
      <c r="D22" s="47">
        <v>897284.92830000003</v>
      </c>
      <c r="E22" s="47">
        <v>912861</v>
      </c>
      <c r="F22" s="48">
        <v>98.293708275411007</v>
      </c>
      <c r="G22" s="47">
        <v>701501.19620000001</v>
      </c>
      <c r="H22" s="48">
        <v>27.9092513541747</v>
      </c>
      <c r="I22" s="47">
        <v>114187.87179999999</v>
      </c>
      <c r="J22" s="48">
        <v>12.725932220475499</v>
      </c>
      <c r="K22" s="47">
        <v>100317.7093</v>
      </c>
      <c r="L22" s="48">
        <v>14.3004331059471</v>
      </c>
      <c r="M22" s="48">
        <v>0.13826235264724099</v>
      </c>
      <c r="N22" s="47">
        <v>11707385.3824</v>
      </c>
      <c r="O22" s="47">
        <v>324033712.49199998</v>
      </c>
      <c r="P22" s="47">
        <v>57986</v>
      </c>
      <c r="Q22" s="47">
        <v>57272</v>
      </c>
      <c r="R22" s="48">
        <v>1.24668249755553</v>
      </c>
      <c r="S22" s="47">
        <v>15.4741649415376</v>
      </c>
      <c r="T22" s="47">
        <v>15.630205658960801</v>
      </c>
      <c r="U22" s="49">
        <v>-1.00839507664983</v>
      </c>
    </row>
    <row r="23" spans="1:21" ht="12" thickBot="1">
      <c r="A23" s="69"/>
      <c r="B23" s="71" t="s">
        <v>21</v>
      </c>
      <c r="C23" s="72"/>
      <c r="D23" s="47">
        <v>2058077.5167</v>
      </c>
      <c r="E23" s="47">
        <v>2303962</v>
      </c>
      <c r="F23" s="48">
        <v>89.327754394386702</v>
      </c>
      <c r="G23" s="47">
        <v>2081672.3511000001</v>
      </c>
      <c r="H23" s="48">
        <v>-1.13345572311281</v>
      </c>
      <c r="I23" s="47">
        <v>243757.92360000001</v>
      </c>
      <c r="J23" s="48">
        <v>11.843962223097</v>
      </c>
      <c r="K23" s="47">
        <v>288808.18939999997</v>
      </c>
      <c r="L23" s="48">
        <v>13.873854319455599</v>
      </c>
      <c r="M23" s="48">
        <v>-0.15598680180638899</v>
      </c>
      <c r="N23" s="47">
        <v>29276544.6164</v>
      </c>
      <c r="O23" s="47">
        <v>710447257.16680002</v>
      </c>
      <c r="P23" s="47">
        <v>72198</v>
      </c>
      <c r="Q23" s="47">
        <v>74780</v>
      </c>
      <c r="R23" s="48">
        <v>-3.4527948649371498</v>
      </c>
      <c r="S23" s="47">
        <v>28.506018403556901</v>
      </c>
      <c r="T23" s="47">
        <v>29.467332614335401</v>
      </c>
      <c r="U23" s="49">
        <v>-3.3723201787400301</v>
      </c>
    </row>
    <row r="24" spans="1:21" ht="12" thickBot="1">
      <c r="A24" s="69"/>
      <c r="B24" s="71" t="s">
        <v>22</v>
      </c>
      <c r="C24" s="72"/>
      <c r="D24" s="47">
        <v>230894.82070000001</v>
      </c>
      <c r="E24" s="47">
        <v>287328</v>
      </c>
      <c r="F24" s="48">
        <v>80.359317817964097</v>
      </c>
      <c r="G24" s="47">
        <v>220395.6525</v>
      </c>
      <c r="H24" s="48">
        <v>4.7637818990100103</v>
      </c>
      <c r="I24" s="47">
        <v>39279.1944</v>
      </c>
      <c r="J24" s="48">
        <v>17.011726066837699</v>
      </c>
      <c r="K24" s="47">
        <v>35267.272700000001</v>
      </c>
      <c r="L24" s="48">
        <v>16.001800534609</v>
      </c>
      <c r="M24" s="48">
        <v>0.113757639671411</v>
      </c>
      <c r="N24" s="47">
        <v>3337496.8821</v>
      </c>
      <c r="O24" s="47">
        <v>87576553.265900001</v>
      </c>
      <c r="P24" s="47">
        <v>27383</v>
      </c>
      <c r="Q24" s="47">
        <v>27616</v>
      </c>
      <c r="R24" s="48">
        <v>-0.84371378910775796</v>
      </c>
      <c r="S24" s="47">
        <v>8.4320498374904105</v>
      </c>
      <c r="T24" s="47">
        <v>8.4705403027230606</v>
      </c>
      <c r="U24" s="49">
        <v>-0.456478151510811</v>
      </c>
    </row>
    <row r="25" spans="1:21" ht="12" thickBot="1">
      <c r="A25" s="69"/>
      <c r="B25" s="71" t="s">
        <v>23</v>
      </c>
      <c r="C25" s="72"/>
      <c r="D25" s="47">
        <v>188440.2617</v>
      </c>
      <c r="E25" s="47">
        <v>169213</v>
      </c>
      <c r="F25" s="48">
        <v>111.36275682128399</v>
      </c>
      <c r="G25" s="47">
        <v>173463.41140000001</v>
      </c>
      <c r="H25" s="48">
        <v>8.6340111606959802</v>
      </c>
      <c r="I25" s="47">
        <v>14782.5579</v>
      </c>
      <c r="J25" s="48">
        <v>7.8446918756322201</v>
      </c>
      <c r="K25" s="47">
        <v>21695.596099999999</v>
      </c>
      <c r="L25" s="48">
        <v>12.507303946635099</v>
      </c>
      <c r="M25" s="48">
        <v>-0.31863785480409101</v>
      </c>
      <c r="N25" s="47">
        <v>2552228.7922999999</v>
      </c>
      <c r="O25" s="47">
        <v>73109865.295599997</v>
      </c>
      <c r="P25" s="47">
        <v>14528</v>
      </c>
      <c r="Q25" s="47">
        <v>13771</v>
      </c>
      <c r="R25" s="48">
        <v>5.4970590371069603</v>
      </c>
      <c r="S25" s="47">
        <v>12.9708329914648</v>
      </c>
      <c r="T25" s="47">
        <v>14.408508038631901</v>
      </c>
      <c r="U25" s="49">
        <v>-11.083906855582701</v>
      </c>
    </row>
    <row r="26" spans="1:21" ht="12" thickBot="1">
      <c r="A26" s="69"/>
      <c r="B26" s="71" t="s">
        <v>24</v>
      </c>
      <c r="C26" s="72"/>
      <c r="D26" s="47">
        <v>344513.53759999998</v>
      </c>
      <c r="E26" s="47">
        <v>608241</v>
      </c>
      <c r="F26" s="48">
        <v>56.640959356570797</v>
      </c>
      <c r="G26" s="47">
        <v>312275.01949999999</v>
      </c>
      <c r="H26" s="48">
        <v>10.323758253740101</v>
      </c>
      <c r="I26" s="47">
        <v>91707.368300000002</v>
      </c>
      <c r="J26" s="48">
        <v>26.619380166847801</v>
      </c>
      <c r="K26" s="47">
        <v>74682.715800000005</v>
      </c>
      <c r="L26" s="48">
        <v>23.915686858198999</v>
      </c>
      <c r="M26" s="48">
        <v>0.22795974031785299</v>
      </c>
      <c r="N26" s="47">
        <v>4466541.6456000004</v>
      </c>
      <c r="O26" s="47">
        <v>157545094.59169999</v>
      </c>
      <c r="P26" s="47">
        <v>27905</v>
      </c>
      <c r="Q26" s="47">
        <v>27125</v>
      </c>
      <c r="R26" s="48">
        <v>2.8755760368663701</v>
      </c>
      <c r="S26" s="47">
        <v>12.3459429349579</v>
      </c>
      <c r="T26" s="47">
        <v>12.234627343778801</v>
      </c>
      <c r="U26" s="49">
        <v>0.90163701359655402</v>
      </c>
    </row>
    <row r="27" spans="1:21" ht="12" thickBot="1">
      <c r="A27" s="69"/>
      <c r="B27" s="71" t="s">
        <v>25</v>
      </c>
      <c r="C27" s="72"/>
      <c r="D27" s="47">
        <v>190462.644</v>
      </c>
      <c r="E27" s="47">
        <v>254881</v>
      </c>
      <c r="F27" s="48">
        <v>74.726105123567507</v>
      </c>
      <c r="G27" s="47">
        <v>184419.71460000001</v>
      </c>
      <c r="H27" s="48">
        <v>3.27672635927612</v>
      </c>
      <c r="I27" s="47">
        <v>52878.087699999996</v>
      </c>
      <c r="J27" s="48">
        <v>27.762970517200198</v>
      </c>
      <c r="K27" s="47">
        <v>53080.263700000003</v>
      </c>
      <c r="L27" s="48">
        <v>28.782315282902001</v>
      </c>
      <c r="M27" s="48">
        <v>-3.808873315752E-3</v>
      </c>
      <c r="N27" s="47">
        <v>2416250.5758000002</v>
      </c>
      <c r="O27" s="47">
        <v>73564692.013999999</v>
      </c>
      <c r="P27" s="47">
        <v>30543</v>
      </c>
      <c r="Q27" s="47">
        <v>29865</v>
      </c>
      <c r="R27" s="48">
        <v>2.2702159718734198</v>
      </c>
      <c r="S27" s="47">
        <v>6.2358852764954298</v>
      </c>
      <c r="T27" s="47">
        <v>6.2678671187008197</v>
      </c>
      <c r="U27" s="49">
        <v>-0.51286771304044798</v>
      </c>
    </row>
    <row r="28" spans="1:21" ht="12" thickBot="1">
      <c r="A28" s="69"/>
      <c r="B28" s="71" t="s">
        <v>26</v>
      </c>
      <c r="C28" s="72"/>
      <c r="D28" s="47">
        <v>745668.23600000003</v>
      </c>
      <c r="E28" s="47">
        <v>931896</v>
      </c>
      <c r="F28" s="48">
        <v>80.016250311193502</v>
      </c>
      <c r="G28" s="47">
        <v>650203.35860000004</v>
      </c>
      <c r="H28" s="48">
        <v>14.6823107166891</v>
      </c>
      <c r="I28" s="47">
        <v>33682.775800000003</v>
      </c>
      <c r="J28" s="48">
        <v>4.5171262732988398</v>
      </c>
      <c r="K28" s="47">
        <v>43329.226300000002</v>
      </c>
      <c r="L28" s="48">
        <v>6.6639499361084997</v>
      </c>
      <c r="M28" s="48">
        <v>-0.22263149665333401</v>
      </c>
      <c r="N28" s="47">
        <v>8887296.9021000005</v>
      </c>
      <c r="O28" s="47">
        <v>252825068.22260001</v>
      </c>
      <c r="P28" s="47">
        <v>41893</v>
      </c>
      <c r="Q28" s="47">
        <v>41989</v>
      </c>
      <c r="R28" s="48">
        <v>-0.22863130819976701</v>
      </c>
      <c r="S28" s="47">
        <v>17.799351586183899</v>
      </c>
      <c r="T28" s="47">
        <v>18.412880359141699</v>
      </c>
      <c r="U28" s="49">
        <v>-3.44691642269746</v>
      </c>
    </row>
    <row r="29" spans="1:21" ht="12" thickBot="1">
      <c r="A29" s="69"/>
      <c r="B29" s="71" t="s">
        <v>27</v>
      </c>
      <c r="C29" s="72"/>
      <c r="D29" s="47">
        <v>537546.68429999996</v>
      </c>
      <c r="E29" s="47">
        <v>659648</v>
      </c>
      <c r="F29" s="48">
        <v>81.489928613442302</v>
      </c>
      <c r="G29" s="47">
        <v>503139.73340000003</v>
      </c>
      <c r="H29" s="48">
        <v>6.8384483704939703</v>
      </c>
      <c r="I29" s="47">
        <v>75426.159599999999</v>
      </c>
      <c r="J29" s="48">
        <v>14.0315551751976</v>
      </c>
      <c r="K29" s="47">
        <v>93079.985700000005</v>
      </c>
      <c r="L29" s="48">
        <v>18.499828083742401</v>
      </c>
      <c r="M29" s="48">
        <v>-0.18966296532209301</v>
      </c>
      <c r="N29" s="47">
        <v>5873579.5192999998</v>
      </c>
      <c r="O29" s="47">
        <v>179472675.67969999</v>
      </c>
      <c r="P29" s="47">
        <v>83421</v>
      </c>
      <c r="Q29" s="47">
        <v>83625</v>
      </c>
      <c r="R29" s="48">
        <v>-0.243946188340805</v>
      </c>
      <c r="S29" s="47">
        <v>6.443781353616</v>
      </c>
      <c r="T29" s="47">
        <v>7.5258683276532103</v>
      </c>
      <c r="U29" s="49">
        <v>-16.7927326309729</v>
      </c>
    </row>
    <row r="30" spans="1:21" ht="12" thickBot="1">
      <c r="A30" s="69"/>
      <c r="B30" s="71" t="s">
        <v>28</v>
      </c>
      <c r="C30" s="72"/>
      <c r="D30" s="47">
        <v>907808.34699999995</v>
      </c>
      <c r="E30" s="47">
        <v>930244</v>
      </c>
      <c r="F30" s="48">
        <v>97.588196967677305</v>
      </c>
      <c r="G30" s="47">
        <v>705050.35149999999</v>
      </c>
      <c r="H30" s="48">
        <v>28.757945452921302</v>
      </c>
      <c r="I30" s="47">
        <v>115365.27250000001</v>
      </c>
      <c r="J30" s="48">
        <v>12.708108807464001</v>
      </c>
      <c r="K30" s="47">
        <v>126237.58990000001</v>
      </c>
      <c r="L30" s="48">
        <v>17.904762352281399</v>
      </c>
      <c r="M30" s="48">
        <v>-8.6125831526193006E-2</v>
      </c>
      <c r="N30" s="47">
        <v>11797358.6887</v>
      </c>
      <c r="O30" s="47">
        <v>331026040.56800002</v>
      </c>
      <c r="P30" s="47">
        <v>71070</v>
      </c>
      <c r="Q30" s="47">
        <v>68820</v>
      </c>
      <c r="R30" s="48">
        <v>3.26939843068876</v>
      </c>
      <c r="S30" s="47">
        <v>12.7734395244126</v>
      </c>
      <c r="T30" s="47">
        <v>12.7584126038942</v>
      </c>
      <c r="U30" s="49">
        <v>0.117641927920939</v>
      </c>
    </row>
    <row r="31" spans="1:21" ht="12" thickBot="1">
      <c r="A31" s="69"/>
      <c r="B31" s="71" t="s">
        <v>29</v>
      </c>
      <c r="C31" s="72"/>
      <c r="D31" s="47">
        <v>816855.09790000005</v>
      </c>
      <c r="E31" s="47">
        <v>743195</v>
      </c>
      <c r="F31" s="48">
        <v>109.911274685648</v>
      </c>
      <c r="G31" s="47">
        <v>568869.11399999994</v>
      </c>
      <c r="H31" s="48">
        <v>43.592801542043297</v>
      </c>
      <c r="I31" s="47">
        <v>19614.242699999999</v>
      </c>
      <c r="J31" s="48">
        <v>2.4011899724228898</v>
      </c>
      <c r="K31" s="47">
        <v>47204.428</v>
      </c>
      <c r="L31" s="48">
        <v>8.2979418003699195</v>
      </c>
      <c r="M31" s="48">
        <v>-0.584482991722726</v>
      </c>
      <c r="N31" s="47">
        <v>8970605.5441999994</v>
      </c>
      <c r="O31" s="47">
        <v>267086578.48859999</v>
      </c>
      <c r="P31" s="47">
        <v>36020</v>
      </c>
      <c r="Q31" s="47">
        <v>27669</v>
      </c>
      <c r="R31" s="48">
        <v>30.181791897068901</v>
      </c>
      <c r="S31" s="47">
        <v>22.677820596890601</v>
      </c>
      <c r="T31" s="47">
        <v>23.9360070909682</v>
      </c>
      <c r="U31" s="49">
        <v>-5.5480926339549903</v>
      </c>
    </row>
    <row r="32" spans="1:21" ht="12" thickBot="1">
      <c r="A32" s="69"/>
      <c r="B32" s="71" t="s">
        <v>30</v>
      </c>
      <c r="C32" s="72"/>
      <c r="D32" s="47">
        <v>107556.52650000001</v>
      </c>
      <c r="E32" s="47">
        <v>131255</v>
      </c>
      <c r="F32" s="48">
        <v>81.944708011123396</v>
      </c>
      <c r="G32" s="47">
        <v>97905.162700000001</v>
      </c>
      <c r="H32" s="48">
        <v>9.8578701406927909</v>
      </c>
      <c r="I32" s="47">
        <v>27288.519100000001</v>
      </c>
      <c r="J32" s="48">
        <v>25.371327977944699</v>
      </c>
      <c r="K32" s="47">
        <v>29401.176299999999</v>
      </c>
      <c r="L32" s="48">
        <v>30.030261417460501</v>
      </c>
      <c r="M32" s="48">
        <v>-7.1856213453609E-2</v>
      </c>
      <c r="N32" s="47">
        <v>1302348.074</v>
      </c>
      <c r="O32" s="47">
        <v>40621620.277599998</v>
      </c>
      <c r="P32" s="47">
        <v>24029</v>
      </c>
      <c r="Q32" s="47">
        <v>23686</v>
      </c>
      <c r="R32" s="48">
        <v>1.44811280925441</v>
      </c>
      <c r="S32" s="47">
        <v>4.4761133005951201</v>
      </c>
      <c r="T32" s="47">
        <v>4.5108551338343297</v>
      </c>
      <c r="U32" s="49">
        <v>-0.77616072038655703</v>
      </c>
    </row>
    <row r="33" spans="1:21" ht="12" thickBot="1">
      <c r="A33" s="69"/>
      <c r="B33" s="71" t="s">
        <v>31</v>
      </c>
      <c r="C33" s="72"/>
      <c r="D33" s="47">
        <v>37.521599999999999</v>
      </c>
      <c r="E33" s="50"/>
      <c r="F33" s="50"/>
      <c r="G33" s="47">
        <v>186.25200000000001</v>
      </c>
      <c r="H33" s="48">
        <v>-79.854390825333397</v>
      </c>
      <c r="I33" s="47">
        <v>8.1027000000000005</v>
      </c>
      <c r="J33" s="48">
        <v>21.594761417423602</v>
      </c>
      <c r="K33" s="47">
        <v>35.777000000000001</v>
      </c>
      <c r="L33" s="48">
        <v>19.2089212464833</v>
      </c>
      <c r="M33" s="48">
        <v>-0.77352209520082704</v>
      </c>
      <c r="N33" s="47">
        <v>426.24099999999999</v>
      </c>
      <c r="O33" s="47">
        <v>28617.797600000002</v>
      </c>
      <c r="P33" s="47">
        <v>9</v>
      </c>
      <c r="Q33" s="47">
        <v>6</v>
      </c>
      <c r="R33" s="48">
        <v>50</v>
      </c>
      <c r="S33" s="47">
        <v>4.1690666666666703</v>
      </c>
      <c r="T33" s="47">
        <v>-0.34186666666666699</v>
      </c>
      <c r="U33" s="49">
        <v>108.200076755789</v>
      </c>
    </row>
    <row r="34" spans="1:21" ht="12" thickBot="1">
      <c r="A34" s="69"/>
      <c r="B34" s="71" t="s">
        <v>40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111590.5647</v>
      </c>
      <c r="E35" s="47">
        <v>175784</v>
      </c>
      <c r="F35" s="48">
        <v>63.481639227688497</v>
      </c>
      <c r="G35" s="47">
        <v>117648.47870000001</v>
      </c>
      <c r="H35" s="48">
        <v>-5.1491647549880302</v>
      </c>
      <c r="I35" s="47">
        <v>17700.12</v>
      </c>
      <c r="J35" s="48">
        <v>15.8616636160817</v>
      </c>
      <c r="K35" s="47">
        <v>10468.2192</v>
      </c>
      <c r="L35" s="48">
        <v>8.8978789319440601</v>
      </c>
      <c r="M35" s="48">
        <v>0.69084346265886398</v>
      </c>
      <c r="N35" s="47">
        <v>1690595.5072999999</v>
      </c>
      <c r="O35" s="47">
        <v>42031532.788900003</v>
      </c>
      <c r="P35" s="47">
        <v>9150</v>
      </c>
      <c r="Q35" s="47">
        <v>8132</v>
      </c>
      <c r="R35" s="48">
        <v>12.5184456468274</v>
      </c>
      <c r="S35" s="47">
        <v>12.195690131147501</v>
      </c>
      <c r="T35" s="47">
        <v>12.825375725528801</v>
      </c>
      <c r="U35" s="49">
        <v>-5.1631813174149999</v>
      </c>
    </row>
    <row r="36" spans="1:21" ht="12" thickBot="1">
      <c r="A36" s="69"/>
      <c r="B36" s="71" t="s">
        <v>41</v>
      </c>
      <c r="C36" s="72"/>
      <c r="D36" s="50"/>
      <c r="E36" s="47">
        <v>587706</v>
      </c>
      <c r="F36" s="50"/>
      <c r="G36" s="47">
        <v>8686.7800000000007</v>
      </c>
      <c r="H36" s="50"/>
      <c r="I36" s="50"/>
      <c r="J36" s="50"/>
      <c r="K36" s="47">
        <v>357.81200000000001</v>
      </c>
      <c r="L36" s="48">
        <v>4.11904065718252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42</v>
      </c>
      <c r="C37" s="72"/>
      <c r="D37" s="50"/>
      <c r="E37" s="47">
        <v>264905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43</v>
      </c>
      <c r="C38" s="72"/>
      <c r="D38" s="50"/>
      <c r="E38" s="47">
        <v>313851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239876.4964</v>
      </c>
      <c r="E39" s="47">
        <v>388321</v>
      </c>
      <c r="F39" s="48">
        <v>61.772733485956202</v>
      </c>
      <c r="G39" s="47">
        <v>322148.315</v>
      </c>
      <c r="H39" s="48">
        <v>-25.538491051862199</v>
      </c>
      <c r="I39" s="47">
        <v>11629.2233</v>
      </c>
      <c r="J39" s="48">
        <v>4.8480044833604596</v>
      </c>
      <c r="K39" s="47">
        <v>17095.7863</v>
      </c>
      <c r="L39" s="48">
        <v>5.3068060591904702</v>
      </c>
      <c r="M39" s="48">
        <v>-0.31976084071663902</v>
      </c>
      <c r="N39" s="47">
        <v>4528483.8651000001</v>
      </c>
      <c r="O39" s="47">
        <v>106478076.7626</v>
      </c>
      <c r="P39" s="47">
        <v>372</v>
      </c>
      <c r="Q39" s="47">
        <v>383</v>
      </c>
      <c r="R39" s="48">
        <v>-2.8720626631853801</v>
      </c>
      <c r="S39" s="47">
        <v>644.82929139785006</v>
      </c>
      <c r="T39" s="47">
        <v>548.93441436031299</v>
      </c>
      <c r="U39" s="49">
        <v>14.8713587172284</v>
      </c>
    </row>
    <row r="40" spans="1:21" ht="12" thickBot="1">
      <c r="A40" s="69"/>
      <c r="B40" s="71" t="s">
        <v>34</v>
      </c>
      <c r="C40" s="72"/>
      <c r="D40" s="47">
        <v>401427.3615</v>
      </c>
      <c r="E40" s="47">
        <v>565160</v>
      </c>
      <c r="F40" s="48">
        <v>71.028976130653305</v>
      </c>
      <c r="G40" s="47">
        <v>393162.48420000001</v>
      </c>
      <c r="H40" s="48">
        <v>2.10215308737232</v>
      </c>
      <c r="I40" s="47">
        <v>19595.482499999998</v>
      </c>
      <c r="J40" s="48">
        <v>4.8814516346813601</v>
      </c>
      <c r="K40" s="47">
        <v>32818.7909</v>
      </c>
      <c r="L40" s="48">
        <v>8.3473861873619697</v>
      </c>
      <c r="M40" s="48">
        <v>-0.40291881685379199</v>
      </c>
      <c r="N40" s="47">
        <v>8268283.6176000005</v>
      </c>
      <c r="O40" s="47">
        <v>142578020.50659999</v>
      </c>
      <c r="P40" s="47">
        <v>1942</v>
      </c>
      <c r="Q40" s="47">
        <v>1970</v>
      </c>
      <c r="R40" s="48">
        <v>-1.4213197969543101</v>
      </c>
      <c r="S40" s="47">
        <v>206.708219104016</v>
      </c>
      <c r="T40" s="47">
        <v>186.395433248731</v>
      </c>
      <c r="U40" s="49">
        <v>9.8267915728421205</v>
      </c>
    </row>
    <row r="41" spans="1:21" ht="12" thickBot="1">
      <c r="A41" s="69"/>
      <c r="B41" s="71" t="s">
        <v>44</v>
      </c>
      <c r="C41" s="72"/>
      <c r="D41" s="50"/>
      <c r="E41" s="47">
        <v>306377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45</v>
      </c>
      <c r="C42" s="72"/>
      <c r="D42" s="50"/>
      <c r="E42" s="47">
        <v>130773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16337.424000000001</v>
      </c>
      <c r="E43" s="53"/>
      <c r="F43" s="53"/>
      <c r="G43" s="52">
        <v>23208.880000000001</v>
      </c>
      <c r="H43" s="54">
        <v>-29.607012488323399</v>
      </c>
      <c r="I43" s="52">
        <v>2488.5994000000001</v>
      </c>
      <c r="J43" s="54">
        <v>15.2325078910849</v>
      </c>
      <c r="K43" s="52">
        <v>1328.0663999999999</v>
      </c>
      <c r="L43" s="54">
        <v>5.72223390357484</v>
      </c>
      <c r="M43" s="54">
        <v>0.87385163874336402</v>
      </c>
      <c r="N43" s="52">
        <v>365595.91470000002</v>
      </c>
      <c r="O43" s="52">
        <v>14336430.070499999</v>
      </c>
      <c r="P43" s="52">
        <v>47</v>
      </c>
      <c r="Q43" s="52">
        <v>42</v>
      </c>
      <c r="R43" s="54">
        <v>11.9047619047619</v>
      </c>
      <c r="S43" s="52">
        <v>347.604765957447</v>
      </c>
      <c r="T43" s="52">
        <v>182.982930952381</v>
      </c>
      <c r="U43" s="55">
        <v>47.358911938859499</v>
      </c>
    </row>
  </sheetData>
  <mergeCells count="41">
    <mergeCell ref="B20:C20"/>
    <mergeCell ref="B21:C21"/>
    <mergeCell ref="B43:C43"/>
    <mergeCell ref="B37:C37"/>
    <mergeCell ref="B38:C38"/>
    <mergeCell ref="B39:C39"/>
    <mergeCell ref="B40:C40"/>
    <mergeCell ref="B41:C41"/>
    <mergeCell ref="B42:C42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9:C19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>
      <c r="A2" s="32">
        <v>1</v>
      </c>
      <c r="B2" s="33">
        <v>12</v>
      </c>
      <c r="C2" s="32">
        <v>46346</v>
      </c>
      <c r="D2" s="32">
        <v>521656.589361538</v>
      </c>
      <c r="E2" s="32">
        <v>397949.45527350402</v>
      </c>
      <c r="F2" s="32">
        <v>123707.134088034</v>
      </c>
      <c r="G2" s="32">
        <v>397949.45527350402</v>
      </c>
      <c r="H2" s="32">
        <v>0.23714285721846401</v>
      </c>
    </row>
    <row r="3" spans="1:8" ht="14.25">
      <c r="A3" s="32">
        <v>2</v>
      </c>
      <c r="B3" s="33">
        <v>13</v>
      </c>
      <c r="C3" s="32">
        <v>8486.8819999999996</v>
      </c>
      <c r="D3" s="32">
        <v>65576.991240367599</v>
      </c>
      <c r="E3" s="32">
        <v>50475.464600710999</v>
      </c>
      <c r="F3" s="32">
        <v>15101.5266396566</v>
      </c>
      <c r="G3" s="32">
        <v>50475.464600710999</v>
      </c>
      <c r="H3" s="32">
        <v>0.230286970384217</v>
      </c>
    </row>
    <row r="4" spans="1:8" ht="14.25">
      <c r="A4" s="32">
        <v>3</v>
      </c>
      <c r="B4" s="33">
        <v>14</v>
      </c>
      <c r="C4" s="32">
        <v>88563</v>
      </c>
      <c r="D4" s="32">
        <v>84168.441688034203</v>
      </c>
      <c r="E4" s="32">
        <v>61260.9357495726</v>
      </c>
      <c r="F4" s="32">
        <v>22907.505938461502</v>
      </c>
      <c r="G4" s="32">
        <v>61260.9357495726</v>
      </c>
      <c r="H4" s="32">
        <v>0.27216264765085002</v>
      </c>
    </row>
    <row r="5" spans="1:8" ht="14.25">
      <c r="A5" s="32">
        <v>4</v>
      </c>
      <c r="B5" s="33">
        <v>15</v>
      </c>
      <c r="C5" s="32">
        <v>2543</v>
      </c>
      <c r="D5" s="32">
        <v>40076.934064102599</v>
      </c>
      <c r="E5" s="32">
        <v>29615.8482299145</v>
      </c>
      <c r="F5" s="32">
        <v>10461.085834187999</v>
      </c>
      <c r="G5" s="32">
        <v>29615.8482299145</v>
      </c>
      <c r="H5" s="32">
        <v>0.26102510280491198</v>
      </c>
    </row>
    <row r="6" spans="1:8" ht="14.25">
      <c r="A6" s="32">
        <v>5</v>
      </c>
      <c r="B6" s="33">
        <v>16</v>
      </c>
      <c r="C6" s="32">
        <v>2733</v>
      </c>
      <c r="D6" s="32">
        <v>202176.23097094</v>
      </c>
      <c r="E6" s="32">
        <v>200743.06772222201</v>
      </c>
      <c r="F6" s="32">
        <v>1433.16324871795</v>
      </c>
      <c r="G6" s="32">
        <v>200743.06772222201</v>
      </c>
      <c r="H6" s="32">
        <v>7.0886831841471204E-3</v>
      </c>
    </row>
    <row r="7" spans="1:8" ht="14.25">
      <c r="A7" s="32">
        <v>6</v>
      </c>
      <c r="B7" s="33">
        <v>17</v>
      </c>
      <c r="C7" s="32">
        <v>13073</v>
      </c>
      <c r="D7" s="32">
        <v>222005.900193162</v>
      </c>
      <c r="E7" s="32">
        <v>160306.687853846</v>
      </c>
      <c r="F7" s="32">
        <v>61699.212339316196</v>
      </c>
      <c r="G7" s="32">
        <v>160306.687853846</v>
      </c>
      <c r="H7" s="32">
        <v>0.27791699358275201</v>
      </c>
    </row>
    <row r="8" spans="1:8" ht="14.25">
      <c r="A8" s="32">
        <v>7</v>
      </c>
      <c r="B8" s="33">
        <v>18</v>
      </c>
      <c r="C8" s="32">
        <v>35275</v>
      </c>
      <c r="D8" s="32">
        <v>112429.453135897</v>
      </c>
      <c r="E8" s="32">
        <v>89982.082016239307</v>
      </c>
      <c r="F8" s="32">
        <v>22447.371119658099</v>
      </c>
      <c r="G8" s="32">
        <v>89982.082016239307</v>
      </c>
      <c r="H8" s="32">
        <v>0.19965738953230699</v>
      </c>
    </row>
    <row r="9" spans="1:8" ht="14.25">
      <c r="A9" s="32">
        <v>8</v>
      </c>
      <c r="B9" s="33">
        <v>19</v>
      </c>
      <c r="C9" s="32">
        <v>12420</v>
      </c>
      <c r="D9" s="32">
        <v>59413.830504273501</v>
      </c>
      <c r="E9" s="32">
        <v>45977.304129059798</v>
      </c>
      <c r="F9" s="32">
        <v>13436.5263752137</v>
      </c>
      <c r="G9" s="32">
        <v>45977.304129059798</v>
      </c>
      <c r="H9" s="32">
        <v>0.226151491347578</v>
      </c>
    </row>
    <row r="10" spans="1:8" ht="14.25">
      <c r="A10" s="32">
        <v>9</v>
      </c>
      <c r="B10" s="33">
        <v>21</v>
      </c>
      <c r="C10" s="32">
        <v>148774</v>
      </c>
      <c r="D10" s="32">
        <v>585117.02190000005</v>
      </c>
      <c r="E10" s="32">
        <v>547427.10860000004</v>
      </c>
      <c r="F10" s="32">
        <v>37689.9133</v>
      </c>
      <c r="G10" s="32">
        <v>547427.10860000004</v>
      </c>
      <c r="H10" s="32">
        <v>6.4414316947424999E-2</v>
      </c>
    </row>
    <row r="11" spans="1:8" ht="14.25">
      <c r="A11" s="32">
        <v>10</v>
      </c>
      <c r="B11" s="33">
        <v>22</v>
      </c>
      <c r="C11" s="32">
        <v>31139</v>
      </c>
      <c r="D11" s="32">
        <v>414516.91801538499</v>
      </c>
      <c r="E11" s="32">
        <v>388098.93422307703</v>
      </c>
      <c r="F11" s="32">
        <v>26417.983792307699</v>
      </c>
      <c r="G11" s="32">
        <v>388098.93422307703</v>
      </c>
      <c r="H11" s="32">
        <v>6.3731979671158304E-2</v>
      </c>
    </row>
    <row r="12" spans="1:8" ht="14.25">
      <c r="A12" s="32">
        <v>11</v>
      </c>
      <c r="B12" s="33">
        <v>23</v>
      </c>
      <c r="C12" s="32">
        <v>141722.02100000001</v>
      </c>
      <c r="D12" s="32">
        <v>1164521.9642769201</v>
      </c>
      <c r="E12" s="32">
        <v>963252.76875384594</v>
      </c>
      <c r="F12" s="32">
        <v>201269.19552307701</v>
      </c>
      <c r="G12" s="32">
        <v>963252.76875384594</v>
      </c>
      <c r="H12" s="32">
        <v>0.17283417719652</v>
      </c>
    </row>
    <row r="13" spans="1:8" ht="14.25">
      <c r="A13" s="32">
        <v>12</v>
      </c>
      <c r="B13" s="33">
        <v>24</v>
      </c>
      <c r="C13" s="32">
        <v>20983.378000000001</v>
      </c>
      <c r="D13" s="32">
        <v>738384.85186153802</v>
      </c>
      <c r="E13" s="32">
        <v>690026.07116923097</v>
      </c>
      <c r="F13" s="32">
        <v>48358.780692307701</v>
      </c>
      <c r="G13" s="32">
        <v>690026.07116923097</v>
      </c>
      <c r="H13" s="32">
        <v>6.5492650032555E-2</v>
      </c>
    </row>
    <row r="14" spans="1:8" ht="14.25">
      <c r="A14" s="32">
        <v>13</v>
      </c>
      <c r="B14" s="33">
        <v>25</v>
      </c>
      <c r="C14" s="32">
        <v>65220</v>
      </c>
      <c r="D14" s="32">
        <v>788360.13080000004</v>
      </c>
      <c r="E14" s="32">
        <v>734668.91209999996</v>
      </c>
      <c r="F14" s="32">
        <v>53691.218699999998</v>
      </c>
      <c r="G14" s="32">
        <v>734668.91209999996</v>
      </c>
      <c r="H14" s="32">
        <v>6.8104939103802803E-2</v>
      </c>
    </row>
    <row r="15" spans="1:8" ht="14.25">
      <c r="A15" s="32">
        <v>14</v>
      </c>
      <c r="B15" s="33">
        <v>26</v>
      </c>
      <c r="C15" s="32">
        <v>69223</v>
      </c>
      <c r="D15" s="32">
        <v>301616.515980531</v>
      </c>
      <c r="E15" s="32">
        <v>262469.92623539799</v>
      </c>
      <c r="F15" s="32">
        <v>39146.589745132696</v>
      </c>
      <c r="G15" s="32">
        <v>262469.92623539799</v>
      </c>
      <c r="H15" s="32">
        <v>0.12978927767887799</v>
      </c>
    </row>
    <row r="16" spans="1:8" ht="14.25">
      <c r="A16" s="32">
        <v>15</v>
      </c>
      <c r="B16" s="33">
        <v>27</v>
      </c>
      <c r="C16" s="32">
        <v>137194.66500000001</v>
      </c>
      <c r="D16" s="32">
        <v>897285.01946106204</v>
      </c>
      <c r="E16" s="32">
        <v>783097.05654690298</v>
      </c>
      <c r="F16" s="32">
        <v>114187.962914159</v>
      </c>
      <c r="G16" s="32">
        <v>783097.05654690298</v>
      </c>
      <c r="H16" s="32">
        <v>0.12725941081992501</v>
      </c>
    </row>
    <row r="17" spans="1:8" ht="14.25">
      <c r="A17" s="32">
        <v>16</v>
      </c>
      <c r="B17" s="33">
        <v>29</v>
      </c>
      <c r="C17" s="32">
        <v>164322</v>
      </c>
      <c r="D17" s="32">
        <v>2058078.44858547</v>
      </c>
      <c r="E17" s="32">
        <v>1814319.62400256</v>
      </c>
      <c r="F17" s="32">
        <v>243758.824582906</v>
      </c>
      <c r="G17" s="32">
        <v>1814319.62400256</v>
      </c>
      <c r="H17" s="32">
        <v>0.118440006380924</v>
      </c>
    </row>
    <row r="18" spans="1:8" ht="14.25">
      <c r="A18" s="32">
        <v>17</v>
      </c>
      <c r="B18" s="33">
        <v>31</v>
      </c>
      <c r="C18" s="32">
        <v>33539.33</v>
      </c>
      <c r="D18" s="32">
        <v>230894.817535701</v>
      </c>
      <c r="E18" s="32">
        <v>191615.614253395</v>
      </c>
      <c r="F18" s="32">
        <v>39279.203282306102</v>
      </c>
      <c r="G18" s="32">
        <v>191615.614253395</v>
      </c>
      <c r="H18" s="32">
        <v>0.17011730146880699</v>
      </c>
    </row>
    <row r="19" spans="1:8" ht="14.25">
      <c r="A19" s="32">
        <v>18</v>
      </c>
      <c r="B19" s="33">
        <v>32</v>
      </c>
      <c r="C19" s="32">
        <v>11789.699000000001</v>
      </c>
      <c r="D19" s="32">
        <v>188440.261285152</v>
      </c>
      <c r="E19" s="32">
        <v>173657.70173621</v>
      </c>
      <c r="F19" s="32">
        <v>14782.559548942099</v>
      </c>
      <c r="G19" s="32">
        <v>173657.70173621</v>
      </c>
      <c r="H19" s="32">
        <v>7.8446927679498402E-2</v>
      </c>
    </row>
    <row r="20" spans="1:8" ht="14.25">
      <c r="A20" s="32">
        <v>19</v>
      </c>
      <c r="B20" s="33">
        <v>33</v>
      </c>
      <c r="C20" s="32">
        <v>20466.338</v>
      </c>
      <c r="D20" s="32">
        <v>344513.534558082</v>
      </c>
      <c r="E20" s="32">
        <v>252806.17682142</v>
      </c>
      <c r="F20" s="32">
        <v>91707.357736661899</v>
      </c>
      <c r="G20" s="32">
        <v>252806.17682142</v>
      </c>
      <c r="H20" s="32">
        <v>0.26619377335725802</v>
      </c>
    </row>
    <row r="21" spans="1:8" ht="14.25">
      <c r="A21" s="32">
        <v>20</v>
      </c>
      <c r="B21" s="33">
        <v>34</v>
      </c>
      <c r="C21" s="32">
        <v>42088.512000000002</v>
      </c>
      <c r="D21" s="32">
        <v>190462.60202485399</v>
      </c>
      <c r="E21" s="32">
        <v>137584.57020244701</v>
      </c>
      <c r="F21" s="32">
        <v>52878.0318224074</v>
      </c>
      <c r="G21" s="32">
        <v>137584.57020244701</v>
      </c>
      <c r="H21" s="32">
        <v>0.27762947297919999</v>
      </c>
    </row>
    <row r="22" spans="1:8" ht="14.25">
      <c r="A22" s="32">
        <v>21</v>
      </c>
      <c r="B22" s="33">
        <v>35</v>
      </c>
      <c r="C22" s="32">
        <v>31637.080999999998</v>
      </c>
      <c r="D22" s="32">
        <v>745668.23554690299</v>
      </c>
      <c r="E22" s="32">
        <v>711985.461443034</v>
      </c>
      <c r="F22" s="32">
        <v>33682.774103869</v>
      </c>
      <c r="G22" s="32">
        <v>711985.461443034</v>
      </c>
      <c r="H22" s="32">
        <v>4.5171260485790697E-2</v>
      </c>
    </row>
    <row r="23" spans="1:8" ht="14.25">
      <c r="A23" s="32">
        <v>22</v>
      </c>
      <c r="B23" s="33">
        <v>36</v>
      </c>
      <c r="C23" s="32">
        <v>94766.013999999996</v>
      </c>
      <c r="D23" s="32">
        <v>537546.68623805302</v>
      </c>
      <c r="E23" s="32">
        <v>462120.46503197</v>
      </c>
      <c r="F23" s="32">
        <v>75426.221206083195</v>
      </c>
      <c r="G23" s="32">
        <v>462120.46503197</v>
      </c>
      <c r="H23" s="32">
        <v>0.14031566585210201</v>
      </c>
    </row>
    <row r="24" spans="1:8" ht="14.25">
      <c r="A24" s="32">
        <v>23</v>
      </c>
      <c r="B24" s="33">
        <v>37</v>
      </c>
      <c r="C24" s="32">
        <v>116872.182</v>
      </c>
      <c r="D24" s="32">
        <v>907808.325718584</v>
      </c>
      <c r="E24" s="32">
        <v>792443.07104293106</v>
      </c>
      <c r="F24" s="32">
        <v>115365.25467565301</v>
      </c>
      <c r="G24" s="32">
        <v>792443.07104293106</v>
      </c>
      <c r="H24" s="32">
        <v>0.127081071419272</v>
      </c>
    </row>
    <row r="25" spans="1:8" ht="14.25">
      <c r="A25" s="32">
        <v>24</v>
      </c>
      <c r="B25" s="33">
        <v>38</v>
      </c>
      <c r="C25" s="32">
        <v>157312.07500000001</v>
      </c>
      <c r="D25" s="32">
        <v>816855.08018761105</v>
      </c>
      <c r="E25" s="32">
        <v>797241.09100885002</v>
      </c>
      <c r="F25" s="32">
        <v>19613.989178761101</v>
      </c>
      <c r="G25" s="32">
        <v>797241.09100885002</v>
      </c>
      <c r="H25" s="32">
        <v>2.4011589882327999E-2</v>
      </c>
    </row>
    <row r="26" spans="1:8" ht="14.25">
      <c r="A26" s="32">
        <v>25</v>
      </c>
      <c r="B26" s="33">
        <v>39</v>
      </c>
      <c r="C26" s="32">
        <v>71898.362999999998</v>
      </c>
      <c r="D26" s="32">
        <v>107556.429350458</v>
      </c>
      <c r="E26" s="32">
        <v>80268.017879403298</v>
      </c>
      <c r="F26" s="32">
        <v>27288.4114710543</v>
      </c>
      <c r="G26" s="32">
        <v>80268.017879403298</v>
      </c>
      <c r="H26" s="32">
        <v>0.25371250826985697</v>
      </c>
    </row>
    <row r="27" spans="1:8" ht="14.25">
      <c r="A27" s="32">
        <v>26</v>
      </c>
      <c r="B27" s="33">
        <v>40</v>
      </c>
      <c r="C27" s="32">
        <v>11</v>
      </c>
      <c r="D27" s="32">
        <v>37.521599999999999</v>
      </c>
      <c r="E27" s="32">
        <v>29.418900000000001</v>
      </c>
      <c r="F27" s="32">
        <v>8.1027000000000005</v>
      </c>
      <c r="G27" s="32">
        <v>29.418900000000001</v>
      </c>
      <c r="H27" s="32">
        <v>0.215947614174236</v>
      </c>
    </row>
    <row r="28" spans="1:8" ht="14.25">
      <c r="A28" s="32">
        <v>27</v>
      </c>
      <c r="B28" s="33">
        <v>42</v>
      </c>
      <c r="C28" s="32">
        <v>6846.0889999999999</v>
      </c>
      <c r="D28" s="32">
        <v>111590.564</v>
      </c>
      <c r="E28" s="32">
        <v>93890.433600000004</v>
      </c>
      <c r="F28" s="32">
        <v>17700.130399999998</v>
      </c>
      <c r="G28" s="32">
        <v>93890.433600000004</v>
      </c>
      <c r="H28" s="32">
        <v>0.15861673035365201</v>
      </c>
    </row>
    <row r="29" spans="1:8" ht="14.25">
      <c r="A29" s="32">
        <v>28</v>
      </c>
      <c r="B29" s="33">
        <v>75</v>
      </c>
      <c r="C29" s="32">
        <v>393</v>
      </c>
      <c r="D29" s="32">
        <v>239876.49572649601</v>
      </c>
      <c r="E29" s="32">
        <v>228247.27008546999</v>
      </c>
      <c r="F29" s="32">
        <v>11629.2256410256</v>
      </c>
      <c r="G29" s="32">
        <v>228247.27008546999</v>
      </c>
      <c r="H29" s="32">
        <v>4.8480054729018299E-2</v>
      </c>
    </row>
    <row r="30" spans="1:8" ht="14.25">
      <c r="A30" s="32">
        <v>29</v>
      </c>
      <c r="B30" s="33">
        <v>76</v>
      </c>
      <c r="C30" s="32">
        <v>2975</v>
      </c>
      <c r="D30" s="32">
        <v>401427.35511282098</v>
      </c>
      <c r="E30" s="32">
        <v>381831.87774102599</v>
      </c>
      <c r="F30" s="32">
        <v>19595.477371794899</v>
      </c>
      <c r="G30" s="32">
        <v>381831.87774102599</v>
      </c>
      <c r="H30" s="32">
        <v>4.8814504348582803E-2</v>
      </c>
    </row>
    <row r="31" spans="1:8" ht="14.25">
      <c r="A31" s="32">
        <v>30</v>
      </c>
      <c r="B31" s="33">
        <v>99</v>
      </c>
      <c r="C31" s="32">
        <v>53</v>
      </c>
      <c r="D31" s="32">
        <v>16337.4239467514</v>
      </c>
      <c r="E31" s="32">
        <v>13848.824839270899</v>
      </c>
      <c r="F31" s="32">
        <v>2488.5991074805202</v>
      </c>
      <c r="G31" s="32">
        <v>13848.824839270899</v>
      </c>
      <c r="H31" s="32">
        <v>0.15232506150245101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2013-10-10T00:26:12Z</dcterms:modified>
</cp:coreProperties>
</file>