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<sst xmlns="http://schemas.openxmlformats.org/spreadsheetml/2006/main" count="114" uniqueCount="71">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</sst>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16559187.897600001</v>
      </c>
      <c r="F3" s="25">
        <f>RA!I7</f>
        <v>1631925.5685000001</v>
      </c>
      <c r="G3" s="16">
        <f>E3-F3</f>
        <v>14927262.329100002</v>
      </c>
      <c r="H3" s="27">
        <f>RA!J7</f>
        <v>9.8551062926009898</v>
      </c>
      <c r="I3" s="20">
        <f>SUM(I4:I39)</f>
        <v>16559191.495795662</v>
      </c>
      <c r="J3" s="21">
        <f>SUM(J4:J39)</f>
        <v>14927262.213523138</v>
      </c>
      <c r="K3" s="22">
        <f>E3-I3</f>
        <v>-3.5981956608593464</v>
      </c>
      <c r="L3" s="22">
        <f>G3-J3</f>
        <v>0.11557686328887939</v>
      </c>
    </row>
    <row r="4" spans="1:12">
      <c r="A4" s="38">
        <f>RA!A8</f>
        <v>41579</v>
      </c>
      <c r="B4" s="12">
        <v>12</v>
      </c>
      <c r="C4" s="35" t="s">
        <v>6</v>
      </c>
      <c r="D4" s="35"/>
      <c r="E4" s="15">
        <f>RA!D8</f>
        <v>528530.81070000003</v>
      </c>
      <c r="F4" s="25">
        <f>RA!I8</f>
        <v>123294.2749</v>
      </c>
      <c r="G4" s="16">
        <f t="shared" ref="G4:G39" si="0">E4-F4</f>
        <v>405236.53580000001</v>
      </c>
      <c r="H4" s="27">
        <f>RA!J8</f>
        <v>23.327736511085501</v>
      </c>
      <c r="I4" s="20">
        <f>VLOOKUP(B4,RMS!B:D,3,FALSE)</f>
        <v>528531.23113846197</v>
      </c>
      <c r="J4" s="21">
        <f>VLOOKUP(B4,RMS!B:E,4,FALSE)</f>
        <v>405236.533769231</v>
      </c>
      <c r="K4" s="22">
        <f t="shared" ref="K4:K39" si="1">E4-I4</f>
        <v>-0.42043846193701029</v>
      </c>
      <c r="L4" s="22">
        <f t="shared" ref="L4:L39" si="2">G4-J4</f>
        <v>2.030769013799727E-3</v>
      </c>
    </row>
    <row r="5" spans="1:12">
      <c r="A5" s="38"/>
      <c r="B5" s="12">
        <v>13</v>
      </c>
      <c r="C5" s="35" t="s">
        <v>7</v>
      </c>
      <c r="D5" s="35"/>
      <c r="E5" s="15">
        <f>RA!D9</f>
        <v>85343.444000000003</v>
      </c>
      <c r="F5" s="25">
        <f>RA!I9</f>
        <v>19673.529299999998</v>
      </c>
      <c r="G5" s="16">
        <f t="shared" si="0"/>
        <v>65669.914700000008</v>
      </c>
      <c r="H5" s="27">
        <f>RA!J9</f>
        <v>23.052185824607701</v>
      </c>
      <c r="I5" s="20">
        <f>VLOOKUP(B5,RMS!B:D,3,FALSE)</f>
        <v>85343.455819915296</v>
      </c>
      <c r="J5" s="21">
        <f>VLOOKUP(B5,RMS!B:E,4,FALSE)</f>
        <v>65669.897908009996</v>
      </c>
      <c r="K5" s="22">
        <f t="shared" si="1"/>
        <v>-1.1819915293017402E-2</v>
      </c>
      <c r="L5" s="22">
        <f t="shared" si="2"/>
        <v>1.6791990012279712E-2</v>
      </c>
    </row>
    <row r="6" spans="1:12">
      <c r="A6" s="38"/>
      <c r="B6" s="12">
        <v>14</v>
      </c>
      <c r="C6" s="35" t="s">
        <v>8</v>
      </c>
      <c r="D6" s="35"/>
      <c r="E6" s="15">
        <f>RA!D10</f>
        <v>116362.72870000001</v>
      </c>
      <c r="F6" s="25">
        <f>RA!I10</f>
        <v>31023.9758</v>
      </c>
      <c r="G6" s="16">
        <f t="shared" si="0"/>
        <v>85338.752900000007</v>
      </c>
      <c r="H6" s="27">
        <f>RA!J10</f>
        <v>26.661437168583699</v>
      </c>
      <c r="I6" s="20">
        <f>VLOOKUP(B6,RMS!B:D,3,FALSE)</f>
        <v>116364.821574359</v>
      </c>
      <c r="J6" s="21">
        <f>VLOOKUP(B6,RMS!B:E,4,FALSE)</f>
        <v>85338.753160683802</v>
      </c>
      <c r="K6" s="22">
        <f t="shared" si="1"/>
        <v>-2.0928743589902297</v>
      </c>
      <c r="L6" s="22">
        <f t="shared" si="2"/>
        <v>-2.6068379520438612E-4</v>
      </c>
    </row>
    <row r="7" spans="1:12">
      <c r="A7" s="38"/>
      <c r="B7" s="12">
        <v>15</v>
      </c>
      <c r="C7" s="35" t="s">
        <v>9</v>
      </c>
      <c r="D7" s="35"/>
      <c r="E7" s="15">
        <f>RA!D11</f>
        <v>41804.1538</v>
      </c>
      <c r="F7" s="25">
        <f>RA!I11</f>
        <v>9507.2451000000001</v>
      </c>
      <c r="G7" s="16">
        <f t="shared" si="0"/>
        <v>32296.9087</v>
      </c>
      <c r="H7" s="27">
        <f>RA!J11</f>
        <v>22.7423455226117</v>
      </c>
      <c r="I7" s="20">
        <f>VLOOKUP(B7,RMS!B:D,3,FALSE)</f>
        <v>41804.177345299096</v>
      </c>
      <c r="J7" s="21">
        <f>VLOOKUP(B7,RMS!B:E,4,FALSE)</f>
        <v>32296.9086333333</v>
      </c>
      <c r="K7" s="22">
        <f t="shared" si="1"/>
        <v>-2.3545299096440431E-2</v>
      </c>
      <c r="L7" s="22">
        <f t="shared" si="2"/>
        <v>6.6666700149653479E-5</v>
      </c>
    </row>
    <row r="8" spans="1:12">
      <c r="A8" s="38"/>
      <c r="B8" s="12">
        <v>16</v>
      </c>
      <c r="C8" s="35" t="s">
        <v>10</v>
      </c>
      <c r="D8" s="35"/>
      <c r="E8" s="15">
        <f>RA!D12</f>
        <v>275867.53909999999</v>
      </c>
      <c r="F8" s="25">
        <f>RA!I12</f>
        <v>-19838.601500000001</v>
      </c>
      <c r="G8" s="16">
        <f t="shared" si="0"/>
        <v>295706.14059999998</v>
      </c>
      <c r="H8" s="27">
        <f>RA!J12</f>
        <v>-7.1913504447540904</v>
      </c>
      <c r="I8" s="20">
        <f>VLOOKUP(B8,RMS!B:D,3,FALSE)</f>
        <v>275867.53616752097</v>
      </c>
      <c r="J8" s="21">
        <f>VLOOKUP(B8,RMS!B:E,4,FALSE)</f>
        <v>295706.14108803403</v>
      </c>
      <c r="K8" s="22">
        <f t="shared" si="1"/>
        <v>2.9324790230020881E-3</v>
      </c>
      <c r="L8" s="22">
        <f t="shared" si="2"/>
        <v>-4.880340420641005E-4</v>
      </c>
    </row>
    <row r="9" spans="1:12">
      <c r="A9" s="38"/>
      <c r="B9" s="12">
        <v>17</v>
      </c>
      <c r="C9" s="35" t="s">
        <v>11</v>
      </c>
      <c r="D9" s="35"/>
      <c r="E9" s="15">
        <f>RA!D13</f>
        <v>326936.6496</v>
      </c>
      <c r="F9" s="25">
        <f>RA!I13</f>
        <v>82162.801900000006</v>
      </c>
      <c r="G9" s="16">
        <f t="shared" si="0"/>
        <v>244773.84769999998</v>
      </c>
      <c r="H9" s="27">
        <f>RA!J13</f>
        <v>25.131107815695898</v>
      </c>
      <c r="I9" s="20">
        <f>VLOOKUP(B9,RMS!B:D,3,FALSE)</f>
        <v>326936.82620512799</v>
      </c>
      <c r="J9" s="21">
        <f>VLOOKUP(B9,RMS!B:E,4,FALSE)</f>
        <v>244773.847810256</v>
      </c>
      <c r="K9" s="22">
        <f t="shared" si="1"/>
        <v>-0.17660512798465788</v>
      </c>
      <c r="L9" s="22">
        <f t="shared" si="2"/>
        <v>-1.1025601997971535E-4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174262.6311</v>
      </c>
      <c r="F10" s="25">
        <f>RA!I14</f>
        <v>34843.543799999999</v>
      </c>
      <c r="G10" s="16">
        <f t="shared" si="0"/>
        <v>139419.08730000001</v>
      </c>
      <c r="H10" s="27">
        <f>RA!J14</f>
        <v>19.9948454697698</v>
      </c>
      <c r="I10" s="20">
        <f>VLOOKUP(B10,RMS!B:D,3,FALSE)</f>
        <v>174262.61590854701</v>
      </c>
      <c r="J10" s="21">
        <f>VLOOKUP(B10,RMS!B:E,4,FALSE)</f>
        <v>139419.089406838</v>
      </c>
      <c r="K10" s="22">
        <f t="shared" si="1"/>
        <v>1.5191452985163778E-2</v>
      </c>
      <c r="L10" s="22">
        <f t="shared" si="2"/>
        <v>-2.1068379865027964E-3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113174.7818</v>
      </c>
      <c r="F11" s="25">
        <f>RA!I15</f>
        <v>25336.390599999999</v>
      </c>
      <c r="G11" s="16">
        <f t="shared" si="0"/>
        <v>87838.391199999998</v>
      </c>
      <c r="H11" s="27">
        <f>RA!J15</f>
        <v>22.386957763058799</v>
      </c>
      <c r="I11" s="20">
        <f>VLOOKUP(B11,RMS!B:D,3,FALSE)</f>
        <v>113174.831661538</v>
      </c>
      <c r="J11" s="21">
        <f>VLOOKUP(B11,RMS!B:E,4,FALSE)</f>
        <v>87838.388678632502</v>
      </c>
      <c r="K11" s="22">
        <f t="shared" si="1"/>
        <v>-4.9861538005643524E-2</v>
      </c>
      <c r="L11" s="22">
        <f t="shared" si="2"/>
        <v>2.5213674962287769E-3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694737.7879</v>
      </c>
      <c r="F12" s="25">
        <f>RA!I16</f>
        <v>32550.659199999998</v>
      </c>
      <c r="G12" s="16">
        <f t="shared" si="0"/>
        <v>662187.1287</v>
      </c>
      <c r="H12" s="27">
        <f>RA!J16</f>
        <v>4.6853157791217397</v>
      </c>
      <c r="I12" s="20">
        <f>VLOOKUP(B12,RMS!B:D,3,FALSE)</f>
        <v>694737.56240000005</v>
      </c>
      <c r="J12" s="21">
        <f>VLOOKUP(B12,RMS!B:E,4,FALSE)</f>
        <v>662187.1287</v>
      </c>
      <c r="K12" s="22">
        <f t="shared" si="1"/>
        <v>0.225499999942258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523668.59600000002</v>
      </c>
      <c r="F13" s="25">
        <f>RA!I17</f>
        <v>44957.757400000002</v>
      </c>
      <c r="G13" s="16">
        <f t="shared" si="0"/>
        <v>478710.83860000002</v>
      </c>
      <c r="H13" s="27">
        <f>RA!J17</f>
        <v>8.5851543788201496</v>
      </c>
      <c r="I13" s="20">
        <f>VLOOKUP(B13,RMS!B:D,3,FALSE)</f>
        <v>523668.64172820502</v>
      </c>
      <c r="J13" s="21">
        <f>VLOOKUP(B13,RMS!B:E,4,FALSE)</f>
        <v>478710.83935897402</v>
      </c>
      <c r="K13" s="22">
        <f t="shared" si="1"/>
        <v>-4.5728205004706979E-2</v>
      </c>
      <c r="L13" s="22">
        <f t="shared" si="2"/>
        <v>-7.5897399801760912E-4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1612532.8149999999</v>
      </c>
      <c r="F14" s="25">
        <f>RA!I18</f>
        <v>244849.6636</v>
      </c>
      <c r="G14" s="16">
        <f t="shared" si="0"/>
        <v>1367683.1513999999</v>
      </c>
      <c r="H14" s="27">
        <f>RA!J18</f>
        <v>15.184166258346799</v>
      </c>
      <c r="I14" s="20">
        <f>VLOOKUP(B14,RMS!B:D,3,FALSE)</f>
        <v>1612532.8569906</v>
      </c>
      <c r="J14" s="21">
        <f>VLOOKUP(B14,RMS!B:E,4,FALSE)</f>
        <v>1367683.15310342</v>
      </c>
      <c r="K14" s="22">
        <f t="shared" si="1"/>
        <v>-4.1990600060671568E-2</v>
      </c>
      <c r="L14" s="22">
        <f t="shared" si="2"/>
        <v>-1.7034201882779598E-3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597557.25619999995</v>
      </c>
      <c r="F15" s="25">
        <f>RA!I19</f>
        <v>64064.842299999997</v>
      </c>
      <c r="G15" s="16">
        <f t="shared" si="0"/>
        <v>533492.41389999993</v>
      </c>
      <c r="H15" s="27">
        <f>RA!J19</f>
        <v>10.721121973717199</v>
      </c>
      <c r="I15" s="20">
        <f>VLOOKUP(B15,RMS!B:D,3,FALSE)</f>
        <v>597557.23284444399</v>
      </c>
      <c r="J15" s="21">
        <f>VLOOKUP(B15,RMS!B:E,4,FALSE)</f>
        <v>533492.41416923096</v>
      </c>
      <c r="K15" s="22">
        <f t="shared" si="1"/>
        <v>2.3355555953457952E-2</v>
      </c>
      <c r="L15" s="22">
        <f t="shared" si="2"/>
        <v>-2.6923103723675013E-4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1258488.5691</v>
      </c>
      <c r="F16" s="25">
        <f>RA!I20</f>
        <v>-27474.995800000001</v>
      </c>
      <c r="G16" s="16">
        <f t="shared" si="0"/>
        <v>1285963.5648999999</v>
      </c>
      <c r="H16" s="27">
        <f>RA!J20</f>
        <v>-2.1831740450092898</v>
      </c>
      <c r="I16" s="20">
        <f>VLOOKUP(B16,RMS!B:D,3,FALSE)</f>
        <v>1258488.6424</v>
      </c>
      <c r="J16" s="21">
        <f>VLOOKUP(B16,RMS!B:E,4,FALSE)</f>
        <v>1285963.5649000001</v>
      </c>
      <c r="K16" s="22">
        <f t="shared" si="1"/>
        <v>-7.3300000047311187E-2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348975.6691</v>
      </c>
      <c r="F17" s="25">
        <f>RA!I21</f>
        <v>39856.330499999996</v>
      </c>
      <c r="G17" s="16">
        <f t="shared" si="0"/>
        <v>309119.33860000002</v>
      </c>
      <c r="H17" s="27">
        <f>RA!J21</f>
        <v>11.420948229081</v>
      </c>
      <c r="I17" s="20">
        <f>VLOOKUP(B17,RMS!B:D,3,FALSE)</f>
        <v>348975.38746430702</v>
      </c>
      <c r="J17" s="21">
        <f>VLOOKUP(B17,RMS!B:E,4,FALSE)</f>
        <v>309119.33839822997</v>
      </c>
      <c r="K17" s="22">
        <f t="shared" si="1"/>
        <v>0.28163569298340008</v>
      </c>
      <c r="L17" s="22">
        <f t="shared" si="2"/>
        <v>2.0177004626020789E-4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989142.50329999998</v>
      </c>
      <c r="F18" s="25">
        <f>RA!I22</f>
        <v>137894.2439</v>
      </c>
      <c r="G18" s="16">
        <f t="shared" si="0"/>
        <v>851248.25939999998</v>
      </c>
      <c r="H18" s="27">
        <f>RA!J22</f>
        <v>13.9407864326883</v>
      </c>
      <c r="I18" s="20">
        <f>VLOOKUP(B18,RMS!B:D,3,FALSE)</f>
        <v>989142.62659557501</v>
      </c>
      <c r="J18" s="21">
        <f>VLOOKUP(B18,RMS!B:E,4,FALSE)</f>
        <v>851248.25922123902</v>
      </c>
      <c r="K18" s="22">
        <f t="shared" si="1"/>
        <v>-0.12329557503107935</v>
      </c>
      <c r="L18" s="22">
        <f t="shared" si="2"/>
        <v>1.7876096535474062E-4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2517118.7875999999</v>
      </c>
      <c r="F19" s="25">
        <f>RA!I23</f>
        <v>149391.07149999999</v>
      </c>
      <c r="G19" s="16">
        <f t="shared" si="0"/>
        <v>2367727.7160999998</v>
      </c>
      <c r="H19" s="27">
        <f>RA!J23</f>
        <v>5.93500283879888</v>
      </c>
      <c r="I19" s="20">
        <f>VLOOKUP(B19,RMS!B:D,3,FALSE)</f>
        <v>2517120.0269427402</v>
      </c>
      <c r="J19" s="21">
        <f>VLOOKUP(B19,RMS!B:E,4,FALSE)</f>
        <v>2367727.7426102599</v>
      </c>
      <c r="K19" s="22">
        <f t="shared" si="1"/>
        <v>-1.2393427402712405</v>
      </c>
      <c r="L19" s="22">
        <f t="shared" si="2"/>
        <v>-2.6510260067880154E-2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309339.66609999997</v>
      </c>
      <c r="F20" s="25">
        <f>RA!I24</f>
        <v>41713.644800000002</v>
      </c>
      <c r="G20" s="16">
        <f t="shared" si="0"/>
        <v>267626.02129999996</v>
      </c>
      <c r="H20" s="27">
        <f>RA!J24</f>
        <v>13.4847384190669</v>
      </c>
      <c r="I20" s="20">
        <f>VLOOKUP(B20,RMS!B:D,3,FALSE)</f>
        <v>309339.656114885</v>
      </c>
      <c r="J20" s="21">
        <f>VLOOKUP(B20,RMS!B:E,4,FALSE)</f>
        <v>267626.01080671098</v>
      </c>
      <c r="K20" s="22">
        <f t="shared" si="1"/>
        <v>9.9851149716414511E-3</v>
      </c>
      <c r="L20" s="22">
        <f t="shared" si="2"/>
        <v>1.0493288980796933E-2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295521.73139999999</v>
      </c>
      <c r="F21" s="25">
        <f>RA!I25</f>
        <v>26199.054700000001</v>
      </c>
      <c r="G21" s="16">
        <f t="shared" si="0"/>
        <v>269322.67670000001</v>
      </c>
      <c r="H21" s="27">
        <f>RA!J25</f>
        <v>8.8653563905046902</v>
      </c>
      <c r="I21" s="20">
        <f>VLOOKUP(B21,RMS!B:D,3,FALSE)</f>
        <v>295521.73072399199</v>
      </c>
      <c r="J21" s="21">
        <f>VLOOKUP(B21,RMS!B:E,4,FALSE)</f>
        <v>269322.674117763</v>
      </c>
      <c r="K21" s="22">
        <f t="shared" si="1"/>
        <v>6.7600799957290292E-4</v>
      </c>
      <c r="L21" s="22">
        <f t="shared" si="2"/>
        <v>2.5822370080277324E-3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509190.16889999999</v>
      </c>
      <c r="F22" s="25">
        <f>RA!I26</f>
        <v>99070.849000000002</v>
      </c>
      <c r="G22" s="16">
        <f t="shared" si="0"/>
        <v>410119.3199</v>
      </c>
      <c r="H22" s="27">
        <f>RA!J26</f>
        <v>19.456551805393701</v>
      </c>
      <c r="I22" s="20">
        <f>VLOOKUP(B22,RMS!B:D,3,FALSE)</f>
        <v>509190.17480021901</v>
      </c>
      <c r="J22" s="21">
        <f>VLOOKUP(B22,RMS!B:E,4,FALSE)</f>
        <v>410119.29548022099</v>
      </c>
      <c r="K22" s="22">
        <f t="shared" si="1"/>
        <v>-5.9002190246246755E-3</v>
      </c>
      <c r="L22" s="22">
        <f t="shared" si="2"/>
        <v>2.4419779016170651E-2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259571.78020000001</v>
      </c>
      <c r="F23" s="25">
        <f>RA!I27</f>
        <v>76405.237999999998</v>
      </c>
      <c r="G23" s="16">
        <f t="shared" si="0"/>
        <v>183166.54220000003</v>
      </c>
      <c r="H23" s="27">
        <f>RA!J27</f>
        <v>29.435109602873499</v>
      </c>
      <c r="I23" s="20">
        <f>VLOOKUP(B23,RMS!B:D,3,FALSE)</f>
        <v>259571.73864755299</v>
      </c>
      <c r="J23" s="21">
        <f>VLOOKUP(B23,RMS!B:E,4,FALSE)</f>
        <v>183166.541207086</v>
      </c>
      <c r="K23" s="22">
        <f t="shared" si="1"/>
        <v>4.1552447015419602E-2</v>
      </c>
      <c r="L23" s="22">
        <f t="shared" si="2"/>
        <v>9.9291402148082852E-4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984790.35549999995</v>
      </c>
      <c r="F24" s="25">
        <f>RA!I28</f>
        <v>51427.312299999998</v>
      </c>
      <c r="G24" s="16">
        <f t="shared" si="0"/>
        <v>933363.04319999996</v>
      </c>
      <c r="H24" s="27">
        <f>RA!J28</f>
        <v>5.2221584028297299</v>
      </c>
      <c r="I24" s="20">
        <f>VLOOKUP(B24,RMS!B:D,3,FALSE)</f>
        <v>984790.35434867302</v>
      </c>
      <c r="J24" s="21">
        <f>VLOOKUP(B24,RMS!B:E,4,FALSE)</f>
        <v>933363.05891137</v>
      </c>
      <c r="K24" s="22">
        <f t="shared" si="1"/>
        <v>1.1513269273564219E-3</v>
      </c>
      <c r="L24" s="22">
        <f t="shared" si="2"/>
        <v>-1.5711370040662587E-2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624810.26159999997</v>
      </c>
      <c r="F25" s="25">
        <f>RA!I29</f>
        <v>92145.098100000003</v>
      </c>
      <c r="G25" s="16">
        <f t="shared" si="0"/>
        <v>532665.16350000002</v>
      </c>
      <c r="H25" s="27">
        <f>RA!J29</f>
        <v>14.747692821823501</v>
      </c>
      <c r="I25" s="20">
        <f>VLOOKUP(B25,RMS!B:D,3,FALSE)</f>
        <v>624810.26167964598</v>
      </c>
      <c r="J25" s="21">
        <f>VLOOKUP(B25,RMS!B:E,4,FALSE)</f>
        <v>532665.12458987103</v>
      </c>
      <c r="K25" s="22">
        <f t="shared" si="1"/>
        <v>-7.9646008089184761E-5</v>
      </c>
      <c r="L25" s="22">
        <f t="shared" si="2"/>
        <v>3.8910128991119564E-2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1039600.9698</v>
      </c>
      <c r="F26" s="25">
        <f>RA!I30</f>
        <v>140962.56659999999</v>
      </c>
      <c r="G26" s="16">
        <f t="shared" si="0"/>
        <v>898638.40319999994</v>
      </c>
      <c r="H26" s="27">
        <f>RA!J30</f>
        <v>13.559295411884699</v>
      </c>
      <c r="I26" s="20">
        <f>VLOOKUP(B26,RMS!B:D,3,FALSE)</f>
        <v>1039600.95603097</v>
      </c>
      <c r="J26" s="21">
        <f>VLOOKUP(B26,RMS!B:E,4,FALSE)</f>
        <v>898638.39796297404</v>
      </c>
      <c r="K26" s="22">
        <f t="shared" si="1"/>
        <v>1.3769029988907278E-2</v>
      </c>
      <c r="L26" s="22">
        <f t="shared" si="2"/>
        <v>5.2370259072631598E-3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1259770.4839000001</v>
      </c>
      <c r="F27" s="25">
        <f>RA!I31</f>
        <v>9472.4321999999993</v>
      </c>
      <c r="G27" s="16">
        <f t="shared" si="0"/>
        <v>1250298.0517000002</v>
      </c>
      <c r="H27" s="27">
        <f>RA!J31</f>
        <v>0.75191729930639595</v>
      </c>
      <c r="I27" s="20">
        <f>VLOOKUP(B27,RMS!B:D,3,FALSE)</f>
        <v>1259770.4993300899</v>
      </c>
      <c r="J27" s="21">
        <f>VLOOKUP(B27,RMS!B:E,4,FALSE)</f>
        <v>1250297.96460708</v>
      </c>
      <c r="K27" s="22">
        <f t="shared" si="1"/>
        <v>-1.5430089784786105E-2</v>
      </c>
      <c r="L27" s="22">
        <f t="shared" si="2"/>
        <v>8.7092920206487179E-2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129343.3942</v>
      </c>
      <c r="F28" s="25">
        <f>RA!I32</f>
        <v>28945.4758</v>
      </c>
      <c r="G28" s="16">
        <f t="shared" si="0"/>
        <v>100397.9184</v>
      </c>
      <c r="H28" s="27">
        <f>RA!J32</f>
        <v>22.378781675732501</v>
      </c>
      <c r="I28" s="20">
        <f>VLOOKUP(B28,RMS!B:D,3,FALSE)</f>
        <v>129343.294290205</v>
      </c>
      <c r="J28" s="21">
        <f>VLOOKUP(B28,RMS!B:E,4,FALSE)</f>
        <v>100397.93545283</v>
      </c>
      <c r="K28" s="22">
        <f t="shared" si="1"/>
        <v>9.9909794997074641E-2</v>
      </c>
      <c r="L28" s="22">
        <f t="shared" si="2"/>
        <v>-1.7052830007742159E-2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42.789099999999998</v>
      </c>
      <c r="F29" s="25">
        <f>RA!I33</f>
        <v>8.8528000000000002</v>
      </c>
      <c r="G29" s="16">
        <f t="shared" si="0"/>
        <v>33.936299999999996</v>
      </c>
      <c r="H29" s="27">
        <f>RA!J33</f>
        <v>20.689381174177498</v>
      </c>
      <c r="I29" s="20">
        <f>VLOOKUP(B29,RMS!B:D,3,FALSE)</f>
        <v>42.788800000000002</v>
      </c>
      <c r="J29" s="21">
        <f>VLOOKUP(B29,RMS!B:E,4,FALSE)</f>
        <v>33.936300000000003</v>
      </c>
      <c r="K29" s="22">
        <f t="shared" si="1"/>
        <v>2.9999999999574811E-4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225503.18729999999</v>
      </c>
      <c r="F31" s="25">
        <f>RA!I35</f>
        <v>21923.722600000001</v>
      </c>
      <c r="G31" s="16">
        <f t="shared" si="0"/>
        <v>203579.46469999998</v>
      </c>
      <c r="H31" s="27">
        <f>RA!J35</f>
        <v>9.7221342467473004</v>
      </c>
      <c r="I31" s="20">
        <f>VLOOKUP(B31,RMS!B:D,3,FALSE)</f>
        <v>225503.18669999999</v>
      </c>
      <c r="J31" s="21">
        <f>VLOOKUP(B31,RMS!B:E,4,FALSE)</f>
        <v>203579.47459999999</v>
      </c>
      <c r="K31" s="22">
        <f t="shared" si="1"/>
        <v>5.9999999939464033E-4</v>
      </c>
      <c r="L31" s="22">
        <f t="shared" si="2"/>
        <v>-9.9000000045634806E-3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254884.6153</v>
      </c>
      <c r="F35" s="25">
        <f>RA!I39</f>
        <v>13796.296899999999</v>
      </c>
      <c r="G35" s="16">
        <f t="shared" si="0"/>
        <v>241088.31840000002</v>
      </c>
      <c r="H35" s="27">
        <f>RA!J39</f>
        <v>5.4127617250502604</v>
      </c>
      <c r="I35" s="20">
        <f>VLOOKUP(B35,RMS!B:D,3,FALSE)</f>
        <v>254884.615384615</v>
      </c>
      <c r="J35" s="21">
        <f>VLOOKUP(B35,RMS!B:E,4,FALSE)</f>
        <v>241088.31452991499</v>
      </c>
      <c r="K35" s="22">
        <f t="shared" si="1"/>
        <v>-8.4614992374554276E-5</v>
      </c>
      <c r="L35" s="22">
        <f t="shared" si="2"/>
        <v>3.870085027301684E-3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405109.33639999997</v>
      </c>
      <c r="F36" s="25">
        <f>RA!I40</f>
        <v>30329.280699999999</v>
      </c>
      <c r="G36" s="16">
        <f t="shared" si="0"/>
        <v>374780.05569999997</v>
      </c>
      <c r="H36" s="27">
        <f>RA!J40</f>
        <v>7.4866901290206798</v>
      </c>
      <c r="I36" s="20">
        <f>VLOOKUP(B36,RMS!B:D,3,FALSE)</f>
        <v>405109.33091965801</v>
      </c>
      <c r="J36" s="21">
        <f>VLOOKUP(B36,RMS!B:E,4,FALSE)</f>
        <v>374780.060154701</v>
      </c>
      <c r="K36" s="22">
        <f t="shared" si="1"/>
        <v>5.4803419625386596E-3</v>
      </c>
      <c r="L36" s="22">
        <f t="shared" si="2"/>
        <v>-4.4547010329551995E-3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57204.4349</v>
      </c>
      <c r="F39" s="25">
        <f>RA!I43</f>
        <v>7433.0114999999996</v>
      </c>
      <c r="G39" s="16">
        <f t="shared" si="0"/>
        <v>49771.4234</v>
      </c>
      <c r="H39" s="27">
        <f>RA!J43</f>
        <v>12.993767901026899</v>
      </c>
      <c r="I39" s="20">
        <f>VLOOKUP(B39,RMS!B:D,3,FALSE)</f>
        <v>57204.434838514499</v>
      </c>
      <c r="J39" s="21">
        <f>VLOOKUP(B39,RMS!B:E,4,FALSE)</f>
        <v>49771.423886241602</v>
      </c>
      <c r="K39" s="22">
        <f t="shared" si="1"/>
        <v>6.1485501646529883E-5</v>
      </c>
      <c r="L39" s="22">
        <f t="shared" si="2"/>
        <v>-4.862416026298888E-4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16559187.897600001</v>
      </c>
      <c r="E7" s="62">
        <v>18594187</v>
      </c>
      <c r="F7" s="63">
        <v>89.055724230373698</v>
      </c>
      <c r="G7" s="62">
        <v>12655851.6537</v>
      </c>
      <c r="H7" s="63">
        <v>30.842145994646199</v>
      </c>
      <c r="I7" s="62">
        <v>1631925.5685000001</v>
      </c>
      <c r="J7" s="63">
        <v>9.8551062926009898</v>
      </c>
      <c r="K7" s="62">
        <v>1744620.0521</v>
      </c>
      <c r="L7" s="63">
        <v>13.7850861391059</v>
      </c>
      <c r="M7" s="63">
        <v>-6.4595430658010003E-2</v>
      </c>
      <c r="N7" s="62">
        <v>16559187.897600001</v>
      </c>
      <c r="O7" s="62">
        <v>5323543173.1288004</v>
      </c>
      <c r="P7" s="62">
        <v>968108</v>
      </c>
      <c r="Q7" s="62">
        <v>923620</v>
      </c>
      <c r="R7" s="63">
        <v>4.8166995084558701</v>
      </c>
      <c r="S7" s="62">
        <v>17.104690693187099</v>
      </c>
      <c r="T7" s="62">
        <v>19.144164240921601</v>
      </c>
      <c r="U7" s="64">
        <v>-11.923475170157801</v>
      </c>
      <c r="V7" s="52"/>
      <c r="W7" s="52"/>
    </row>
    <row r="8" spans="1:23" ht="14.25" thickBot="1">
      <c r="A8" s="47">
        <v>41579</v>
      </c>
      <c r="B8" s="50" t="s">
        <v>6</v>
      </c>
      <c r="C8" s="51"/>
      <c r="D8" s="65">
        <v>528530.81070000003</v>
      </c>
      <c r="E8" s="65">
        <v>553915</v>
      </c>
      <c r="F8" s="66">
        <v>95.417313252033296</v>
      </c>
      <c r="G8" s="65">
        <v>451048.50189999997</v>
      </c>
      <c r="H8" s="66">
        <v>17.178265413500501</v>
      </c>
      <c r="I8" s="65">
        <v>123294.2749</v>
      </c>
      <c r="J8" s="66">
        <v>23.327736511085501</v>
      </c>
      <c r="K8" s="65">
        <v>101356.772</v>
      </c>
      <c r="L8" s="66">
        <v>22.4713687270979</v>
      </c>
      <c r="M8" s="66">
        <v>0.216438452676847</v>
      </c>
      <c r="N8" s="65">
        <v>528530.81070000003</v>
      </c>
      <c r="O8" s="65">
        <v>186534893.192</v>
      </c>
      <c r="P8" s="65">
        <v>22417</v>
      </c>
      <c r="Q8" s="65">
        <v>22260</v>
      </c>
      <c r="R8" s="66">
        <v>0.705300988319846</v>
      </c>
      <c r="S8" s="65">
        <v>23.577232042646202</v>
      </c>
      <c r="T8" s="65">
        <v>23.683523149146499</v>
      </c>
      <c r="U8" s="67">
        <v>-0.45082097129970899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85343.444000000003</v>
      </c>
      <c r="E9" s="65">
        <v>105456</v>
      </c>
      <c r="F9" s="66">
        <v>80.9280116825975</v>
      </c>
      <c r="G9" s="65">
        <v>68733.527799999996</v>
      </c>
      <c r="H9" s="66">
        <v>24.1656680977169</v>
      </c>
      <c r="I9" s="65">
        <v>19673.529299999998</v>
      </c>
      <c r="J9" s="66">
        <v>23.052185824607701</v>
      </c>
      <c r="K9" s="65">
        <v>15101.2142</v>
      </c>
      <c r="L9" s="66">
        <v>21.970666548560299</v>
      </c>
      <c r="M9" s="66">
        <v>0.30277797794564099</v>
      </c>
      <c r="N9" s="65">
        <v>85343.444000000003</v>
      </c>
      <c r="O9" s="65">
        <v>35106123.7522</v>
      </c>
      <c r="P9" s="65">
        <v>5621</v>
      </c>
      <c r="Q9" s="65">
        <v>4719</v>
      </c>
      <c r="R9" s="66">
        <v>19.1142191142191</v>
      </c>
      <c r="S9" s="65">
        <v>15.1829645970468</v>
      </c>
      <c r="T9" s="65">
        <v>14.6343065056156</v>
      </c>
      <c r="U9" s="67">
        <v>3.6136426975395302</v>
      </c>
      <c r="V9" s="52"/>
      <c r="W9" s="52"/>
    </row>
    <row r="10" spans="1:23" ht="14.25" thickBot="1">
      <c r="A10" s="48"/>
      <c r="B10" s="50" t="s">
        <v>8</v>
      </c>
      <c r="C10" s="51"/>
      <c r="D10" s="65">
        <v>116362.72870000001</v>
      </c>
      <c r="E10" s="65">
        <v>117231</v>
      </c>
      <c r="F10" s="66">
        <v>99.259350086581193</v>
      </c>
      <c r="G10" s="65">
        <v>78644.409</v>
      </c>
      <c r="H10" s="66">
        <v>47.960586365395699</v>
      </c>
      <c r="I10" s="65">
        <v>31023.9758</v>
      </c>
      <c r="J10" s="66">
        <v>26.661437168583699</v>
      </c>
      <c r="K10" s="65">
        <v>22757.695100000001</v>
      </c>
      <c r="L10" s="66">
        <v>28.937460894391101</v>
      </c>
      <c r="M10" s="66">
        <v>0.36323013660553</v>
      </c>
      <c r="N10" s="65">
        <v>116362.72870000001</v>
      </c>
      <c r="O10" s="65">
        <v>47704943.591499999</v>
      </c>
      <c r="P10" s="65">
        <v>86178</v>
      </c>
      <c r="Q10" s="65">
        <v>80350</v>
      </c>
      <c r="R10" s="66">
        <v>7.2532669570628503</v>
      </c>
      <c r="S10" s="65">
        <v>1.35026026015921</v>
      </c>
      <c r="T10" s="65">
        <v>1.29679787678905</v>
      </c>
      <c r="U10" s="67">
        <v>3.95941322925803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41804.1538</v>
      </c>
      <c r="E11" s="65">
        <v>33041</v>
      </c>
      <c r="F11" s="66">
        <v>126.522059865016</v>
      </c>
      <c r="G11" s="65">
        <v>36067.3246</v>
      </c>
      <c r="H11" s="66">
        <v>15.905890618790201</v>
      </c>
      <c r="I11" s="65">
        <v>9507.2451000000001</v>
      </c>
      <c r="J11" s="66">
        <v>22.7423455226117</v>
      </c>
      <c r="K11" s="65">
        <v>8425.3950000000004</v>
      </c>
      <c r="L11" s="66">
        <v>23.360188462661799</v>
      </c>
      <c r="M11" s="66">
        <v>0.128403487314245</v>
      </c>
      <c r="N11" s="65">
        <v>41804.1538</v>
      </c>
      <c r="O11" s="65">
        <v>16866131.067200001</v>
      </c>
      <c r="P11" s="65">
        <v>2339</v>
      </c>
      <c r="Q11" s="65">
        <v>2269</v>
      </c>
      <c r="R11" s="66">
        <v>3.0850594975760299</v>
      </c>
      <c r="S11" s="65">
        <v>17.8726608807183</v>
      </c>
      <c r="T11" s="65">
        <v>19.4282698986338</v>
      </c>
      <c r="U11" s="67">
        <v>-8.7038467763563805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275867.53909999999</v>
      </c>
      <c r="E12" s="65">
        <v>191625</v>
      </c>
      <c r="F12" s="66">
        <v>143.962186092629</v>
      </c>
      <c r="G12" s="65">
        <v>175034.97330000001</v>
      </c>
      <c r="H12" s="66">
        <v>57.6070963984887</v>
      </c>
      <c r="I12" s="65">
        <v>-19838.601500000001</v>
      </c>
      <c r="J12" s="66">
        <v>-7.1913504447540904</v>
      </c>
      <c r="K12" s="65">
        <v>28578.05</v>
      </c>
      <c r="L12" s="66">
        <v>16.3270513664825</v>
      </c>
      <c r="M12" s="66">
        <v>-1.6941901739271901</v>
      </c>
      <c r="N12" s="65">
        <v>275867.53909999999</v>
      </c>
      <c r="O12" s="65">
        <v>63621441.945100002</v>
      </c>
      <c r="P12" s="65">
        <v>2201</v>
      </c>
      <c r="Q12" s="65">
        <v>2478</v>
      </c>
      <c r="R12" s="66">
        <v>-11.1783696529459</v>
      </c>
      <c r="S12" s="65">
        <v>125.337364425261</v>
      </c>
      <c r="T12" s="65">
        <v>151.04950903954801</v>
      </c>
      <c r="U12" s="67">
        <v>-20.514349198413999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326936.6496</v>
      </c>
      <c r="E13" s="65">
        <v>225678</v>
      </c>
      <c r="F13" s="66">
        <v>144.86864009783901</v>
      </c>
      <c r="G13" s="65">
        <v>269024.10690000001</v>
      </c>
      <c r="H13" s="66">
        <v>21.5268971124312</v>
      </c>
      <c r="I13" s="65">
        <v>82162.801900000006</v>
      </c>
      <c r="J13" s="66">
        <v>25.131107815695898</v>
      </c>
      <c r="K13" s="65">
        <v>68524.945399999997</v>
      </c>
      <c r="L13" s="66">
        <v>25.471674709609498</v>
      </c>
      <c r="M13" s="66">
        <v>0.199020319102655</v>
      </c>
      <c r="N13" s="65">
        <v>326936.6496</v>
      </c>
      <c r="O13" s="65">
        <v>96926845.868599996</v>
      </c>
      <c r="P13" s="65">
        <v>11136</v>
      </c>
      <c r="Q13" s="65">
        <v>10963</v>
      </c>
      <c r="R13" s="66">
        <v>1.5780352093404999</v>
      </c>
      <c r="S13" s="65">
        <v>29.358535344827601</v>
      </c>
      <c r="T13" s="65">
        <v>29.264753926844801</v>
      </c>
      <c r="U13" s="67">
        <v>0.319434933934024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174262.6311</v>
      </c>
      <c r="E14" s="65">
        <v>117983</v>
      </c>
      <c r="F14" s="66">
        <v>147.701474873499</v>
      </c>
      <c r="G14" s="65">
        <v>125698.80220000001</v>
      </c>
      <c r="H14" s="66">
        <v>38.635076906086901</v>
      </c>
      <c r="I14" s="65">
        <v>34843.543799999999</v>
      </c>
      <c r="J14" s="66">
        <v>19.9948454697698</v>
      </c>
      <c r="K14" s="65">
        <v>23266.912499999999</v>
      </c>
      <c r="L14" s="66">
        <v>18.5100510846395</v>
      </c>
      <c r="M14" s="66">
        <v>0.497557692710625</v>
      </c>
      <c r="N14" s="65">
        <v>174262.6311</v>
      </c>
      <c r="O14" s="65">
        <v>50505997.552699998</v>
      </c>
      <c r="P14" s="65">
        <v>2486</v>
      </c>
      <c r="Q14" s="65">
        <v>2236</v>
      </c>
      <c r="R14" s="66">
        <v>11.1806797853309</v>
      </c>
      <c r="S14" s="65">
        <v>70.097598994368497</v>
      </c>
      <c r="T14" s="65">
        <v>70.270771690518799</v>
      </c>
      <c r="U14" s="67">
        <v>-0.24704511799930501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113174.7818</v>
      </c>
      <c r="E15" s="65">
        <v>76755</v>
      </c>
      <c r="F15" s="66">
        <v>147.44939326428201</v>
      </c>
      <c r="G15" s="65">
        <v>102711.0226</v>
      </c>
      <c r="H15" s="66">
        <v>10.1875718254216</v>
      </c>
      <c r="I15" s="65">
        <v>25336.390599999999</v>
      </c>
      <c r="J15" s="66">
        <v>22.386957763058799</v>
      </c>
      <c r="K15" s="65">
        <v>21509.2438</v>
      </c>
      <c r="L15" s="66">
        <v>20.941514606242499</v>
      </c>
      <c r="M15" s="66">
        <v>0.17793032779701901</v>
      </c>
      <c r="N15" s="65">
        <v>113174.7818</v>
      </c>
      <c r="O15" s="65">
        <v>31665084.556000002</v>
      </c>
      <c r="P15" s="65">
        <v>3726</v>
      </c>
      <c r="Q15" s="65">
        <v>3488</v>
      </c>
      <c r="R15" s="66">
        <v>6.8233944954128498</v>
      </c>
      <c r="S15" s="65">
        <v>30.3743375738057</v>
      </c>
      <c r="T15" s="65">
        <v>31.412210521789</v>
      </c>
      <c r="U15" s="67">
        <v>-3.4169401899264602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694737.7879</v>
      </c>
      <c r="E16" s="65">
        <v>730411</v>
      </c>
      <c r="F16" s="66">
        <v>95.1160083706297</v>
      </c>
      <c r="G16" s="65">
        <v>493206.61709999997</v>
      </c>
      <c r="H16" s="66">
        <v>40.861408548202498</v>
      </c>
      <c r="I16" s="65">
        <v>32550.659199999998</v>
      </c>
      <c r="J16" s="66">
        <v>4.6853157791217397</v>
      </c>
      <c r="K16" s="65">
        <v>45852.704400000002</v>
      </c>
      <c r="L16" s="66">
        <v>9.2968550725472401</v>
      </c>
      <c r="M16" s="66">
        <v>-0.290103830822245</v>
      </c>
      <c r="N16" s="65">
        <v>694737.7879</v>
      </c>
      <c r="O16" s="65">
        <v>264646858.15400001</v>
      </c>
      <c r="P16" s="65">
        <v>41072</v>
      </c>
      <c r="Q16" s="65">
        <v>37360</v>
      </c>
      <c r="R16" s="66">
        <v>9.9357601713062191</v>
      </c>
      <c r="S16" s="65">
        <v>16.9151194950331</v>
      </c>
      <c r="T16" s="65">
        <v>16.802353067451801</v>
      </c>
      <c r="U16" s="67">
        <v>0.66666054363023597</v>
      </c>
      <c r="V16" s="52"/>
      <c r="W16" s="52"/>
    </row>
    <row r="17" spans="1:21" ht="12" thickBot="1">
      <c r="A17" s="48"/>
      <c r="B17" s="50" t="s">
        <v>15</v>
      </c>
      <c r="C17" s="51"/>
      <c r="D17" s="65">
        <v>523668.59600000002</v>
      </c>
      <c r="E17" s="65">
        <v>501679</v>
      </c>
      <c r="F17" s="66">
        <v>104.383200413013</v>
      </c>
      <c r="G17" s="65">
        <v>368285.67440000002</v>
      </c>
      <c r="H17" s="66">
        <v>42.190867688010201</v>
      </c>
      <c r="I17" s="65">
        <v>44957.757400000002</v>
      </c>
      <c r="J17" s="66">
        <v>8.5851543788201496</v>
      </c>
      <c r="K17" s="65">
        <v>55085.149400000002</v>
      </c>
      <c r="L17" s="66">
        <v>14.9571795019568</v>
      </c>
      <c r="M17" s="66">
        <v>-0.18384976913578099</v>
      </c>
      <c r="N17" s="65">
        <v>523668.59600000002</v>
      </c>
      <c r="O17" s="65">
        <v>249213052.8506</v>
      </c>
      <c r="P17" s="65">
        <v>9773</v>
      </c>
      <c r="Q17" s="65">
        <v>9191</v>
      </c>
      <c r="R17" s="66">
        <v>6.3322815798063399</v>
      </c>
      <c r="S17" s="65">
        <v>53.583198199119998</v>
      </c>
      <c r="T17" s="65">
        <v>91.634014525078896</v>
      </c>
      <c r="U17" s="67">
        <v>-71.012589029416603</v>
      </c>
    </row>
    <row r="18" spans="1:21" ht="12" thickBot="1">
      <c r="A18" s="48"/>
      <c r="B18" s="50" t="s">
        <v>16</v>
      </c>
      <c r="C18" s="51"/>
      <c r="D18" s="65">
        <v>1612532.8149999999</v>
      </c>
      <c r="E18" s="65">
        <v>1638361</v>
      </c>
      <c r="F18" s="66">
        <v>98.423535167157894</v>
      </c>
      <c r="G18" s="65">
        <v>1236686.1307000001</v>
      </c>
      <c r="H18" s="66">
        <v>30.391436838323699</v>
      </c>
      <c r="I18" s="65">
        <v>244849.6636</v>
      </c>
      <c r="J18" s="66">
        <v>15.184166258346799</v>
      </c>
      <c r="K18" s="65">
        <v>210167.2671</v>
      </c>
      <c r="L18" s="66">
        <v>16.994390240395099</v>
      </c>
      <c r="M18" s="66">
        <v>0.16502282671591201</v>
      </c>
      <c r="N18" s="65">
        <v>1612532.8149999999</v>
      </c>
      <c r="O18" s="65">
        <v>613478395.22599995</v>
      </c>
      <c r="P18" s="65">
        <v>85277</v>
      </c>
      <c r="Q18" s="65">
        <v>76489</v>
      </c>
      <c r="R18" s="66">
        <v>11.4892337460288</v>
      </c>
      <c r="S18" s="65">
        <v>18.909352052722301</v>
      </c>
      <c r="T18" s="65">
        <v>18.667918267986298</v>
      </c>
      <c r="U18" s="67">
        <v>1.27679565150038</v>
      </c>
    </row>
    <row r="19" spans="1:21" ht="12" thickBot="1">
      <c r="A19" s="48"/>
      <c r="B19" s="50" t="s">
        <v>17</v>
      </c>
      <c r="C19" s="51"/>
      <c r="D19" s="65">
        <v>597557.25619999995</v>
      </c>
      <c r="E19" s="65">
        <v>717608</v>
      </c>
      <c r="F19" s="66">
        <v>83.270707154881194</v>
      </c>
      <c r="G19" s="65">
        <v>495435.2585</v>
      </c>
      <c r="H19" s="66">
        <v>20.612581754715801</v>
      </c>
      <c r="I19" s="65">
        <v>64064.842299999997</v>
      </c>
      <c r="J19" s="66">
        <v>10.721121973717199</v>
      </c>
      <c r="K19" s="65">
        <v>67480.840500000006</v>
      </c>
      <c r="L19" s="66">
        <v>13.620516372675599</v>
      </c>
      <c r="M19" s="66">
        <v>-5.0621749443087997E-2</v>
      </c>
      <c r="N19" s="65">
        <v>597557.25619999995</v>
      </c>
      <c r="O19" s="65">
        <v>209701966.57699999</v>
      </c>
      <c r="P19" s="65">
        <v>14960</v>
      </c>
      <c r="Q19" s="65">
        <v>13105</v>
      </c>
      <c r="R19" s="66">
        <v>14.154902708889701</v>
      </c>
      <c r="S19" s="65">
        <v>39.9436668582888</v>
      </c>
      <c r="T19" s="65">
        <v>44.311626287676503</v>
      </c>
      <c r="U19" s="67">
        <v>-10.935299067269501</v>
      </c>
    </row>
    <row r="20" spans="1:21" ht="12" thickBot="1">
      <c r="A20" s="48"/>
      <c r="B20" s="50" t="s">
        <v>18</v>
      </c>
      <c r="C20" s="51"/>
      <c r="D20" s="65">
        <v>1258488.5691</v>
      </c>
      <c r="E20" s="65">
        <v>1423098</v>
      </c>
      <c r="F20" s="66">
        <v>88.433022117942699</v>
      </c>
      <c r="G20" s="65">
        <v>840468.81110000005</v>
      </c>
      <c r="H20" s="66">
        <v>49.736498544532303</v>
      </c>
      <c r="I20" s="65">
        <v>-27474.995800000001</v>
      </c>
      <c r="J20" s="66">
        <v>-2.1831740450092898</v>
      </c>
      <c r="K20" s="65">
        <v>61992.646699999998</v>
      </c>
      <c r="L20" s="66">
        <v>7.3759604022503096</v>
      </c>
      <c r="M20" s="66">
        <v>-1.4431976575054</v>
      </c>
      <c r="N20" s="65">
        <v>1258488.5691</v>
      </c>
      <c r="O20" s="65">
        <v>318467168.44239998</v>
      </c>
      <c r="P20" s="65">
        <v>40613</v>
      </c>
      <c r="Q20" s="65">
        <v>43727</v>
      </c>
      <c r="R20" s="66">
        <v>-7.1214581379925397</v>
      </c>
      <c r="S20" s="65">
        <v>30.987333344003201</v>
      </c>
      <c r="T20" s="65">
        <v>60.346351606558898</v>
      </c>
      <c r="U20" s="67">
        <v>-94.745223593876801</v>
      </c>
    </row>
    <row r="21" spans="1:21" ht="12" thickBot="1">
      <c r="A21" s="48"/>
      <c r="B21" s="50" t="s">
        <v>19</v>
      </c>
      <c r="C21" s="51"/>
      <c r="D21" s="65">
        <v>348975.6691</v>
      </c>
      <c r="E21" s="65">
        <v>366449</v>
      </c>
      <c r="F21" s="66">
        <v>95.231715491105206</v>
      </c>
      <c r="G21" s="65">
        <v>282813.53619999997</v>
      </c>
      <c r="H21" s="66">
        <v>23.394259620307398</v>
      </c>
      <c r="I21" s="65">
        <v>39856.330499999996</v>
      </c>
      <c r="J21" s="66">
        <v>11.420948229081</v>
      </c>
      <c r="K21" s="65">
        <v>41285.4113</v>
      </c>
      <c r="L21" s="66">
        <v>14.598102995609</v>
      </c>
      <c r="M21" s="66">
        <v>-3.4614667869373998E-2</v>
      </c>
      <c r="N21" s="65">
        <v>348975.6691</v>
      </c>
      <c r="O21" s="65">
        <v>121226668.64219999</v>
      </c>
      <c r="P21" s="65">
        <v>33524</v>
      </c>
      <c r="Q21" s="65">
        <v>30060</v>
      </c>
      <c r="R21" s="66">
        <v>11.523619427810999</v>
      </c>
      <c r="S21" s="65">
        <v>10.4097264377759</v>
      </c>
      <c r="T21" s="65">
        <v>10.968416869594099</v>
      </c>
      <c r="U21" s="67">
        <v>-5.3670039761159103</v>
      </c>
    </row>
    <row r="22" spans="1:21" ht="12" thickBot="1">
      <c r="A22" s="48"/>
      <c r="B22" s="50" t="s">
        <v>20</v>
      </c>
      <c r="C22" s="51"/>
      <c r="D22" s="65">
        <v>989142.50329999998</v>
      </c>
      <c r="E22" s="65">
        <v>1277879</v>
      </c>
      <c r="F22" s="66">
        <v>77.405020608367494</v>
      </c>
      <c r="G22" s="65">
        <v>648463.43920000002</v>
      </c>
      <c r="H22" s="66">
        <v>52.536356486079001</v>
      </c>
      <c r="I22" s="65">
        <v>137894.2439</v>
      </c>
      <c r="J22" s="66">
        <v>13.9407864326883</v>
      </c>
      <c r="K22" s="65">
        <v>93810.036300000007</v>
      </c>
      <c r="L22" s="66">
        <v>14.4665112370455</v>
      </c>
      <c r="M22" s="66">
        <v>0.469930610185682</v>
      </c>
      <c r="N22" s="65">
        <v>989142.50329999998</v>
      </c>
      <c r="O22" s="65">
        <v>346689259.09570003</v>
      </c>
      <c r="P22" s="65">
        <v>64162</v>
      </c>
      <c r="Q22" s="65">
        <v>59882</v>
      </c>
      <c r="R22" s="66">
        <v>7.1473898667379103</v>
      </c>
      <c r="S22" s="65">
        <v>15.4163290312023</v>
      </c>
      <c r="T22" s="65">
        <v>15.022970478607901</v>
      </c>
      <c r="U22" s="67">
        <v>2.5515708168799001</v>
      </c>
    </row>
    <row r="23" spans="1:21" ht="12" thickBot="1">
      <c r="A23" s="48"/>
      <c r="B23" s="50" t="s">
        <v>21</v>
      </c>
      <c r="C23" s="51"/>
      <c r="D23" s="65">
        <v>2517118.7875999999</v>
      </c>
      <c r="E23" s="65">
        <v>2696251</v>
      </c>
      <c r="F23" s="66">
        <v>93.356248643023207</v>
      </c>
      <c r="G23" s="65">
        <v>2009729.38</v>
      </c>
      <c r="H23" s="66">
        <v>25.246653238457402</v>
      </c>
      <c r="I23" s="65">
        <v>149391.07149999999</v>
      </c>
      <c r="J23" s="66">
        <v>5.93500283879888</v>
      </c>
      <c r="K23" s="65">
        <v>258842.4699</v>
      </c>
      <c r="L23" s="66">
        <v>12.879468871575099</v>
      </c>
      <c r="M23" s="66">
        <v>-0.422849459141249</v>
      </c>
      <c r="N23" s="65">
        <v>2517118.7875999999</v>
      </c>
      <c r="O23" s="65">
        <v>770633184.57009995</v>
      </c>
      <c r="P23" s="65">
        <v>86450</v>
      </c>
      <c r="Q23" s="65">
        <v>84998</v>
      </c>
      <c r="R23" s="66">
        <v>1.70827548883503</v>
      </c>
      <c r="S23" s="65">
        <v>29.116469492192</v>
      </c>
      <c r="T23" s="65">
        <v>31.085802754182499</v>
      </c>
      <c r="U23" s="67">
        <v>-6.76364029134281</v>
      </c>
    </row>
    <row r="24" spans="1:21" ht="12" thickBot="1">
      <c r="A24" s="48"/>
      <c r="B24" s="50" t="s">
        <v>22</v>
      </c>
      <c r="C24" s="51"/>
      <c r="D24" s="65">
        <v>309339.66609999997</v>
      </c>
      <c r="E24" s="65">
        <v>311198</v>
      </c>
      <c r="F24" s="66">
        <v>99.402845166099993</v>
      </c>
      <c r="G24" s="65">
        <v>251636.74280000001</v>
      </c>
      <c r="H24" s="66">
        <v>22.9310404585319</v>
      </c>
      <c r="I24" s="65">
        <v>41713.644800000002</v>
      </c>
      <c r="J24" s="66">
        <v>13.4847384190669</v>
      </c>
      <c r="K24" s="65">
        <v>55887.866699999999</v>
      </c>
      <c r="L24" s="66">
        <v>22.209740150872801</v>
      </c>
      <c r="M24" s="66">
        <v>-0.25361894695472398</v>
      </c>
      <c r="N24" s="65">
        <v>309339.66609999997</v>
      </c>
      <c r="O24" s="65">
        <v>93912553.761399999</v>
      </c>
      <c r="P24" s="65">
        <v>34950</v>
      </c>
      <c r="Q24" s="65">
        <v>33147</v>
      </c>
      <c r="R24" s="66">
        <v>5.4394062811114097</v>
      </c>
      <c r="S24" s="65">
        <v>8.8509203462088699</v>
      </c>
      <c r="T24" s="65">
        <v>9.4171821431803799</v>
      </c>
      <c r="U24" s="67">
        <v>-6.3977730543474598</v>
      </c>
    </row>
    <row r="25" spans="1:21" ht="12" thickBot="1">
      <c r="A25" s="48"/>
      <c r="B25" s="50" t="s">
        <v>23</v>
      </c>
      <c r="C25" s="51"/>
      <c r="D25" s="65">
        <v>295521.73139999999</v>
      </c>
      <c r="E25" s="65">
        <v>308235</v>
      </c>
      <c r="F25" s="66">
        <v>95.875462358265594</v>
      </c>
      <c r="G25" s="65">
        <v>253738.4951</v>
      </c>
      <c r="H25" s="66">
        <v>16.467046627486699</v>
      </c>
      <c r="I25" s="65">
        <v>26199.054700000001</v>
      </c>
      <c r="J25" s="66">
        <v>8.8653563905046902</v>
      </c>
      <c r="K25" s="65">
        <v>44138.707399999999</v>
      </c>
      <c r="L25" s="66">
        <v>17.395353189355301</v>
      </c>
      <c r="M25" s="66">
        <v>-0.406438107428583</v>
      </c>
      <c r="N25" s="65">
        <v>295521.73139999999</v>
      </c>
      <c r="O25" s="65">
        <v>78800301.5484</v>
      </c>
      <c r="P25" s="65">
        <v>20274</v>
      </c>
      <c r="Q25" s="65">
        <v>18469</v>
      </c>
      <c r="R25" s="66">
        <v>9.7731333586009104</v>
      </c>
      <c r="S25" s="65">
        <v>14.576390026635099</v>
      </c>
      <c r="T25" s="65">
        <v>14.227496410200899</v>
      </c>
      <c r="U25" s="67">
        <v>2.3935529702257998</v>
      </c>
    </row>
    <row r="26" spans="1:21" ht="12" thickBot="1">
      <c r="A26" s="48"/>
      <c r="B26" s="50" t="s">
        <v>24</v>
      </c>
      <c r="C26" s="51"/>
      <c r="D26" s="65">
        <v>509190.16889999999</v>
      </c>
      <c r="E26" s="65">
        <v>582624</v>
      </c>
      <c r="F26" s="66">
        <v>87.396016796424504</v>
      </c>
      <c r="G26" s="65">
        <v>517044.0809</v>
      </c>
      <c r="H26" s="66">
        <v>-1.51900240040055</v>
      </c>
      <c r="I26" s="65">
        <v>99070.849000000002</v>
      </c>
      <c r="J26" s="66">
        <v>19.456551805393701</v>
      </c>
      <c r="K26" s="65">
        <v>90078.467999999993</v>
      </c>
      <c r="L26" s="66">
        <v>17.421815920066901</v>
      </c>
      <c r="M26" s="66">
        <v>9.9828307470770997E-2</v>
      </c>
      <c r="N26" s="65">
        <v>509190.16889999999</v>
      </c>
      <c r="O26" s="65">
        <v>168556110.23710001</v>
      </c>
      <c r="P26" s="65">
        <v>43014</v>
      </c>
      <c r="Q26" s="65">
        <v>42176</v>
      </c>
      <c r="R26" s="66">
        <v>1.98691198786038</v>
      </c>
      <c r="S26" s="65">
        <v>11.837777674710599</v>
      </c>
      <c r="T26" s="65">
        <v>11.3432415141313</v>
      </c>
      <c r="U26" s="67">
        <v>4.1776098028584698</v>
      </c>
    </row>
    <row r="27" spans="1:21" ht="12" thickBot="1">
      <c r="A27" s="48"/>
      <c r="B27" s="50" t="s">
        <v>25</v>
      </c>
      <c r="C27" s="51"/>
      <c r="D27" s="65">
        <v>259571.78020000001</v>
      </c>
      <c r="E27" s="65">
        <v>256830</v>
      </c>
      <c r="F27" s="66">
        <v>101.067546704045</v>
      </c>
      <c r="G27" s="65">
        <v>220525.46720000001</v>
      </c>
      <c r="H27" s="66">
        <v>17.7060334553505</v>
      </c>
      <c r="I27" s="65">
        <v>76405.237999999998</v>
      </c>
      <c r="J27" s="66">
        <v>29.435109602873499</v>
      </c>
      <c r="K27" s="65">
        <v>65058.171799999996</v>
      </c>
      <c r="L27" s="66">
        <v>29.501432476729399</v>
      </c>
      <c r="M27" s="66">
        <v>0.174414157146666</v>
      </c>
      <c r="N27" s="65">
        <v>259571.78020000001</v>
      </c>
      <c r="O27" s="65">
        <v>78856715.034500003</v>
      </c>
      <c r="P27" s="65">
        <v>39306</v>
      </c>
      <c r="Q27" s="65">
        <v>39722</v>
      </c>
      <c r="R27" s="66">
        <v>-1.04727858617391</v>
      </c>
      <c r="S27" s="65">
        <v>6.60387167862413</v>
      </c>
      <c r="T27" s="65">
        <v>6.5152187956296297</v>
      </c>
      <c r="U27" s="67">
        <v>1.34243800165683</v>
      </c>
    </row>
    <row r="28" spans="1:21" ht="12" thickBot="1">
      <c r="A28" s="48"/>
      <c r="B28" s="50" t="s">
        <v>26</v>
      </c>
      <c r="C28" s="51"/>
      <c r="D28" s="65">
        <v>984790.35549999995</v>
      </c>
      <c r="E28" s="65">
        <v>960085</v>
      </c>
      <c r="F28" s="66">
        <v>102.573246691699</v>
      </c>
      <c r="G28" s="65">
        <v>882398.17070000002</v>
      </c>
      <c r="H28" s="66">
        <v>11.603852795702601</v>
      </c>
      <c r="I28" s="65">
        <v>51427.312299999998</v>
      </c>
      <c r="J28" s="66">
        <v>5.2221584028297299</v>
      </c>
      <c r="K28" s="65">
        <v>45274.010300000002</v>
      </c>
      <c r="L28" s="66">
        <v>5.1307914956446998</v>
      </c>
      <c r="M28" s="66">
        <v>0.135912457483361</v>
      </c>
      <c r="N28" s="65">
        <v>984790.35549999995</v>
      </c>
      <c r="O28" s="65">
        <v>273285415.31849998</v>
      </c>
      <c r="P28" s="65">
        <v>49992</v>
      </c>
      <c r="Q28" s="65">
        <v>47678</v>
      </c>
      <c r="R28" s="66">
        <v>4.8533915013213598</v>
      </c>
      <c r="S28" s="65">
        <v>19.698958943430998</v>
      </c>
      <c r="T28" s="65">
        <v>18.528648068291499</v>
      </c>
      <c r="U28" s="67">
        <v>5.9409782948441503</v>
      </c>
    </row>
    <row r="29" spans="1:21" ht="12" thickBot="1">
      <c r="A29" s="48"/>
      <c r="B29" s="50" t="s">
        <v>27</v>
      </c>
      <c r="C29" s="51"/>
      <c r="D29" s="65">
        <v>624810.26159999997</v>
      </c>
      <c r="E29" s="65">
        <v>663508</v>
      </c>
      <c r="F29" s="66">
        <v>94.167705830223596</v>
      </c>
      <c r="G29" s="65">
        <v>509720.03619999997</v>
      </c>
      <c r="H29" s="66">
        <v>22.5791056317907</v>
      </c>
      <c r="I29" s="65">
        <v>92145.098100000003</v>
      </c>
      <c r="J29" s="66">
        <v>14.747692821823501</v>
      </c>
      <c r="K29" s="65">
        <v>87643.808199999999</v>
      </c>
      <c r="L29" s="66">
        <v>17.194499328178502</v>
      </c>
      <c r="M29" s="66">
        <v>5.1358903640155003E-2</v>
      </c>
      <c r="N29" s="65">
        <v>624810.26159999997</v>
      </c>
      <c r="O29" s="65">
        <v>193219457.1225</v>
      </c>
      <c r="P29" s="65">
        <v>91607</v>
      </c>
      <c r="Q29" s="65">
        <v>90316</v>
      </c>
      <c r="R29" s="66">
        <v>1.4294255724345699</v>
      </c>
      <c r="S29" s="65">
        <v>6.8205515037060502</v>
      </c>
      <c r="T29" s="65">
        <v>6.3413541111209497</v>
      </c>
      <c r="U29" s="67">
        <v>7.0257865852155099</v>
      </c>
    </row>
    <row r="30" spans="1:21" ht="12" thickBot="1">
      <c r="A30" s="48"/>
      <c r="B30" s="50" t="s">
        <v>28</v>
      </c>
      <c r="C30" s="51"/>
      <c r="D30" s="65">
        <v>1039600.9698</v>
      </c>
      <c r="E30" s="65">
        <v>1323769</v>
      </c>
      <c r="F30" s="66">
        <v>78.5334125364773</v>
      </c>
      <c r="G30" s="65">
        <v>651620.40619999997</v>
      </c>
      <c r="H30" s="66">
        <v>59.5408860601149</v>
      </c>
      <c r="I30" s="65">
        <v>140962.56659999999</v>
      </c>
      <c r="J30" s="66">
        <v>13.559295411884699</v>
      </c>
      <c r="K30" s="65">
        <v>79559.423599999995</v>
      </c>
      <c r="L30" s="66">
        <v>12.209473927306799</v>
      </c>
      <c r="M30" s="66">
        <v>0.77178969154824295</v>
      </c>
      <c r="N30" s="65">
        <v>1039600.9698</v>
      </c>
      <c r="O30" s="65">
        <v>352654401.6645</v>
      </c>
      <c r="P30" s="65">
        <v>80026</v>
      </c>
      <c r="Q30" s="65">
        <v>78138</v>
      </c>
      <c r="R30" s="66">
        <v>2.4162379380071202</v>
      </c>
      <c r="S30" s="65">
        <v>12.9907901157124</v>
      </c>
      <c r="T30" s="65">
        <v>12.722216452942201</v>
      </c>
      <c r="U30" s="67">
        <v>2.0674159183383201</v>
      </c>
    </row>
    <row r="31" spans="1:21" ht="12" thickBot="1">
      <c r="A31" s="48"/>
      <c r="B31" s="50" t="s">
        <v>29</v>
      </c>
      <c r="C31" s="51"/>
      <c r="D31" s="65">
        <v>1259770.4839000001</v>
      </c>
      <c r="E31" s="65">
        <v>1055554</v>
      </c>
      <c r="F31" s="66">
        <v>119.346853301679</v>
      </c>
      <c r="G31" s="65">
        <v>688391.52549999999</v>
      </c>
      <c r="H31" s="66">
        <v>83.002032598380694</v>
      </c>
      <c r="I31" s="65">
        <v>9472.4321999999993</v>
      </c>
      <c r="J31" s="66">
        <v>0.75191729930639595</v>
      </c>
      <c r="K31" s="65">
        <v>42020.6872</v>
      </c>
      <c r="L31" s="66">
        <v>6.1041842677361702</v>
      </c>
      <c r="M31" s="66">
        <v>-0.774576932668536</v>
      </c>
      <c r="N31" s="65">
        <v>1259770.4839000001</v>
      </c>
      <c r="O31" s="65">
        <v>291326322.88450003</v>
      </c>
      <c r="P31" s="65">
        <v>48220</v>
      </c>
      <c r="Q31" s="65">
        <v>42830</v>
      </c>
      <c r="R31" s="66">
        <v>12.5846369367266</v>
      </c>
      <c r="S31" s="65">
        <v>26.125476646619699</v>
      </c>
      <c r="T31" s="65">
        <v>28.093904212000901</v>
      </c>
      <c r="U31" s="67">
        <v>-7.5345135019228904</v>
      </c>
    </row>
    <row r="32" spans="1:21" ht="12" thickBot="1">
      <c r="A32" s="48"/>
      <c r="B32" s="50" t="s">
        <v>30</v>
      </c>
      <c r="C32" s="51"/>
      <c r="D32" s="65">
        <v>129343.3942</v>
      </c>
      <c r="E32" s="65">
        <v>140455</v>
      </c>
      <c r="F32" s="66">
        <v>92.088849951941896</v>
      </c>
      <c r="G32" s="65">
        <v>106552.84450000001</v>
      </c>
      <c r="H32" s="66">
        <v>21.388964139760699</v>
      </c>
      <c r="I32" s="65">
        <v>28945.4758</v>
      </c>
      <c r="J32" s="66">
        <v>22.378781675732501</v>
      </c>
      <c r="K32" s="65">
        <v>31405.200400000002</v>
      </c>
      <c r="L32" s="66">
        <v>29.4738263885578</v>
      </c>
      <c r="M32" s="66">
        <v>-7.8322206789675997E-2</v>
      </c>
      <c r="N32" s="65">
        <v>129343.3942</v>
      </c>
      <c r="O32" s="65">
        <v>43506709.217299998</v>
      </c>
      <c r="P32" s="65">
        <v>28423</v>
      </c>
      <c r="Q32" s="65">
        <v>28889</v>
      </c>
      <c r="R32" s="66">
        <v>-1.6130707189587801</v>
      </c>
      <c r="S32" s="65">
        <v>4.5506594729620398</v>
      </c>
      <c r="T32" s="65">
        <v>4.3825799508463401</v>
      </c>
      <c r="U32" s="67">
        <v>3.6935200955893901</v>
      </c>
    </row>
    <row r="33" spans="1:21" ht="12" thickBot="1">
      <c r="A33" s="48"/>
      <c r="B33" s="50" t="s">
        <v>31</v>
      </c>
      <c r="C33" s="51"/>
      <c r="D33" s="65">
        <v>42.789099999999998</v>
      </c>
      <c r="E33" s="68"/>
      <c r="F33" s="68"/>
      <c r="G33" s="65">
        <v>-207.46420000000001</v>
      </c>
      <c r="H33" s="66">
        <v>-120.62481141324599</v>
      </c>
      <c r="I33" s="65">
        <v>8.8528000000000002</v>
      </c>
      <c r="J33" s="66">
        <v>20.689381174177498</v>
      </c>
      <c r="K33" s="65">
        <v>42.5276</v>
      </c>
      <c r="L33" s="66">
        <v>-20.498765570156198</v>
      </c>
      <c r="M33" s="66">
        <v>-0.79183400897299605</v>
      </c>
      <c r="N33" s="65">
        <v>42.789099999999998</v>
      </c>
      <c r="O33" s="65">
        <v>29336.013500000001</v>
      </c>
      <c r="P33" s="65">
        <v>11</v>
      </c>
      <c r="Q33" s="65">
        <v>12</v>
      </c>
      <c r="R33" s="66">
        <v>-8.3333333333333393</v>
      </c>
      <c r="S33" s="65">
        <v>3.8899181818181798</v>
      </c>
      <c r="T33" s="65">
        <v>6.9355083333333303</v>
      </c>
      <c r="U33" s="67">
        <v>-78.294452714982697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225503.18729999999</v>
      </c>
      <c r="E35" s="65">
        <v>198001</v>
      </c>
      <c r="F35" s="66">
        <v>113.88992343472999</v>
      </c>
      <c r="G35" s="65">
        <v>132631.41099999999</v>
      </c>
      <c r="H35" s="66">
        <v>70.022459687170198</v>
      </c>
      <c r="I35" s="65">
        <v>21923.722600000001</v>
      </c>
      <c r="J35" s="66">
        <v>9.7221342467473004</v>
      </c>
      <c r="K35" s="65">
        <v>28086.329699999998</v>
      </c>
      <c r="L35" s="66">
        <v>21.176227779104298</v>
      </c>
      <c r="M35" s="66">
        <v>-0.21941660465518201</v>
      </c>
      <c r="N35" s="65">
        <v>225503.18729999999</v>
      </c>
      <c r="O35" s="65">
        <v>46415265.234200001</v>
      </c>
      <c r="P35" s="65">
        <v>17648</v>
      </c>
      <c r="Q35" s="65">
        <v>16053</v>
      </c>
      <c r="R35" s="66">
        <v>9.9358375381548605</v>
      </c>
      <c r="S35" s="65">
        <v>12.777832462601999</v>
      </c>
      <c r="T35" s="65">
        <v>12.411415398990799</v>
      </c>
      <c r="U35" s="67">
        <v>2.8675995297604402</v>
      </c>
    </row>
    <row r="36" spans="1:21" ht="12" thickBot="1">
      <c r="A36" s="48"/>
      <c r="B36" s="50" t="s">
        <v>37</v>
      </c>
      <c r="C36" s="51"/>
      <c r="D36" s="68"/>
      <c r="E36" s="65">
        <v>552165</v>
      </c>
      <c r="F36" s="68"/>
      <c r="G36" s="65">
        <v>3984</v>
      </c>
      <c r="H36" s="68"/>
      <c r="I36" s="68"/>
      <c r="J36" s="68"/>
      <c r="K36" s="65">
        <v>164.1026</v>
      </c>
      <c r="L36" s="66">
        <v>4.11904116465863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181554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199612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254884.6153</v>
      </c>
      <c r="E39" s="65">
        <v>412045</v>
      </c>
      <c r="F39" s="66">
        <v>61.858441505175399</v>
      </c>
      <c r="G39" s="65">
        <v>238620.02830000001</v>
      </c>
      <c r="H39" s="66">
        <v>6.8161030387406099</v>
      </c>
      <c r="I39" s="65">
        <v>13796.296899999999</v>
      </c>
      <c r="J39" s="66">
        <v>5.4127617250502604</v>
      </c>
      <c r="K39" s="65">
        <v>12383.2225</v>
      </c>
      <c r="L39" s="66">
        <v>5.1895151418017003</v>
      </c>
      <c r="M39" s="66">
        <v>0.114112009212465</v>
      </c>
      <c r="N39" s="65">
        <v>254884.6153</v>
      </c>
      <c r="O39" s="65">
        <v>112977182.68889999</v>
      </c>
      <c r="P39" s="65">
        <v>451</v>
      </c>
      <c r="Q39" s="65">
        <v>412</v>
      </c>
      <c r="R39" s="66">
        <v>9.4660194174757404</v>
      </c>
      <c r="S39" s="65">
        <v>565.15435764966696</v>
      </c>
      <c r="T39" s="65">
        <v>622.17347378640795</v>
      </c>
      <c r="U39" s="67">
        <v>-10.089122620210899</v>
      </c>
    </row>
    <row r="40" spans="1:21" ht="12" thickBot="1">
      <c r="A40" s="48"/>
      <c r="B40" s="50" t="s">
        <v>34</v>
      </c>
      <c r="C40" s="51"/>
      <c r="D40" s="65">
        <v>405109.33639999997</v>
      </c>
      <c r="E40" s="65">
        <v>377998</v>
      </c>
      <c r="F40" s="66">
        <v>107.17234916586899</v>
      </c>
      <c r="G40" s="65">
        <v>470928.554</v>
      </c>
      <c r="H40" s="66">
        <v>-13.976476270326099</v>
      </c>
      <c r="I40" s="65">
        <v>30329.280699999999</v>
      </c>
      <c r="J40" s="66">
        <v>7.4866901290206798</v>
      </c>
      <c r="K40" s="65">
        <v>32965.834499999997</v>
      </c>
      <c r="L40" s="66">
        <v>7.0001774621633999</v>
      </c>
      <c r="M40" s="66">
        <v>-7.9978372760440994E-2</v>
      </c>
      <c r="N40" s="65">
        <v>405109.33639999997</v>
      </c>
      <c r="O40" s="65">
        <v>151832716.2854</v>
      </c>
      <c r="P40" s="65">
        <v>2195</v>
      </c>
      <c r="Q40" s="65">
        <v>2155</v>
      </c>
      <c r="R40" s="66">
        <v>1.85614849187936</v>
      </c>
      <c r="S40" s="65">
        <v>184.56006214122999</v>
      </c>
      <c r="T40" s="65">
        <v>181.663938468678</v>
      </c>
      <c r="U40" s="67">
        <v>1.5692038889412601</v>
      </c>
    </row>
    <row r="41" spans="1:21" ht="12" thickBot="1">
      <c r="A41" s="48"/>
      <c r="B41" s="50" t="s">
        <v>40</v>
      </c>
      <c r="C41" s="51"/>
      <c r="D41" s="68"/>
      <c r="E41" s="65">
        <v>227134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70000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57204.4349</v>
      </c>
      <c r="E43" s="71"/>
      <c r="F43" s="71"/>
      <c r="G43" s="70">
        <v>46215.839999999997</v>
      </c>
      <c r="H43" s="72">
        <v>23.7766854394511</v>
      </c>
      <c r="I43" s="70">
        <v>7433.0114999999996</v>
      </c>
      <c r="J43" s="72">
        <v>12.993767901026899</v>
      </c>
      <c r="K43" s="70">
        <v>5874.9380000000001</v>
      </c>
      <c r="L43" s="72">
        <v>12.7119576318422</v>
      </c>
      <c r="M43" s="72">
        <v>0.26520679877813202</v>
      </c>
      <c r="N43" s="70">
        <v>57204.4349</v>
      </c>
      <c r="O43" s="70">
        <v>15182645.1348</v>
      </c>
      <c r="P43" s="70">
        <v>56</v>
      </c>
      <c r="Q43" s="70">
        <v>48</v>
      </c>
      <c r="R43" s="72">
        <v>16.6666666666667</v>
      </c>
      <c r="S43" s="70">
        <v>1021.50776607143</v>
      </c>
      <c r="T43" s="70">
        <v>986.63876041666697</v>
      </c>
      <c r="U43" s="73">
        <v>3.4134841469549499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49438</v>
      </c>
      <c r="D2" s="32">
        <v>528531.23113846197</v>
      </c>
      <c r="E2" s="32">
        <v>405236.533769231</v>
      </c>
      <c r="F2" s="32">
        <v>123294.697369231</v>
      </c>
      <c r="G2" s="32">
        <v>405236.533769231</v>
      </c>
      <c r="H2" s="32">
        <v>0.23327797886920101</v>
      </c>
    </row>
    <row r="3" spans="1:8" ht="14.25">
      <c r="A3" s="32">
        <v>2</v>
      </c>
      <c r="B3" s="33">
        <v>13</v>
      </c>
      <c r="C3" s="32">
        <v>11154.361999999999</v>
      </c>
      <c r="D3" s="32">
        <v>85343.455819915296</v>
      </c>
      <c r="E3" s="32">
        <v>65669.897908009996</v>
      </c>
      <c r="F3" s="32">
        <v>19673.5579119053</v>
      </c>
      <c r="G3" s="32">
        <v>65669.897908009996</v>
      </c>
      <c r="H3" s="32">
        <v>0.23052216157520999</v>
      </c>
    </row>
    <row r="4" spans="1:8" ht="14.25">
      <c r="A4" s="32">
        <v>3</v>
      </c>
      <c r="B4" s="33">
        <v>14</v>
      </c>
      <c r="C4" s="32">
        <v>110079</v>
      </c>
      <c r="D4" s="32">
        <v>116364.821574359</v>
      </c>
      <c r="E4" s="32">
        <v>85338.753160683802</v>
      </c>
      <c r="F4" s="32">
        <v>31026.068413675199</v>
      </c>
      <c r="G4" s="32">
        <v>85338.753160683802</v>
      </c>
      <c r="H4" s="32">
        <v>0.266627559720435</v>
      </c>
    </row>
    <row r="5" spans="1:8" ht="14.25">
      <c r="A5" s="32">
        <v>4</v>
      </c>
      <c r="B5" s="33">
        <v>15</v>
      </c>
      <c r="C5" s="32">
        <v>2904</v>
      </c>
      <c r="D5" s="32">
        <v>41804.177345299096</v>
      </c>
      <c r="E5" s="32">
        <v>32296.9086333333</v>
      </c>
      <c r="F5" s="32">
        <v>9507.2687119658094</v>
      </c>
      <c r="G5" s="32">
        <v>32296.9086333333</v>
      </c>
      <c r="H5" s="32">
        <v>0.22742389195789101</v>
      </c>
    </row>
    <row r="6" spans="1:8" ht="14.25">
      <c r="A6" s="32">
        <v>5</v>
      </c>
      <c r="B6" s="33">
        <v>16</v>
      </c>
      <c r="C6" s="32">
        <v>3180</v>
      </c>
      <c r="D6" s="32">
        <v>275867.53616752097</v>
      </c>
      <c r="E6" s="32">
        <v>295706.14108803403</v>
      </c>
      <c r="F6" s="32">
        <v>-19838.6049205128</v>
      </c>
      <c r="G6" s="32">
        <v>295706.14108803403</v>
      </c>
      <c r="H6" s="32">
        <v>-7.1913517611096406E-2</v>
      </c>
    </row>
    <row r="7" spans="1:8" ht="14.25">
      <c r="A7" s="32">
        <v>6</v>
      </c>
      <c r="B7" s="33">
        <v>17</v>
      </c>
      <c r="C7" s="32">
        <v>18072</v>
      </c>
      <c r="D7" s="32">
        <v>326936.82620512799</v>
      </c>
      <c r="E7" s="32">
        <v>244773.847810256</v>
      </c>
      <c r="F7" s="32">
        <v>82162.978394871796</v>
      </c>
      <c r="G7" s="32">
        <v>244773.847810256</v>
      </c>
      <c r="H7" s="32">
        <v>0.25131148224740102</v>
      </c>
    </row>
    <row r="8" spans="1:8" ht="14.25">
      <c r="A8" s="32">
        <v>7</v>
      </c>
      <c r="B8" s="33">
        <v>18</v>
      </c>
      <c r="C8" s="32">
        <v>27957</v>
      </c>
      <c r="D8" s="32">
        <v>174262.61590854701</v>
      </c>
      <c r="E8" s="32">
        <v>139419.089406838</v>
      </c>
      <c r="F8" s="32">
        <v>34843.526501709399</v>
      </c>
      <c r="G8" s="32">
        <v>139419.089406838</v>
      </c>
      <c r="H8" s="32">
        <v>0.19994837286268699</v>
      </c>
    </row>
    <row r="9" spans="1:8" ht="14.25">
      <c r="A9" s="32">
        <v>8</v>
      </c>
      <c r="B9" s="33">
        <v>19</v>
      </c>
      <c r="C9" s="32">
        <v>13724</v>
      </c>
      <c r="D9" s="32">
        <v>113174.831661538</v>
      </c>
      <c r="E9" s="32">
        <v>87838.388678632502</v>
      </c>
      <c r="F9" s="32">
        <v>25336.442982905999</v>
      </c>
      <c r="G9" s="32">
        <v>87838.388678632502</v>
      </c>
      <c r="H9" s="32">
        <v>0.223869941849592</v>
      </c>
    </row>
    <row r="10" spans="1:8" ht="14.25">
      <c r="A10" s="32">
        <v>9</v>
      </c>
      <c r="B10" s="33">
        <v>21</v>
      </c>
      <c r="C10" s="32">
        <v>161728</v>
      </c>
      <c r="D10" s="32">
        <v>694737.56240000005</v>
      </c>
      <c r="E10" s="32">
        <v>662187.1287</v>
      </c>
      <c r="F10" s="32">
        <v>32550.433700000001</v>
      </c>
      <c r="G10" s="32">
        <v>662187.1287</v>
      </c>
      <c r="H10" s="32">
        <v>4.6852848415958902E-2</v>
      </c>
    </row>
    <row r="11" spans="1:8" ht="14.25">
      <c r="A11" s="32">
        <v>10</v>
      </c>
      <c r="B11" s="33">
        <v>22</v>
      </c>
      <c r="C11" s="32">
        <v>27755</v>
      </c>
      <c r="D11" s="32">
        <v>523668.64172820502</v>
      </c>
      <c r="E11" s="32">
        <v>478710.83935897402</v>
      </c>
      <c r="F11" s="32">
        <v>44957.802369230798</v>
      </c>
      <c r="G11" s="32">
        <v>478710.83935897402</v>
      </c>
      <c r="H11" s="32">
        <v>8.5851622164851302E-2</v>
      </c>
    </row>
    <row r="12" spans="1:8" ht="14.25">
      <c r="A12" s="32">
        <v>11</v>
      </c>
      <c r="B12" s="33">
        <v>23</v>
      </c>
      <c r="C12" s="32">
        <v>200384.62599999999</v>
      </c>
      <c r="D12" s="32">
        <v>1612532.8569906</v>
      </c>
      <c r="E12" s="32">
        <v>1367683.15310342</v>
      </c>
      <c r="F12" s="32">
        <v>244849.703887179</v>
      </c>
      <c r="G12" s="32">
        <v>1367683.15310342</v>
      </c>
      <c r="H12" s="32">
        <v>0.15184168361327699</v>
      </c>
    </row>
    <row r="13" spans="1:8" ht="14.25">
      <c r="A13" s="32">
        <v>12</v>
      </c>
      <c r="B13" s="33">
        <v>24</v>
      </c>
      <c r="C13" s="32">
        <v>26664.33</v>
      </c>
      <c r="D13" s="32">
        <v>597557.23284444399</v>
      </c>
      <c r="E13" s="32">
        <v>533492.41416923096</v>
      </c>
      <c r="F13" s="32">
        <v>64064.818675213697</v>
      </c>
      <c r="G13" s="32">
        <v>533492.41416923096</v>
      </c>
      <c r="H13" s="32">
        <v>0.10721118439192399</v>
      </c>
    </row>
    <row r="14" spans="1:8" ht="14.25">
      <c r="A14" s="32">
        <v>13</v>
      </c>
      <c r="B14" s="33">
        <v>25</v>
      </c>
      <c r="C14" s="32">
        <v>83789</v>
      </c>
      <c r="D14" s="32">
        <v>1258488.6424</v>
      </c>
      <c r="E14" s="32">
        <v>1285963.5649000001</v>
      </c>
      <c r="F14" s="32">
        <v>-27474.922500000001</v>
      </c>
      <c r="G14" s="32">
        <v>1285963.5649000001</v>
      </c>
      <c r="H14" s="32">
        <v>-2.1831680934048001E-2</v>
      </c>
    </row>
    <row r="15" spans="1:8" ht="14.25">
      <c r="A15" s="32">
        <v>14</v>
      </c>
      <c r="B15" s="33">
        <v>26</v>
      </c>
      <c r="C15" s="32">
        <v>75655</v>
      </c>
      <c r="D15" s="32">
        <v>348975.38746430702</v>
      </c>
      <c r="E15" s="32">
        <v>309119.33839822997</v>
      </c>
      <c r="F15" s="32">
        <v>39856.049066076703</v>
      </c>
      <c r="G15" s="32">
        <v>309119.33839822997</v>
      </c>
      <c r="H15" s="32">
        <v>0.114208768004171</v>
      </c>
    </row>
    <row r="16" spans="1:8" ht="14.25">
      <c r="A16" s="32">
        <v>15</v>
      </c>
      <c r="B16" s="33">
        <v>27</v>
      </c>
      <c r="C16" s="32">
        <v>156662.39999999999</v>
      </c>
      <c r="D16" s="32">
        <v>989142.62659557501</v>
      </c>
      <c r="E16" s="32">
        <v>851248.25922123902</v>
      </c>
      <c r="F16" s="32">
        <v>137894.367374336</v>
      </c>
      <c r="G16" s="32">
        <v>851248.25922123902</v>
      </c>
      <c r="H16" s="32">
        <v>0.13940797177950001</v>
      </c>
    </row>
    <row r="17" spans="1:8" ht="14.25">
      <c r="A17" s="32">
        <v>16</v>
      </c>
      <c r="B17" s="33">
        <v>29</v>
      </c>
      <c r="C17" s="32">
        <v>211647</v>
      </c>
      <c r="D17" s="32">
        <v>2517120.0269427402</v>
      </c>
      <c r="E17" s="32">
        <v>2367727.7426102599</v>
      </c>
      <c r="F17" s="32">
        <v>149392.284332479</v>
      </c>
      <c r="G17" s="32">
        <v>2367727.7426102599</v>
      </c>
      <c r="H17" s="32">
        <v>5.93504809994813E-2</v>
      </c>
    </row>
    <row r="18" spans="1:8" ht="14.25">
      <c r="A18" s="32">
        <v>17</v>
      </c>
      <c r="B18" s="33">
        <v>31</v>
      </c>
      <c r="C18" s="32">
        <v>44278.5</v>
      </c>
      <c r="D18" s="32">
        <v>309339.656114885</v>
      </c>
      <c r="E18" s="32">
        <v>267626.01080671098</v>
      </c>
      <c r="F18" s="32">
        <v>41713.645308174899</v>
      </c>
      <c r="G18" s="32">
        <v>267626.01080671098</v>
      </c>
      <c r="H18" s="32">
        <v>0.13484739018615499</v>
      </c>
    </row>
    <row r="19" spans="1:8" ht="14.25">
      <c r="A19" s="32">
        <v>18</v>
      </c>
      <c r="B19" s="33">
        <v>32</v>
      </c>
      <c r="C19" s="32">
        <v>18812.850999999999</v>
      </c>
      <c r="D19" s="32">
        <v>295521.73072399199</v>
      </c>
      <c r="E19" s="32">
        <v>269322.674117763</v>
      </c>
      <c r="F19" s="32">
        <v>26199.0566062287</v>
      </c>
      <c r="G19" s="32">
        <v>269322.674117763</v>
      </c>
      <c r="H19" s="32">
        <v>8.8653570558226605E-2</v>
      </c>
    </row>
    <row r="20" spans="1:8" ht="14.25">
      <c r="A20" s="32">
        <v>19</v>
      </c>
      <c r="B20" s="33">
        <v>33</v>
      </c>
      <c r="C20" s="32">
        <v>50643.042999999998</v>
      </c>
      <c r="D20" s="32">
        <v>509190.17480021901</v>
      </c>
      <c r="E20" s="32">
        <v>410119.29548022099</v>
      </c>
      <c r="F20" s="32">
        <v>99070.879319998799</v>
      </c>
      <c r="G20" s="32">
        <v>410119.29548022099</v>
      </c>
      <c r="H20" s="32">
        <v>0.19456557534494701</v>
      </c>
    </row>
    <row r="21" spans="1:8" ht="14.25">
      <c r="A21" s="32">
        <v>20</v>
      </c>
      <c r="B21" s="33">
        <v>34</v>
      </c>
      <c r="C21" s="32">
        <v>51188.819000000003</v>
      </c>
      <c r="D21" s="32">
        <v>259571.73864755299</v>
      </c>
      <c r="E21" s="32">
        <v>183166.541207086</v>
      </c>
      <c r="F21" s="32">
        <v>76405.197440467004</v>
      </c>
      <c r="G21" s="32">
        <v>183166.541207086</v>
      </c>
      <c r="H21" s="32">
        <v>0.29435098689310701</v>
      </c>
    </row>
    <row r="22" spans="1:8" ht="14.25">
      <c r="A22" s="32">
        <v>21</v>
      </c>
      <c r="B22" s="33">
        <v>35</v>
      </c>
      <c r="C22" s="32">
        <v>39767.781999999999</v>
      </c>
      <c r="D22" s="32">
        <v>984790.35434867302</v>
      </c>
      <c r="E22" s="32">
        <v>933363.05891137</v>
      </c>
      <c r="F22" s="32">
        <v>51427.295437302098</v>
      </c>
      <c r="G22" s="32">
        <v>933363.05891137</v>
      </c>
      <c r="H22" s="32">
        <v>5.2221566966215299E-2</v>
      </c>
    </row>
    <row r="23" spans="1:8" ht="14.25">
      <c r="A23" s="32">
        <v>22</v>
      </c>
      <c r="B23" s="33">
        <v>36</v>
      </c>
      <c r="C23" s="32">
        <v>134919.867</v>
      </c>
      <c r="D23" s="32">
        <v>624810.26167964598</v>
      </c>
      <c r="E23" s="32">
        <v>532665.12458987103</v>
      </c>
      <c r="F23" s="32">
        <v>92145.137089775206</v>
      </c>
      <c r="G23" s="32">
        <v>532665.12458987103</v>
      </c>
      <c r="H23" s="32">
        <v>0.14747699060202099</v>
      </c>
    </row>
    <row r="24" spans="1:8" ht="14.25">
      <c r="A24" s="32">
        <v>23</v>
      </c>
      <c r="B24" s="33">
        <v>37</v>
      </c>
      <c r="C24" s="32">
        <v>137626.72</v>
      </c>
      <c r="D24" s="32">
        <v>1039600.95603097</v>
      </c>
      <c r="E24" s="32">
        <v>898638.39796297404</v>
      </c>
      <c r="F24" s="32">
        <v>140962.55806799899</v>
      </c>
      <c r="G24" s="32">
        <v>898638.39796297404</v>
      </c>
      <c r="H24" s="32">
        <v>0.13559294770771599</v>
      </c>
    </row>
    <row r="25" spans="1:8" ht="14.25">
      <c r="A25" s="32">
        <v>24</v>
      </c>
      <c r="B25" s="33">
        <v>38</v>
      </c>
      <c r="C25" s="32">
        <v>276479.99099999998</v>
      </c>
      <c r="D25" s="32">
        <v>1259770.4993300899</v>
      </c>
      <c r="E25" s="32">
        <v>1250297.96460708</v>
      </c>
      <c r="F25" s="32">
        <v>9472.5347230088501</v>
      </c>
      <c r="G25" s="32">
        <v>1250297.96460708</v>
      </c>
      <c r="H25" s="32">
        <v>7.5192542832572202E-3</v>
      </c>
    </row>
    <row r="26" spans="1:8" ht="14.25">
      <c r="A26" s="32">
        <v>25</v>
      </c>
      <c r="B26" s="33">
        <v>39</v>
      </c>
      <c r="C26" s="32">
        <v>88011.551000000007</v>
      </c>
      <c r="D26" s="32">
        <v>129343.294290205</v>
      </c>
      <c r="E26" s="32">
        <v>100397.93545283</v>
      </c>
      <c r="F26" s="32">
        <v>28945.358837375101</v>
      </c>
      <c r="G26" s="32">
        <v>100397.93545283</v>
      </c>
      <c r="H26" s="32">
        <v>0.223787085339198</v>
      </c>
    </row>
    <row r="27" spans="1:8" ht="14.25">
      <c r="A27" s="32">
        <v>26</v>
      </c>
      <c r="B27" s="33">
        <v>40</v>
      </c>
      <c r="C27" s="32">
        <v>13</v>
      </c>
      <c r="D27" s="32">
        <v>42.788800000000002</v>
      </c>
      <c r="E27" s="32">
        <v>33.936300000000003</v>
      </c>
      <c r="F27" s="32">
        <v>8.8524999999999991</v>
      </c>
      <c r="G27" s="32">
        <v>33.936300000000003</v>
      </c>
      <c r="H27" s="32">
        <v>0.20688825113113701</v>
      </c>
    </row>
    <row r="28" spans="1:8" ht="14.25">
      <c r="A28" s="32">
        <v>27</v>
      </c>
      <c r="B28" s="33">
        <v>42</v>
      </c>
      <c r="C28" s="32">
        <v>14565.267</v>
      </c>
      <c r="D28" s="32">
        <v>225503.18669999999</v>
      </c>
      <c r="E28" s="32">
        <v>203579.47459999999</v>
      </c>
      <c r="F28" s="32">
        <v>21923.712100000001</v>
      </c>
      <c r="G28" s="32">
        <v>203579.47459999999</v>
      </c>
      <c r="H28" s="32">
        <v>9.7221296163616494E-2</v>
      </c>
    </row>
    <row r="29" spans="1:8" ht="14.25">
      <c r="A29" s="32">
        <v>28</v>
      </c>
      <c r="B29" s="33">
        <v>75</v>
      </c>
      <c r="C29" s="32">
        <v>456</v>
      </c>
      <c r="D29" s="32">
        <v>254884.615384615</v>
      </c>
      <c r="E29" s="32">
        <v>241088.31452991499</v>
      </c>
      <c r="F29" s="32">
        <v>13796.300854700899</v>
      </c>
      <c r="G29" s="32">
        <v>241088.31452991499</v>
      </c>
      <c r="H29" s="32">
        <v>5.4127632748185002E-2</v>
      </c>
    </row>
    <row r="30" spans="1:8" ht="14.25">
      <c r="A30" s="32">
        <v>29</v>
      </c>
      <c r="B30" s="33">
        <v>76</v>
      </c>
      <c r="C30" s="32">
        <v>2343</v>
      </c>
      <c r="D30" s="32">
        <v>405109.33091965801</v>
      </c>
      <c r="E30" s="32">
        <v>374780.060154701</v>
      </c>
      <c r="F30" s="32">
        <v>30329.270764957299</v>
      </c>
      <c r="G30" s="32">
        <v>374780.060154701</v>
      </c>
      <c r="H30" s="32">
        <v>7.4866877778661203E-2</v>
      </c>
    </row>
    <row r="31" spans="1:8" ht="14.25">
      <c r="A31" s="32">
        <v>30</v>
      </c>
      <c r="B31" s="33">
        <v>99</v>
      </c>
      <c r="C31" s="32">
        <v>57</v>
      </c>
      <c r="D31" s="32">
        <v>57204.434838514499</v>
      </c>
      <c r="E31" s="32">
        <v>49771.423886241602</v>
      </c>
      <c r="F31" s="32">
        <v>7433.0109522728999</v>
      </c>
      <c r="G31" s="32">
        <v>49771.423886241602</v>
      </c>
      <c r="H31" s="32">
        <v>0.12993766957502401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2013-11-02T02:17:56Z</dcterms:modified>
</cp:coreProperties>
</file>