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<sst xmlns="http://schemas.openxmlformats.org/spreadsheetml/2006/main" count="114" uniqueCount="71">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</sst>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20084672.934599999</v>
      </c>
      <c r="F3" s="25">
        <f>RA!I7</f>
        <v>2256780.0961000002</v>
      </c>
      <c r="G3" s="16">
        <f>E3-F3</f>
        <v>17827892.838500001</v>
      </c>
      <c r="H3" s="27">
        <f>RA!J7</f>
        <v>11.236329829460299</v>
      </c>
      <c r="I3" s="20">
        <f>SUM(I4:I39)</f>
        <v>20084677.503999408</v>
      </c>
      <c r="J3" s="21">
        <f>SUM(J4:J39)</f>
        <v>17827892.423118655</v>
      </c>
      <c r="K3" s="22">
        <f>E3-I3</f>
        <v>-4.5693994089961052</v>
      </c>
      <c r="L3" s="22">
        <f>G3-J3</f>
        <v>0.41538134589791298</v>
      </c>
    </row>
    <row r="4" spans="1:12">
      <c r="A4" s="38">
        <f>RA!A8</f>
        <v>41580</v>
      </c>
      <c r="B4" s="12">
        <v>12</v>
      </c>
      <c r="C4" s="35" t="s">
        <v>6</v>
      </c>
      <c r="D4" s="35"/>
      <c r="E4" s="15">
        <f>RA!D8</f>
        <v>692017.95790000004</v>
      </c>
      <c r="F4" s="25">
        <f>RA!I8</f>
        <v>161356.49179999999</v>
      </c>
      <c r="G4" s="16">
        <f t="shared" ref="G4:G39" si="0">E4-F4</f>
        <v>530661.46610000008</v>
      </c>
      <c r="H4" s="27">
        <f>RA!J8</f>
        <v>23.316807021837</v>
      </c>
      <c r="I4" s="20">
        <f>VLOOKUP(B4,RMS!B:D,3,FALSE)</f>
        <v>692018.53786239296</v>
      </c>
      <c r="J4" s="21">
        <f>VLOOKUP(B4,RMS!B:E,4,FALSE)</f>
        <v>530661.46291196602</v>
      </c>
      <c r="K4" s="22">
        <f t="shared" ref="K4:K39" si="1">E4-I4</f>
        <v>-0.57996239291969687</v>
      </c>
      <c r="L4" s="22">
        <f t="shared" ref="L4:L39" si="2">G4-J4</f>
        <v>3.1880340538918972E-3</v>
      </c>
    </row>
    <row r="5" spans="1:12">
      <c r="A5" s="38"/>
      <c r="B5" s="12">
        <v>13</v>
      </c>
      <c r="C5" s="35" t="s">
        <v>7</v>
      </c>
      <c r="D5" s="35"/>
      <c r="E5" s="15">
        <f>RA!D9</f>
        <v>139668.87460000001</v>
      </c>
      <c r="F5" s="25">
        <f>RA!I9</f>
        <v>32555.800500000001</v>
      </c>
      <c r="G5" s="16">
        <f t="shared" si="0"/>
        <v>107113.07410000001</v>
      </c>
      <c r="H5" s="27">
        <f>RA!J9</f>
        <v>23.3092738759707</v>
      </c>
      <c r="I5" s="20">
        <f>VLOOKUP(B5,RMS!B:D,3,FALSE)</f>
        <v>139668.906302216</v>
      </c>
      <c r="J5" s="21">
        <f>VLOOKUP(B5,RMS!B:E,4,FALSE)</f>
        <v>107113.078329718</v>
      </c>
      <c r="K5" s="22">
        <f t="shared" si="1"/>
        <v>-3.1702215987024829E-2</v>
      </c>
      <c r="L5" s="22">
        <f t="shared" si="2"/>
        <v>-4.2297179898014292E-3</v>
      </c>
    </row>
    <row r="6" spans="1:12">
      <c r="A6" s="38"/>
      <c r="B6" s="12">
        <v>14</v>
      </c>
      <c r="C6" s="35" t="s">
        <v>8</v>
      </c>
      <c r="D6" s="35"/>
      <c r="E6" s="15">
        <f>RA!D10</f>
        <v>183466.7738</v>
      </c>
      <c r="F6" s="25">
        <f>RA!I10</f>
        <v>46024.268600000003</v>
      </c>
      <c r="G6" s="16">
        <f t="shared" si="0"/>
        <v>137442.50519999999</v>
      </c>
      <c r="H6" s="27">
        <f>RA!J10</f>
        <v>25.085887567942802</v>
      </c>
      <c r="I6" s="20">
        <f>VLOOKUP(B6,RMS!B:D,3,FALSE)</f>
        <v>183469.36321111099</v>
      </c>
      <c r="J6" s="21">
        <f>VLOOKUP(B6,RMS!B:E,4,FALSE)</f>
        <v>137442.50545641</v>
      </c>
      <c r="K6" s="22">
        <f t="shared" si="1"/>
        <v>-2.5894111109955702</v>
      </c>
      <c r="L6" s="22">
        <f t="shared" si="2"/>
        <v>-2.564100141171366E-4</v>
      </c>
    </row>
    <row r="7" spans="1:12">
      <c r="A7" s="38"/>
      <c r="B7" s="12">
        <v>15</v>
      </c>
      <c r="C7" s="35" t="s">
        <v>9</v>
      </c>
      <c r="D7" s="35"/>
      <c r="E7" s="15">
        <f>RA!D11</f>
        <v>60210.102500000001</v>
      </c>
      <c r="F7" s="25">
        <f>RA!I11</f>
        <v>14037.035400000001</v>
      </c>
      <c r="G7" s="16">
        <f t="shared" si="0"/>
        <v>46173.0671</v>
      </c>
      <c r="H7" s="27">
        <f>RA!J11</f>
        <v>23.3134221952205</v>
      </c>
      <c r="I7" s="20">
        <f>VLOOKUP(B7,RMS!B:D,3,FALSE)</f>
        <v>60210.135610256402</v>
      </c>
      <c r="J7" s="21">
        <f>VLOOKUP(B7,RMS!B:E,4,FALSE)</f>
        <v>46173.067166666697</v>
      </c>
      <c r="K7" s="22">
        <f t="shared" si="1"/>
        <v>-3.3110256401414517E-2</v>
      </c>
      <c r="L7" s="22">
        <f t="shared" si="2"/>
        <v>-6.6666696511674672E-5</v>
      </c>
    </row>
    <row r="8" spans="1:12">
      <c r="A8" s="38"/>
      <c r="B8" s="12">
        <v>16</v>
      </c>
      <c r="C8" s="35" t="s">
        <v>10</v>
      </c>
      <c r="D8" s="35"/>
      <c r="E8" s="15">
        <f>RA!D12</f>
        <v>277340.22820000001</v>
      </c>
      <c r="F8" s="25">
        <f>RA!I12</f>
        <v>-9980.3922999999995</v>
      </c>
      <c r="G8" s="16">
        <f t="shared" si="0"/>
        <v>287320.62050000002</v>
      </c>
      <c r="H8" s="27">
        <f>RA!J12</f>
        <v>-3.5986096805266898</v>
      </c>
      <c r="I8" s="20">
        <f>VLOOKUP(B8,RMS!B:D,3,FALSE)</f>
        <v>277340.229087179</v>
      </c>
      <c r="J8" s="21">
        <f>VLOOKUP(B8,RMS!B:E,4,FALSE)</f>
        <v>287320.61788803397</v>
      </c>
      <c r="K8" s="22">
        <f t="shared" si="1"/>
        <v>-8.8717899052426219E-4</v>
      </c>
      <c r="L8" s="22">
        <f t="shared" si="2"/>
        <v>2.6119660469703376E-3</v>
      </c>
    </row>
    <row r="9" spans="1:12">
      <c r="A9" s="38"/>
      <c r="B9" s="12">
        <v>17</v>
      </c>
      <c r="C9" s="35" t="s">
        <v>11</v>
      </c>
      <c r="D9" s="35"/>
      <c r="E9" s="15">
        <f>RA!D13</f>
        <v>452922.18709999998</v>
      </c>
      <c r="F9" s="25">
        <f>RA!I13</f>
        <v>111805.5643</v>
      </c>
      <c r="G9" s="16">
        <f t="shared" si="0"/>
        <v>341116.62280000001</v>
      </c>
      <c r="H9" s="27">
        <f>RA!J13</f>
        <v>24.685380289244801</v>
      </c>
      <c r="I9" s="20">
        <f>VLOOKUP(B9,RMS!B:D,3,FALSE)</f>
        <v>452922.41738547001</v>
      </c>
      <c r="J9" s="21">
        <f>VLOOKUP(B9,RMS!B:E,4,FALSE)</f>
        <v>341116.62286153802</v>
      </c>
      <c r="K9" s="22">
        <f t="shared" si="1"/>
        <v>-0.23028547002468258</v>
      </c>
      <c r="L9" s="22">
        <f t="shared" si="2"/>
        <v>-6.1538012232631445E-5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240682.8541</v>
      </c>
      <c r="F10" s="25">
        <f>RA!I14</f>
        <v>49169.044600000001</v>
      </c>
      <c r="G10" s="16">
        <f t="shared" si="0"/>
        <v>191513.8095</v>
      </c>
      <c r="H10" s="27">
        <f>RA!J14</f>
        <v>20.428976872432699</v>
      </c>
      <c r="I10" s="20">
        <f>VLOOKUP(B10,RMS!B:D,3,FALSE)</f>
        <v>240682.82938376101</v>
      </c>
      <c r="J10" s="21">
        <f>VLOOKUP(B10,RMS!B:E,4,FALSE)</f>
        <v>191513.812452991</v>
      </c>
      <c r="K10" s="22">
        <f t="shared" si="1"/>
        <v>2.4716238986002281E-2</v>
      </c>
      <c r="L10" s="22">
        <f t="shared" si="2"/>
        <v>-2.9529909952543676E-3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158242.8737</v>
      </c>
      <c r="F11" s="25">
        <f>RA!I15</f>
        <v>37071.589</v>
      </c>
      <c r="G11" s="16">
        <f t="shared" si="0"/>
        <v>121171.28469999999</v>
      </c>
      <c r="H11" s="27">
        <f>RA!J15</f>
        <v>23.427019576427199</v>
      </c>
      <c r="I11" s="20">
        <f>VLOOKUP(B11,RMS!B:D,3,FALSE)</f>
        <v>158242.940112821</v>
      </c>
      <c r="J11" s="21">
        <f>VLOOKUP(B11,RMS!B:E,4,FALSE)</f>
        <v>121171.28215812</v>
      </c>
      <c r="K11" s="22">
        <f t="shared" si="1"/>
        <v>-6.641282100463286E-2</v>
      </c>
      <c r="L11" s="22">
        <f t="shared" si="2"/>
        <v>2.5418799923500046E-3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863953.92689999996</v>
      </c>
      <c r="F12" s="25">
        <f>RA!I16</f>
        <v>55847.430099999998</v>
      </c>
      <c r="G12" s="16">
        <f t="shared" si="0"/>
        <v>808106.49679999996</v>
      </c>
      <c r="H12" s="27">
        <f>RA!J16</f>
        <v>6.4641676322242301</v>
      </c>
      <c r="I12" s="20">
        <f>VLOOKUP(B12,RMS!B:D,3,FALSE)</f>
        <v>863953.59010000003</v>
      </c>
      <c r="J12" s="21">
        <f>VLOOKUP(B12,RMS!B:E,4,FALSE)</f>
        <v>808106.49679999996</v>
      </c>
      <c r="K12" s="22">
        <f t="shared" si="1"/>
        <v>0.33679999993182719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499028.29499999998</v>
      </c>
      <c r="F13" s="25">
        <f>RA!I17</f>
        <v>57800.3122</v>
      </c>
      <c r="G13" s="16">
        <f t="shared" si="0"/>
        <v>441227.9828</v>
      </c>
      <c r="H13" s="27">
        <f>RA!J17</f>
        <v>11.5825721264964</v>
      </c>
      <c r="I13" s="20">
        <f>VLOOKUP(B13,RMS!B:D,3,FALSE)</f>
        <v>499028.33931538498</v>
      </c>
      <c r="J13" s="21">
        <f>VLOOKUP(B13,RMS!B:E,4,FALSE)</f>
        <v>441227.982723077</v>
      </c>
      <c r="K13" s="22">
        <f t="shared" si="1"/>
        <v>-4.431538499193266E-2</v>
      </c>
      <c r="L13" s="22">
        <f t="shared" si="2"/>
        <v>7.6922995503991842E-5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2235781.409</v>
      </c>
      <c r="F14" s="25">
        <f>RA!I18</f>
        <v>350728.87829999998</v>
      </c>
      <c r="G14" s="16">
        <f t="shared" si="0"/>
        <v>1885052.5307</v>
      </c>
      <c r="H14" s="27">
        <f>RA!J18</f>
        <v>15.6870826856401</v>
      </c>
      <c r="I14" s="20">
        <f>VLOOKUP(B14,RMS!B:D,3,FALSE)</f>
        <v>2235781.4047837602</v>
      </c>
      <c r="J14" s="21">
        <f>VLOOKUP(B14,RMS!B:E,4,FALSE)</f>
        <v>1885052.4774786299</v>
      </c>
      <c r="K14" s="22">
        <f t="shared" si="1"/>
        <v>4.2162397876381874E-3</v>
      </c>
      <c r="L14" s="22">
        <f t="shared" si="2"/>
        <v>5.3221370093524456E-2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788893.09160000004</v>
      </c>
      <c r="F15" s="25">
        <f>RA!I19</f>
        <v>83061.441000000006</v>
      </c>
      <c r="G15" s="16">
        <f t="shared" si="0"/>
        <v>705831.65060000005</v>
      </c>
      <c r="H15" s="27">
        <f>RA!J19</f>
        <v>10.528858965102399</v>
      </c>
      <c r="I15" s="20">
        <f>VLOOKUP(B15,RMS!B:D,3,FALSE)</f>
        <v>788893.07173333305</v>
      </c>
      <c r="J15" s="21">
        <f>VLOOKUP(B15,RMS!B:E,4,FALSE)</f>
        <v>705831.65037606796</v>
      </c>
      <c r="K15" s="22">
        <f t="shared" si="1"/>
        <v>1.9866666989400983E-2</v>
      </c>
      <c r="L15" s="22">
        <f t="shared" si="2"/>
        <v>2.2393208928406239E-4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1273685.2927000001</v>
      </c>
      <c r="F16" s="25">
        <f>RA!I20</f>
        <v>638.86609999999996</v>
      </c>
      <c r="G16" s="16">
        <f t="shared" si="0"/>
        <v>1273046.4266000001</v>
      </c>
      <c r="H16" s="27">
        <f>RA!J20</f>
        <v>5.0158866060681997E-2</v>
      </c>
      <c r="I16" s="20">
        <f>VLOOKUP(B16,RMS!B:D,3,FALSE)</f>
        <v>1273685.3783</v>
      </c>
      <c r="J16" s="21">
        <f>VLOOKUP(B16,RMS!B:E,4,FALSE)</f>
        <v>1273046.4265999999</v>
      </c>
      <c r="K16" s="22">
        <f t="shared" si="1"/>
        <v>-8.5599999874830246E-2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452800.97139999998</v>
      </c>
      <c r="F17" s="25">
        <f>RA!I21</f>
        <v>51647.679199999999</v>
      </c>
      <c r="G17" s="16">
        <f t="shared" si="0"/>
        <v>401153.29219999997</v>
      </c>
      <c r="H17" s="27">
        <f>RA!J21</f>
        <v>11.4062651059056</v>
      </c>
      <c r="I17" s="20">
        <f>VLOOKUP(B17,RMS!B:D,3,FALSE)</f>
        <v>452800.56136843702</v>
      </c>
      <c r="J17" s="21">
        <f>VLOOKUP(B17,RMS!B:E,4,FALSE)</f>
        <v>401153.29205132701</v>
      </c>
      <c r="K17" s="22">
        <f t="shared" si="1"/>
        <v>0.41003156296210364</v>
      </c>
      <c r="L17" s="22">
        <f t="shared" si="2"/>
        <v>1.4867295976728201E-4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1299032.4929</v>
      </c>
      <c r="F18" s="25">
        <f>RA!I22</f>
        <v>170544.9032</v>
      </c>
      <c r="G18" s="16">
        <f t="shared" si="0"/>
        <v>1128487.5896999999</v>
      </c>
      <c r="H18" s="27">
        <f>RA!J22</f>
        <v>13.1286094945378</v>
      </c>
      <c r="I18" s="20">
        <f>VLOOKUP(B18,RMS!B:D,3,FALSE)</f>
        <v>1299032.6320814199</v>
      </c>
      <c r="J18" s="21">
        <f>VLOOKUP(B18,RMS!B:E,4,FALSE)</f>
        <v>1128487.5904292001</v>
      </c>
      <c r="K18" s="22">
        <f t="shared" si="1"/>
        <v>-0.13918141997419298</v>
      </c>
      <c r="L18" s="22">
        <f t="shared" si="2"/>
        <v>-7.2920019738376141E-4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3069905.0480999998</v>
      </c>
      <c r="F19" s="25">
        <f>RA!I23</f>
        <v>214442.1586</v>
      </c>
      <c r="G19" s="16">
        <f t="shared" si="0"/>
        <v>2855462.8894999996</v>
      </c>
      <c r="H19" s="27">
        <f>RA!J23</f>
        <v>6.9853026474783197</v>
      </c>
      <c r="I19" s="20">
        <f>VLOOKUP(B19,RMS!B:D,3,FALSE)</f>
        <v>3069906.7529418799</v>
      </c>
      <c r="J19" s="21">
        <f>VLOOKUP(B19,RMS!B:E,4,FALSE)</f>
        <v>2855462.9261547001</v>
      </c>
      <c r="K19" s="22">
        <f t="shared" si="1"/>
        <v>-1.7048418801277876</v>
      </c>
      <c r="L19" s="22">
        <f t="shared" si="2"/>
        <v>-3.6654700525105E-2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389279.0895</v>
      </c>
      <c r="F20" s="25">
        <f>RA!I24</f>
        <v>53338.657099999997</v>
      </c>
      <c r="G20" s="16">
        <f t="shared" si="0"/>
        <v>335940.43239999999</v>
      </c>
      <c r="H20" s="27">
        <f>RA!J24</f>
        <v>13.7019065597666</v>
      </c>
      <c r="I20" s="20">
        <f>VLOOKUP(B20,RMS!B:D,3,FALSE)</f>
        <v>389279.08295665198</v>
      </c>
      <c r="J20" s="21">
        <f>VLOOKUP(B20,RMS!B:E,4,FALSE)</f>
        <v>335940.43994128797</v>
      </c>
      <c r="K20" s="22">
        <f t="shared" si="1"/>
        <v>6.54334801947698E-3</v>
      </c>
      <c r="L20" s="22">
        <f t="shared" si="2"/>
        <v>-7.5412879814393818E-3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383600.05440000002</v>
      </c>
      <c r="F21" s="25">
        <f>RA!I25</f>
        <v>35393.328699999998</v>
      </c>
      <c r="G21" s="16">
        <f t="shared" si="0"/>
        <v>348206.72570000001</v>
      </c>
      <c r="H21" s="27">
        <f>RA!J25</f>
        <v>9.22662244022872</v>
      </c>
      <c r="I21" s="20">
        <f>VLOOKUP(B21,RMS!B:D,3,FALSE)</f>
        <v>383600.05186332401</v>
      </c>
      <c r="J21" s="21">
        <f>VLOOKUP(B21,RMS!B:E,4,FALSE)</f>
        <v>348206.72892212798</v>
      </c>
      <c r="K21" s="22">
        <f t="shared" si="1"/>
        <v>2.5366760091856122E-3</v>
      </c>
      <c r="L21" s="22">
        <f t="shared" si="2"/>
        <v>-3.2221279689110816E-3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563519.49269999994</v>
      </c>
      <c r="F22" s="25">
        <f>RA!I26</f>
        <v>118341.2123</v>
      </c>
      <c r="G22" s="16">
        <f t="shared" si="0"/>
        <v>445178.28039999993</v>
      </c>
      <c r="H22" s="27">
        <f>RA!J26</f>
        <v>21.000375999948101</v>
      </c>
      <c r="I22" s="20">
        <f>VLOOKUP(B22,RMS!B:D,3,FALSE)</f>
        <v>563519.48940645903</v>
      </c>
      <c r="J22" s="21">
        <f>VLOOKUP(B22,RMS!B:E,4,FALSE)</f>
        <v>445178.21451569698</v>
      </c>
      <c r="K22" s="22">
        <f t="shared" si="1"/>
        <v>3.2935409108176827E-3</v>
      </c>
      <c r="L22" s="22">
        <f t="shared" si="2"/>
        <v>6.5884302952326834E-2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319344.06790000002</v>
      </c>
      <c r="F23" s="25">
        <f>RA!I27</f>
        <v>93472.145099999994</v>
      </c>
      <c r="G23" s="16">
        <f t="shared" si="0"/>
        <v>225871.92280000003</v>
      </c>
      <c r="H23" s="27">
        <f>RA!J27</f>
        <v>29.270042720589998</v>
      </c>
      <c r="I23" s="20">
        <f>VLOOKUP(B23,RMS!B:D,3,FALSE)</f>
        <v>319344.00326874701</v>
      </c>
      <c r="J23" s="21">
        <f>VLOOKUP(B23,RMS!B:E,4,FALSE)</f>
        <v>225871.9428818</v>
      </c>
      <c r="K23" s="22">
        <f t="shared" si="1"/>
        <v>6.4631253015249968E-2</v>
      </c>
      <c r="L23" s="22">
        <f t="shared" si="2"/>
        <v>-2.0081799972103909E-2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1161781.5877</v>
      </c>
      <c r="F24" s="25">
        <f>RA!I28</f>
        <v>80720.1152</v>
      </c>
      <c r="G24" s="16">
        <f t="shared" si="0"/>
        <v>1081061.4725000001</v>
      </c>
      <c r="H24" s="27">
        <f>RA!J28</f>
        <v>6.9479595867759496</v>
      </c>
      <c r="I24" s="20">
        <f>VLOOKUP(B24,RMS!B:D,3,FALSE)</f>
        <v>1161781.5858301099</v>
      </c>
      <c r="J24" s="21">
        <f>VLOOKUP(B24,RMS!B:E,4,FALSE)</f>
        <v>1081061.47253765</v>
      </c>
      <c r="K24" s="22">
        <f t="shared" si="1"/>
        <v>1.8698901403695345E-3</v>
      </c>
      <c r="L24" s="22">
        <f t="shared" si="2"/>
        <v>-3.7649879232048988E-5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674674.71600000001</v>
      </c>
      <c r="F25" s="25">
        <f>RA!I29</f>
        <v>109463.8832</v>
      </c>
      <c r="G25" s="16">
        <f t="shared" si="0"/>
        <v>565210.83279999997</v>
      </c>
      <c r="H25" s="27">
        <f>RA!J29</f>
        <v>16.2246902994954</v>
      </c>
      <c r="I25" s="20">
        <f>VLOOKUP(B25,RMS!B:D,3,FALSE)</f>
        <v>674674.71718584094</v>
      </c>
      <c r="J25" s="21">
        <f>VLOOKUP(B25,RMS!B:E,4,FALSE)</f>
        <v>565210.80405752896</v>
      </c>
      <c r="K25" s="22">
        <f t="shared" si="1"/>
        <v>-1.1858409270644188E-3</v>
      </c>
      <c r="L25" s="22">
        <f t="shared" si="2"/>
        <v>2.8742471011355519E-2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1245384.4336999999</v>
      </c>
      <c r="F26" s="25">
        <f>RA!I30</f>
        <v>181693.06159999999</v>
      </c>
      <c r="G26" s="16">
        <f t="shared" si="0"/>
        <v>1063691.3721</v>
      </c>
      <c r="H26" s="27">
        <f>RA!J30</f>
        <v>14.5893152895926</v>
      </c>
      <c r="I26" s="20">
        <f>VLOOKUP(B26,RMS!B:D,3,FALSE)</f>
        <v>1245384.4207548699</v>
      </c>
      <c r="J26" s="21">
        <f>VLOOKUP(B26,RMS!B:E,4,FALSE)</f>
        <v>1063691.3196632999</v>
      </c>
      <c r="K26" s="22">
        <f t="shared" si="1"/>
        <v>1.2945130001753569E-2</v>
      </c>
      <c r="L26" s="22">
        <f t="shared" si="2"/>
        <v>5.2436700090765953E-2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1325719.5730000001</v>
      </c>
      <c r="F27" s="25">
        <f>RA!I31</f>
        <v>27558.271100000002</v>
      </c>
      <c r="G27" s="16">
        <f t="shared" si="0"/>
        <v>1298161.3019000001</v>
      </c>
      <c r="H27" s="27">
        <f>RA!J31</f>
        <v>2.07874060708312</v>
      </c>
      <c r="I27" s="20">
        <f>VLOOKUP(B27,RMS!B:D,3,FALSE)</f>
        <v>1325719.60921504</v>
      </c>
      <c r="J27" s="21">
        <f>VLOOKUP(B27,RMS!B:E,4,FALSE)</f>
        <v>1298160.97970354</v>
      </c>
      <c r="K27" s="22">
        <f t="shared" si="1"/>
        <v>-3.6215039901435375E-2</v>
      </c>
      <c r="L27" s="22">
        <f t="shared" si="2"/>
        <v>0.32219646009616554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163378.18040000001</v>
      </c>
      <c r="F28" s="25">
        <f>RA!I32</f>
        <v>40765.053200000002</v>
      </c>
      <c r="G28" s="16">
        <f t="shared" si="0"/>
        <v>122613.12720000002</v>
      </c>
      <c r="H28" s="27">
        <f>RA!J32</f>
        <v>24.951344849229301</v>
      </c>
      <c r="I28" s="20">
        <f>VLOOKUP(B28,RMS!B:D,3,FALSE)</f>
        <v>163378.09937405601</v>
      </c>
      <c r="J28" s="21">
        <f>VLOOKUP(B28,RMS!B:E,4,FALSE)</f>
        <v>122613.147447465</v>
      </c>
      <c r="K28" s="22">
        <f t="shared" si="1"/>
        <v>8.1025944004068151E-2</v>
      </c>
      <c r="L28" s="22">
        <f t="shared" si="2"/>
        <v>-2.0247464985004626E-2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23.7608</v>
      </c>
      <c r="F29" s="25">
        <f>RA!I33</f>
        <v>2.9944999999999999</v>
      </c>
      <c r="G29" s="16">
        <f t="shared" si="0"/>
        <v>20.766300000000001</v>
      </c>
      <c r="H29" s="27">
        <f>RA!J33</f>
        <v>12.602690145113</v>
      </c>
      <c r="I29" s="20">
        <f>VLOOKUP(B29,RMS!B:D,3,FALSE)</f>
        <v>23.7608</v>
      </c>
      <c r="J29" s="21">
        <f>VLOOKUP(B29,RMS!B:E,4,FALSE)</f>
        <v>20.766300000000001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252306.46909999999</v>
      </c>
      <c r="F31" s="25">
        <f>RA!I35</f>
        <v>28751.697800000002</v>
      </c>
      <c r="G31" s="16">
        <f t="shared" si="0"/>
        <v>223554.77129999999</v>
      </c>
      <c r="H31" s="27">
        <f>RA!J35</f>
        <v>11.3955452282139</v>
      </c>
      <c r="I31" s="20">
        <f>VLOOKUP(B31,RMS!B:D,3,FALSE)</f>
        <v>252306.46789999999</v>
      </c>
      <c r="J31" s="21">
        <f>VLOOKUP(B31,RMS!B:E,4,FALSE)</f>
        <v>223554.7838</v>
      </c>
      <c r="K31" s="22">
        <f t="shared" si="1"/>
        <v>1.1999999987892807E-3</v>
      </c>
      <c r="L31" s="22">
        <f t="shared" si="2"/>
        <v>-1.2500000011641532E-2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332295.38449999999</v>
      </c>
      <c r="F35" s="25">
        <f>RA!I39</f>
        <v>20507.1567</v>
      </c>
      <c r="G35" s="16">
        <f t="shared" si="0"/>
        <v>311788.22779999999</v>
      </c>
      <c r="H35" s="27">
        <f>RA!J39</f>
        <v>6.1713636892239201</v>
      </c>
      <c r="I35" s="20">
        <f>VLOOKUP(B35,RMS!B:D,3,FALSE)</f>
        <v>332295.38461538497</v>
      </c>
      <c r="J35" s="21">
        <f>VLOOKUP(B35,RMS!B:E,4,FALSE)</f>
        <v>311788.23162393202</v>
      </c>
      <c r="K35" s="22">
        <f t="shared" si="1"/>
        <v>-1.1538498802110553E-4</v>
      </c>
      <c r="L35" s="22">
        <f t="shared" si="2"/>
        <v>-3.8239320274442434E-3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556462.65870000003</v>
      </c>
      <c r="F36" s="25">
        <f>RA!I40</f>
        <v>36770.106200000002</v>
      </c>
      <c r="G36" s="16">
        <f t="shared" si="0"/>
        <v>519692.55250000005</v>
      </c>
      <c r="H36" s="27">
        <f>RA!J40</f>
        <v>6.60782994602042</v>
      </c>
      <c r="I36" s="20">
        <f>VLOOKUP(B36,RMS!B:D,3,FALSE)</f>
        <v>556462.65441794903</v>
      </c>
      <c r="J36" s="21">
        <f>VLOOKUP(B36,RMS!B:E,4,FALSE)</f>
        <v>519692.55591794901</v>
      </c>
      <c r="K36" s="22">
        <f t="shared" si="1"/>
        <v>4.2820509988814592E-3</v>
      </c>
      <c r="L36" s="22">
        <f t="shared" si="2"/>
        <v>-3.4179489593952894E-3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29271.0867</v>
      </c>
      <c r="F39" s="25">
        <f>RA!I43</f>
        <v>3251.3427999999999</v>
      </c>
      <c r="G39" s="16">
        <f t="shared" si="0"/>
        <v>26019.743900000001</v>
      </c>
      <c r="H39" s="27">
        <f>RA!J43</f>
        <v>11.1076942011859</v>
      </c>
      <c r="I39" s="20">
        <f>VLOOKUP(B39,RMS!B:D,3,FALSE)</f>
        <v>29271.086831555898</v>
      </c>
      <c r="J39" s="21">
        <f>VLOOKUP(B39,RMS!B:E,4,FALSE)</f>
        <v>26019.7439679298</v>
      </c>
      <c r="K39" s="22">
        <f t="shared" si="1"/>
        <v>-1.3155589840607718E-4</v>
      </c>
      <c r="L39" s="22">
        <f t="shared" si="2"/>
        <v>-6.7929799115518108E-5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20084672.934599999</v>
      </c>
      <c r="E7" s="62">
        <v>22199105</v>
      </c>
      <c r="F7" s="63">
        <v>90.475147239494603</v>
      </c>
      <c r="G7" s="62">
        <v>12584856.9168</v>
      </c>
      <c r="H7" s="63">
        <v>59.593971289321601</v>
      </c>
      <c r="I7" s="62">
        <v>2256780.0961000002</v>
      </c>
      <c r="J7" s="63">
        <v>11.236329829460299</v>
      </c>
      <c r="K7" s="62">
        <v>1489742.3126999999</v>
      </c>
      <c r="L7" s="63">
        <v>11.8375784687014</v>
      </c>
      <c r="M7" s="63">
        <v>0.51487950423441098</v>
      </c>
      <c r="N7" s="62">
        <v>36643860.832199998</v>
      </c>
      <c r="O7" s="62">
        <v>5343627846.0634003</v>
      </c>
      <c r="P7" s="62">
        <v>1186048</v>
      </c>
      <c r="Q7" s="62">
        <v>968108</v>
      </c>
      <c r="R7" s="63">
        <v>22.511951145946501</v>
      </c>
      <c r="S7" s="62">
        <v>16.934114753028499</v>
      </c>
      <c r="T7" s="62">
        <v>17.104690693187099</v>
      </c>
      <c r="U7" s="64">
        <v>-1.0072917459595701</v>
      </c>
      <c r="V7" s="52"/>
      <c r="W7" s="52"/>
    </row>
    <row r="8" spans="1:23" ht="14.25" thickBot="1">
      <c r="A8" s="47">
        <v>41580</v>
      </c>
      <c r="B8" s="50" t="s">
        <v>6</v>
      </c>
      <c r="C8" s="51"/>
      <c r="D8" s="65">
        <v>692017.95790000004</v>
      </c>
      <c r="E8" s="65">
        <v>677823</v>
      </c>
      <c r="F8" s="66">
        <v>102.094198323161</v>
      </c>
      <c r="G8" s="65">
        <v>418420.03989999997</v>
      </c>
      <c r="H8" s="66">
        <v>65.3883399240123</v>
      </c>
      <c r="I8" s="65">
        <v>161356.49179999999</v>
      </c>
      <c r="J8" s="66">
        <v>23.316807021837</v>
      </c>
      <c r="K8" s="65">
        <v>65688.552500000005</v>
      </c>
      <c r="L8" s="66">
        <v>15.6991889097136</v>
      </c>
      <c r="M8" s="66">
        <v>1.4563867775896</v>
      </c>
      <c r="N8" s="65">
        <v>1220548.7686000001</v>
      </c>
      <c r="O8" s="65">
        <v>187226911.14989999</v>
      </c>
      <c r="P8" s="65">
        <v>28923</v>
      </c>
      <c r="Q8" s="65">
        <v>22417</v>
      </c>
      <c r="R8" s="66">
        <v>29.022616764062999</v>
      </c>
      <c r="S8" s="65">
        <v>23.926216433288399</v>
      </c>
      <c r="T8" s="65">
        <v>23.577232042646202</v>
      </c>
      <c r="U8" s="67">
        <v>1.45858578022657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139668.87460000001</v>
      </c>
      <c r="E9" s="65">
        <v>155617</v>
      </c>
      <c r="F9" s="66">
        <v>89.751681757134506</v>
      </c>
      <c r="G9" s="65">
        <v>66901.786399999997</v>
      </c>
      <c r="H9" s="66">
        <v>108.767033162511</v>
      </c>
      <c r="I9" s="65">
        <v>32555.800500000001</v>
      </c>
      <c r="J9" s="66">
        <v>23.3092738759707</v>
      </c>
      <c r="K9" s="65">
        <v>15222.9017</v>
      </c>
      <c r="L9" s="66">
        <v>22.754103468902301</v>
      </c>
      <c r="M9" s="66">
        <v>1.13860676115382</v>
      </c>
      <c r="N9" s="65">
        <v>225012.3186</v>
      </c>
      <c r="O9" s="65">
        <v>35245792.626800001</v>
      </c>
      <c r="P9" s="65">
        <v>8879</v>
      </c>
      <c r="Q9" s="65">
        <v>5621</v>
      </c>
      <c r="R9" s="66">
        <v>57.961216865326499</v>
      </c>
      <c r="S9" s="65">
        <v>15.730248293726801</v>
      </c>
      <c r="T9" s="65">
        <v>15.1829645970468</v>
      </c>
      <c r="U9" s="67">
        <v>3.4791802803153402</v>
      </c>
      <c r="V9" s="52"/>
      <c r="W9" s="52"/>
    </row>
    <row r="10" spans="1:23" ht="14.25" thickBot="1">
      <c r="A10" s="48"/>
      <c r="B10" s="50" t="s">
        <v>8</v>
      </c>
      <c r="C10" s="51"/>
      <c r="D10" s="65">
        <v>183466.7738</v>
      </c>
      <c r="E10" s="65">
        <v>170626</v>
      </c>
      <c r="F10" s="66">
        <v>107.52568412785899</v>
      </c>
      <c r="G10" s="65">
        <v>76586.050499999998</v>
      </c>
      <c r="H10" s="66">
        <v>139.556384749204</v>
      </c>
      <c r="I10" s="65">
        <v>46024.268600000003</v>
      </c>
      <c r="J10" s="66">
        <v>25.085887567942802</v>
      </c>
      <c r="K10" s="65">
        <v>17552.885300000002</v>
      </c>
      <c r="L10" s="66">
        <v>22.919167636148</v>
      </c>
      <c r="M10" s="66">
        <v>1.62203437289025</v>
      </c>
      <c r="N10" s="65">
        <v>299829.5025</v>
      </c>
      <c r="O10" s="65">
        <v>47888410.3653</v>
      </c>
      <c r="P10" s="65">
        <v>108451</v>
      </c>
      <c r="Q10" s="65">
        <v>86178</v>
      </c>
      <c r="R10" s="66">
        <v>25.845343359093999</v>
      </c>
      <c r="S10" s="65">
        <v>1.6917020018257101</v>
      </c>
      <c r="T10" s="65">
        <v>1.35026026015921</v>
      </c>
      <c r="U10" s="67">
        <v>20.183326690990199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60210.102500000001</v>
      </c>
      <c r="E11" s="65">
        <v>43454</v>
      </c>
      <c r="F11" s="66">
        <v>138.56055253831599</v>
      </c>
      <c r="G11" s="65">
        <v>33697.8819</v>
      </c>
      <c r="H11" s="66">
        <v>78.676222673805498</v>
      </c>
      <c r="I11" s="65">
        <v>14037.035400000001</v>
      </c>
      <c r="J11" s="66">
        <v>23.3134221952205</v>
      </c>
      <c r="K11" s="65">
        <v>7172.6653999999999</v>
      </c>
      <c r="L11" s="66">
        <v>21.285211400779499</v>
      </c>
      <c r="M11" s="66">
        <v>0.95701801453055402</v>
      </c>
      <c r="N11" s="65">
        <v>102014.25629999999</v>
      </c>
      <c r="O11" s="65">
        <v>16926341.1697</v>
      </c>
      <c r="P11" s="65">
        <v>3158</v>
      </c>
      <c r="Q11" s="65">
        <v>2339</v>
      </c>
      <c r="R11" s="66">
        <v>35.014963659683602</v>
      </c>
      <c r="S11" s="65">
        <v>19.065896928435698</v>
      </c>
      <c r="T11" s="65">
        <v>17.8726608807183</v>
      </c>
      <c r="U11" s="67">
        <v>6.2584836800298502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277340.22820000001</v>
      </c>
      <c r="E12" s="65">
        <v>230705</v>
      </c>
      <c r="F12" s="66">
        <v>120.21422517934199</v>
      </c>
      <c r="G12" s="65">
        <v>192191.231</v>
      </c>
      <c r="H12" s="66">
        <v>44.304309180474498</v>
      </c>
      <c r="I12" s="65">
        <v>-9980.3922999999995</v>
      </c>
      <c r="J12" s="66">
        <v>-3.5986096805266898</v>
      </c>
      <c r="K12" s="65">
        <v>29404.3145</v>
      </c>
      <c r="L12" s="66">
        <v>15.299508904233001</v>
      </c>
      <c r="M12" s="66">
        <v>-1.3394193154885501</v>
      </c>
      <c r="N12" s="65">
        <v>553207.76729999995</v>
      </c>
      <c r="O12" s="65">
        <v>63898782.173299998</v>
      </c>
      <c r="P12" s="65">
        <v>2331</v>
      </c>
      <c r="Q12" s="65">
        <v>2201</v>
      </c>
      <c r="R12" s="66">
        <v>5.9064061790095499</v>
      </c>
      <c r="S12" s="65">
        <v>118.979076876877</v>
      </c>
      <c r="T12" s="65">
        <v>125.337364425261</v>
      </c>
      <c r="U12" s="67">
        <v>-5.34403839337575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452922.18709999998</v>
      </c>
      <c r="E13" s="65">
        <v>322841</v>
      </c>
      <c r="F13" s="66">
        <v>140.292647804957</v>
      </c>
      <c r="G13" s="65">
        <v>249499.3695</v>
      </c>
      <c r="H13" s="66">
        <v>81.532397459625699</v>
      </c>
      <c r="I13" s="65">
        <v>111805.5643</v>
      </c>
      <c r="J13" s="66">
        <v>24.685380289244801</v>
      </c>
      <c r="K13" s="65">
        <v>68859.856</v>
      </c>
      <c r="L13" s="66">
        <v>27.5992104260608</v>
      </c>
      <c r="M13" s="66">
        <v>0.62366828504549898</v>
      </c>
      <c r="N13" s="65">
        <v>779858.83669999999</v>
      </c>
      <c r="O13" s="65">
        <v>97379768.055700004</v>
      </c>
      <c r="P13" s="65">
        <v>14075</v>
      </c>
      <c r="Q13" s="65">
        <v>11136</v>
      </c>
      <c r="R13" s="66">
        <v>26.391882183907999</v>
      </c>
      <c r="S13" s="65">
        <v>32.179196241563098</v>
      </c>
      <c r="T13" s="65">
        <v>29.358535344827601</v>
      </c>
      <c r="U13" s="67">
        <v>8.7654796457975994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240682.8541</v>
      </c>
      <c r="E14" s="65">
        <v>176612</v>
      </c>
      <c r="F14" s="66">
        <v>136.27774675559999</v>
      </c>
      <c r="G14" s="65">
        <v>113290.11960000001</v>
      </c>
      <c r="H14" s="66">
        <v>112.448230216186</v>
      </c>
      <c r="I14" s="65">
        <v>49169.044600000001</v>
      </c>
      <c r="J14" s="66">
        <v>20.428976872432699</v>
      </c>
      <c r="K14" s="65">
        <v>18644.5867</v>
      </c>
      <c r="L14" s="66">
        <v>16.457381072444399</v>
      </c>
      <c r="M14" s="66">
        <v>1.6371753577138799</v>
      </c>
      <c r="N14" s="65">
        <v>414945.4852</v>
      </c>
      <c r="O14" s="65">
        <v>50746680.406800002</v>
      </c>
      <c r="P14" s="65">
        <v>3095</v>
      </c>
      <c r="Q14" s="65">
        <v>2486</v>
      </c>
      <c r="R14" s="66">
        <v>24.497184231697499</v>
      </c>
      <c r="S14" s="65">
        <v>77.765057867528299</v>
      </c>
      <c r="T14" s="65">
        <v>70.097598994368497</v>
      </c>
      <c r="U14" s="67">
        <v>9.85977389256397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158242.8737</v>
      </c>
      <c r="E15" s="65">
        <v>111801</v>
      </c>
      <c r="F15" s="66">
        <v>141.53976592338199</v>
      </c>
      <c r="G15" s="65">
        <v>77493.904500000004</v>
      </c>
      <c r="H15" s="66">
        <v>104.200413853195</v>
      </c>
      <c r="I15" s="65">
        <v>37071.589</v>
      </c>
      <c r="J15" s="66">
        <v>23.427019576427199</v>
      </c>
      <c r="K15" s="65">
        <v>12327.6639</v>
      </c>
      <c r="L15" s="66">
        <v>15.9079142798902</v>
      </c>
      <c r="M15" s="66">
        <v>2.00718686855179</v>
      </c>
      <c r="N15" s="65">
        <v>271417.65549999999</v>
      </c>
      <c r="O15" s="65">
        <v>31823327.429699998</v>
      </c>
      <c r="P15" s="65">
        <v>4949</v>
      </c>
      <c r="Q15" s="65">
        <v>3726</v>
      </c>
      <c r="R15" s="66">
        <v>32.823403113258202</v>
      </c>
      <c r="S15" s="65">
        <v>31.974716851889301</v>
      </c>
      <c r="T15" s="65">
        <v>30.3743375738057</v>
      </c>
      <c r="U15" s="67">
        <v>5.0051397968486402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863953.92689999996</v>
      </c>
      <c r="E16" s="65">
        <v>1111188</v>
      </c>
      <c r="F16" s="66">
        <v>77.750473088262297</v>
      </c>
      <c r="G16" s="65">
        <v>495737.15240000002</v>
      </c>
      <c r="H16" s="66">
        <v>74.276614677225894</v>
      </c>
      <c r="I16" s="65">
        <v>55847.430099999998</v>
      </c>
      <c r="J16" s="66">
        <v>6.4641676322242301</v>
      </c>
      <c r="K16" s="65">
        <v>17703.881600000001</v>
      </c>
      <c r="L16" s="66">
        <v>3.5712234829063401</v>
      </c>
      <c r="M16" s="66">
        <v>2.1545302528457899</v>
      </c>
      <c r="N16" s="65">
        <v>1558691.7148</v>
      </c>
      <c r="O16" s="65">
        <v>265510812.08090001</v>
      </c>
      <c r="P16" s="65">
        <v>55060</v>
      </c>
      <c r="Q16" s="65">
        <v>41072</v>
      </c>
      <c r="R16" s="66">
        <v>34.057265290221999</v>
      </c>
      <c r="S16" s="65">
        <v>15.691135613875799</v>
      </c>
      <c r="T16" s="65">
        <v>16.9151194950331</v>
      </c>
      <c r="U16" s="67">
        <v>-7.8004799096565502</v>
      </c>
      <c r="V16" s="52"/>
      <c r="W16" s="52"/>
    </row>
    <row r="17" spans="1:21" ht="12" thickBot="1">
      <c r="A17" s="48"/>
      <c r="B17" s="50" t="s">
        <v>15</v>
      </c>
      <c r="C17" s="51"/>
      <c r="D17" s="65">
        <v>499028.29499999998</v>
      </c>
      <c r="E17" s="65">
        <v>780975</v>
      </c>
      <c r="F17" s="66">
        <v>63.898113896091402</v>
      </c>
      <c r="G17" s="65">
        <v>447093.59340000001</v>
      </c>
      <c r="H17" s="66">
        <v>11.6160692898893</v>
      </c>
      <c r="I17" s="65">
        <v>57800.3122</v>
      </c>
      <c r="J17" s="66">
        <v>11.5825721264964</v>
      </c>
      <c r="K17" s="65">
        <v>58032.710500000001</v>
      </c>
      <c r="L17" s="66">
        <v>12.979991517811801</v>
      </c>
      <c r="M17" s="66">
        <v>-4.004608745614E-3</v>
      </c>
      <c r="N17" s="65">
        <v>1022696.8909999999</v>
      </c>
      <c r="O17" s="65">
        <v>249712081.14559999</v>
      </c>
      <c r="P17" s="65">
        <v>11132</v>
      </c>
      <c r="Q17" s="65">
        <v>9773</v>
      </c>
      <c r="R17" s="66">
        <v>13.905658446741</v>
      </c>
      <c r="S17" s="65">
        <v>44.828269403521404</v>
      </c>
      <c r="T17" s="65">
        <v>53.583198199119998</v>
      </c>
      <c r="U17" s="67">
        <v>-19.529928128144299</v>
      </c>
    </row>
    <row r="18" spans="1:21" ht="12" thickBot="1">
      <c r="A18" s="48"/>
      <c r="B18" s="50" t="s">
        <v>16</v>
      </c>
      <c r="C18" s="51"/>
      <c r="D18" s="65">
        <v>2235781.409</v>
      </c>
      <c r="E18" s="65">
        <v>2153630</v>
      </c>
      <c r="F18" s="66">
        <v>103.814555378593</v>
      </c>
      <c r="G18" s="65">
        <v>1182599.9276999999</v>
      </c>
      <c r="H18" s="66">
        <v>89.056447293067095</v>
      </c>
      <c r="I18" s="65">
        <v>350728.87829999998</v>
      </c>
      <c r="J18" s="66">
        <v>15.6870826856401</v>
      </c>
      <c r="K18" s="65">
        <v>202345.99299999999</v>
      </c>
      <c r="L18" s="66">
        <v>17.1102659708035</v>
      </c>
      <c r="M18" s="66">
        <v>0.73331269426224799</v>
      </c>
      <c r="N18" s="65">
        <v>3848314.2239999999</v>
      </c>
      <c r="O18" s="65">
        <v>615714176.63499999</v>
      </c>
      <c r="P18" s="65">
        <v>117256</v>
      </c>
      <c r="Q18" s="65">
        <v>85277</v>
      </c>
      <c r="R18" s="66">
        <v>37.5001465811415</v>
      </c>
      <c r="S18" s="65">
        <v>19.067522421027501</v>
      </c>
      <c r="T18" s="65">
        <v>18.909352052722301</v>
      </c>
      <c r="U18" s="67">
        <v>0.82952763769015003</v>
      </c>
    </row>
    <row r="19" spans="1:21" ht="12" thickBot="1">
      <c r="A19" s="48"/>
      <c r="B19" s="50" t="s">
        <v>17</v>
      </c>
      <c r="C19" s="51"/>
      <c r="D19" s="65">
        <v>788893.09160000004</v>
      </c>
      <c r="E19" s="65">
        <v>819054</v>
      </c>
      <c r="F19" s="66">
        <v>96.317592197828205</v>
      </c>
      <c r="G19" s="65">
        <v>452702.62550000002</v>
      </c>
      <c r="H19" s="66">
        <v>74.2629812956541</v>
      </c>
      <c r="I19" s="65">
        <v>83061.441000000006</v>
      </c>
      <c r="J19" s="66">
        <v>10.528858965102399</v>
      </c>
      <c r="K19" s="65">
        <v>68317.084000000003</v>
      </c>
      <c r="L19" s="66">
        <v>15.090940531777401</v>
      </c>
      <c r="M19" s="66">
        <v>0.21582239956260399</v>
      </c>
      <c r="N19" s="65">
        <v>1386450.3478000001</v>
      </c>
      <c r="O19" s="65">
        <v>210490859.66859999</v>
      </c>
      <c r="P19" s="65">
        <v>20141</v>
      </c>
      <c r="Q19" s="65">
        <v>14960</v>
      </c>
      <c r="R19" s="66">
        <v>34.632352941176499</v>
      </c>
      <c r="S19" s="65">
        <v>39.168516538404297</v>
      </c>
      <c r="T19" s="65">
        <v>39.9436668582888</v>
      </c>
      <c r="U19" s="67">
        <v>-1.97901372936729</v>
      </c>
    </row>
    <row r="20" spans="1:21" ht="12" thickBot="1">
      <c r="A20" s="48"/>
      <c r="B20" s="50" t="s">
        <v>18</v>
      </c>
      <c r="C20" s="51"/>
      <c r="D20" s="65">
        <v>1273685.2927000001</v>
      </c>
      <c r="E20" s="65">
        <v>1272177</v>
      </c>
      <c r="F20" s="66">
        <v>100.118559972394</v>
      </c>
      <c r="G20" s="65">
        <v>829701.73120000004</v>
      </c>
      <c r="H20" s="66">
        <v>53.511225155317597</v>
      </c>
      <c r="I20" s="65">
        <v>638.86609999999996</v>
      </c>
      <c r="J20" s="66">
        <v>5.0158866060681997E-2</v>
      </c>
      <c r="K20" s="65">
        <v>-48482.283199999998</v>
      </c>
      <c r="L20" s="66">
        <v>-5.84333880199092</v>
      </c>
      <c r="M20" s="66">
        <v>-1.0131773105108199</v>
      </c>
      <c r="N20" s="65">
        <v>2532173.8618000001</v>
      </c>
      <c r="O20" s="65">
        <v>319740853.73509997</v>
      </c>
      <c r="P20" s="65">
        <v>47911</v>
      </c>
      <c r="Q20" s="65">
        <v>40613</v>
      </c>
      <c r="R20" s="66">
        <v>17.969615640312199</v>
      </c>
      <c r="S20" s="65">
        <v>26.584402176953098</v>
      </c>
      <c r="T20" s="65">
        <v>30.987333344003201</v>
      </c>
      <c r="U20" s="67">
        <v>-16.562084555232499</v>
      </c>
    </row>
    <row r="21" spans="1:21" ht="12" thickBot="1">
      <c r="A21" s="48"/>
      <c r="B21" s="50" t="s">
        <v>19</v>
      </c>
      <c r="C21" s="51"/>
      <c r="D21" s="65">
        <v>452800.97139999998</v>
      </c>
      <c r="E21" s="65">
        <v>440330</v>
      </c>
      <c r="F21" s="66">
        <v>102.832187541162</v>
      </c>
      <c r="G21" s="65">
        <v>270192.57939999999</v>
      </c>
      <c r="H21" s="66">
        <v>67.584532634281501</v>
      </c>
      <c r="I21" s="65">
        <v>51647.679199999999</v>
      </c>
      <c r="J21" s="66">
        <v>11.4062651059056</v>
      </c>
      <c r="K21" s="65">
        <v>39687.036500000002</v>
      </c>
      <c r="L21" s="66">
        <v>14.688425784353701</v>
      </c>
      <c r="M21" s="66">
        <v>0.30137404439356402</v>
      </c>
      <c r="N21" s="65">
        <v>801776.64049999998</v>
      </c>
      <c r="O21" s="65">
        <v>121679469.6136</v>
      </c>
      <c r="P21" s="65">
        <v>42526</v>
      </c>
      <c r="Q21" s="65">
        <v>33524</v>
      </c>
      <c r="R21" s="66">
        <v>26.852404247703099</v>
      </c>
      <c r="S21" s="65">
        <v>10.6476266613366</v>
      </c>
      <c r="T21" s="65">
        <v>10.4097264377759</v>
      </c>
      <c r="U21" s="67">
        <v>2.2343028275449499</v>
      </c>
    </row>
    <row r="22" spans="1:21" ht="12" thickBot="1">
      <c r="A22" s="48"/>
      <c r="B22" s="50" t="s">
        <v>20</v>
      </c>
      <c r="C22" s="51"/>
      <c r="D22" s="65">
        <v>1299032.4929</v>
      </c>
      <c r="E22" s="65">
        <v>1575676</v>
      </c>
      <c r="F22" s="66">
        <v>82.442868514847007</v>
      </c>
      <c r="G22" s="65">
        <v>605726.58200000005</v>
      </c>
      <c r="H22" s="66">
        <v>114.458557953793</v>
      </c>
      <c r="I22" s="65">
        <v>170544.9032</v>
      </c>
      <c r="J22" s="66">
        <v>13.1286094945378</v>
      </c>
      <c r="K22" s="65">
        <v>92847.470600000001</v>
      </c>
      <c r="L22" s="66">
        <v>15.3282806730116</v>
      </c>
      <c r="M22" s="66">
        <v>0.836828748245943</v>
      </c>
      <c r="N22" s="65">
        <v>2288174.9961999999</v>
      </c>
      <c r="O22" s="65">
        <v>347988291.58859998</v>
      </c>
      <c r="P22" s="65">
        <v>84771</v>
      </c>
      <c r="Q22" s="65">
        <v>64162</v>
      </c>
      <c r="R22" s="66">
        <v>32.120258096692702</v>
      </c>
      <c r="S22" s="65">
        <v>15.324019923086899</v>
      </c>
      <c r="T22" s="65">
        <v>15.4163290312023</v>
      </c>
      <c r="U22" s="67">
        <v>-0.60238180698455401</v>
      </c>
    </row>
    <row r="23" spans="1:21" ht="12" thickBot="1">
      <c r="A23" s="48"/>
      <c r="B23" s="50" t="s">
        <v>21</v>
      </c>
      <c r="C23" s="51"/>
      <c r="D23" s="65">
        <v>3069905.0480999998</v>
      </c>
      <c r="E23" s="65">
        <v>2970990</v>
      </c>
      <c r="F23" s="66">
        <v>103.329363212263</v>
      </c>
      <c r="G23" s="65">
        <v>1879465.5126</v>
      </c>
      <c r="H23" s="66">
        <v>63.339259354281999</v>
      </c>
      <c r="I23" s="65">
        <v>214442.1586</v>
      </c>
      <c r="J23" s="66">
        <v>6.9853026474783197</v>
      </c>
      <c r="K23" s="65">
        <v>232381.90760000001</v>
      </c>
      <c r="L23" s="66">
        <v>12.3642549459995</v>
      </c>
      <c r="M23" s="66">
        <v>-7.7199422215259994E-2</v>
      </c>
      <c r="N23" s="65">
        <v>5587023.8356999997</v>
      </c>
      <c r="O23" s="65">
        <v>773703089.61819994</v>
      </c>
      <c r="P23" s="65">
        <v>107863</v>
      </c>
      <c r="Q23" s="65">
        <v>86450</v>
      </c>
      <c r="R23" s="66">
        <v>24.769230769230798</v>
      </c>
      <c r="S23" s="65">
        <v>28.4611502378017</v>
      </c>
      <c r="T23" s="65">
        <v>29.116469492192</v>
      </c>
      <c r="U23" s="67">
        <v>-2.3025044628027</v>
      </c>
    </row>
    <row r="24" spans="1:21" ht="12" thickBot="1">
      <c r="A24" s="48"/>
      <c r="B24" s="50" t="s">
        <v>22</v>
      </c>
      <c r="C24" s="51"/>
      <c r="D24" s="65">
        <v>389279.0895</v>
      </c>
      <c r="E24" s="65">
        <v>372400</v>
      </c>
      <c r="F24" s="66">
        <v>104.53251597744401</v>
      </c>
      <c r="G24" s="65">
        <v>245181.50390000001</v>
      </c>
      <c r="H24" s="66">
        <v>58.771801015941101</v>
      </c>
      <c r="I24" s="65">
        <v>53338.657099999997</v>
      </c>
      <c r="J24" s="66">
        <v>13.7019065597666</v>
      </c>
      <c r="K24" s="65">
        <v>30494.3436</v>
      </c>
      <c r="L24" s="66">
        <v>12.437456788109699</v>
      </c>
      <c r="M24" s="66">
        <v>0.74913281622497396</v>
      </c>
      <c r="N24" s="65">
        <v>698618.75560000003</v>
      </c>
      <c r="O24" s="65">
        <v>94301832.850899994</v>
      </c>
      <c r="P24" s="65">
        <v>42776</v>
      </c>
      <c r="Q24" s="65">
        <v>34950</v>
      </c>
      <c r="R24" s="66">
        <v>22.391988555078701</v>
      </c>
      <c r="S24" s="65">
        <v>9.1004088624462298</v>
      </c>
      <c r="T24" s="65">
        <v>8.8509203462088699</v>
      </c>
      <c r="U24" s="67">
        <v>2.7415088707376798</v>
      </c>
    </row>
    <row r="25" spans="1:21" ht="12" thickBot="1">
      <c r="A25" s="48"/>
      <c r="B25" s="50" t="s">
        <v>23</v>
      </c>
      <c r="C25" s="51"/>
      <c r="D25" s="65">
        <v>383600.05440000002</v>
      </c>
      <c r="E25" s="65">
        <v>395857</v>
      </c>
      <c r="F25" s="66">
        <v>96.9036936065296</v>
      </c>
      <c r="G25" s="65">
        <v>229531.65599999999</v>
      </c>
      <c r="H25" s="66">
        <v>67.122941159802394</v>
      </c>
      <c r="I25" s="65">
        <v>35393.328699999998</v>
      </c>
      <c r="J25" s="66">
        <v>9.22662244022872</v>
      </c>
      <c r="K25" s="65">
        <v>21991.2595</v>
      </c>
      <c r="L25" s="66">
        <v>9.5809266064808103</v>
      </c>
      <c r="M25" s="66">
        <v>0.609427086247607</v>
      </c>
      <c r="N25" s="65">
        <v>679121.78579999995</v>
      </c>
      <c r="O25" s="65">
        <v>79183901.602799997</v>
      </c>
      <c r="P25" s="65">
        <v>25011</v>
      </c>
      <c r="Q25" s="65">
        <v>20274</v>
      </c>
      <c r="R25" s="66">
        <v>23.364900858242098</v>
      </c>
      <c r="S25" s="65">
        <v>15.3372537843349</v>
      </c>
      <c r="T25" s="65">
        <v>14.576390026635099</v>
      </c>
      <c r="U25" s="67">
        <v>4.9608865341781296</v>
      </c>
    </row>
    <row r="26" spans="1:21" ht="12" thickBot="1">
      <c r="A26" s="48"/>
      <c r="B26" s="50" t="s">
        <v>24</v>
      </c>
      <c r="C26" s="51"/>
      <c r="D26" s="65">
        <v>563519.49269999994</v>
      </c>
      <c r="E26" s="65">
        <v>637860</v>
      </c>
      <c r="F26" s="66">
        <v>88.345325416235497</v>
      </c>
      <c r="G26" s="65">
        <v>425712.49770000001</v>
      </c>
      <c r="H26" s="66">
        <v>32.370906596477901</v>
      </c>
      <c r="I26" s="65">
        <v>118341.2123</v>
      </c>
      <c r="J26" s="66">
        <v>21.000375999948101</v>
      </c>
      <c r="K26" s="65">
        <v>79379.885500000004</v>
      </c>
      <c r="L26" s="66">
        <v>18.646360144197399</v>
      </c>
      <c r="M26" s="66">
        <v>0.49082115141121002</v>
      </c>
      <c r="N26" s="65">
        <v>1072709.6616</v>
      </c>
      <c r="O26" s="65">
        <v>169119629.72979999</v>
      </c>
      <c r="P26" s="65">
        <v>50108</v>
      </c>
      <c r="Q26" s="65">
        <v>43014</v>
      </c>
      <c r="R26" s="66">
        <v>16.492304830985301</v>
      </c>
      <c r="S26" s="65">
        <v>11.2460982817115</v>
      </c>
      <c r="T26" s="65">
        <v>11.837777674710599</v>
      </c>
      <c r="U26" s="67">
        <v>-5.2611970674420503</v>
      </c>
    </row>
    <row r="27" spans="1:21" ht="12" thickBot="1">
      <c r="A27" s="48"/>
      <c r="B27" s="50" t="s">
        <v>25</v>
      </c>
      <c r="C27" s="51"/>
      <c r="D27" s="65">
        <v>319344.06790000002</v>
      </c>
      <c r="E27" s="65">
        <v>315751</v>
      </c>
      <c r="F27" s="66">
        <v>101.137943474447</v>
      </c>
      <c r="G27" s="65">
        <v>197933.80710000001</v>
      </c>
      <c r="H27" s="66">
        <v>61.338819567423002</v>
      </c>
      <c r="I27" s="65">
        <v>93472.145099999994</v>
      </c>
      <c r="J27" s="66">
        <v>29.270042720589998</v>
      </c>
      <c r="K27" s="65">
        <v>55136.062299999998</v>
      </c>
      <c r="L27" s="66">
        <v>27.855808518927802</v>
      </c>
      <c r="M27" s="66">
        <v>0.69529961337119295</v>
      </c>
      <c r="N27" s="65">
        <v>578915.84809999994</v>
      </c>
      <c r="O27" s="65">
        <v>79176059.102400005</v>
      </c>
      <c r="P27" s="65">
        <v>47743</v>
      </c>
      <c r="Q27" s="65">
        <v>39306</v>
      </c>
      <c r="R27" s="66">
        <v>21.464916297766202</v>
      </c>
      <c r="S27" s="65">
        <v>6.68881444190772</v>
      </c>
      <c r="T27" s="65">
        <v>6.60387167862413</v>
      </c>
      <c r="U27" s="67">
        <v>1.2699225553543501</v>
      </c>
    </row>
    <row r="28" spans="1:21" ht="12" thickBot="1">
      <c r="A28" s="48"/>
      <c r="B28" s="50" t="s">
        <v>26</v>
      </c>
      <c r="C28" s="51"/>
      <c r="D28" s="65">
        <v>1161781.5877</v>
      </c>
      <c r="E28" s="65">
        <v>1144960</v>
      </c>
      <c r="F28" s="66">
        <v>101.469185622205</v>
      </c>
      <c r="G28" s="65">
        <v>828783.08440000005</v>
      </c>
      <c r="H28" s="66">
        <v>40.179210889792103</v>
      </c>
      <c r="I28" s="65">
        <v>80720.1152</v>
      </c>
      <c r="J28" s="66">
        <v>6.9479595867759496</v>
      </c>
      <c r="K28" s="65">
        <v>57964.543400000002</v>
      </c>
      <c r="L28" s="66">
        <v>6.9939341778390203</v>
      </c>
      <c r="M28" s="66">
        <v>0.39257743553622099</v>
      </c>
      <c r="N28" s="65">
        <v>2146571.9432000001</v>
      </c>
      <c r="O28" s="65">
        <v>274447196.90619999</v>
      </c>
      <c r="P28" s="65">
        <v>57102</v>
      </c>
      <c r="Q28" s="65">
        <v>49992</v>
      </c>
      <c r="R28" s="66">
        <v>14.2222755640903</v>
      </c>
      <c r="S28" s="65">
        <v>20.345724978109399</v>
      </c>
      <c r="T28" s="65">
        <v>19.698958943430998</v>
      </c>
      <c r="U28" s="67">
        <v>3.1788792750038501</v>
      </c>
    </row>
    <row r="29" spans="1:21" ht="12" thickBot="1">
      <c r="A29" s="48"/>
      <c r="B29" s="50" t="s">
        <v>27</v>
      </c>
      <c r="C29" s="51"/>
      <c r="D29" s="65">
        <v>674674.71600000001</v>
      </c>
      <c r="E29" s="65">
        <v>751695</v>
      </c>
      <c r="F29" s="66">
        <v>89.753785245345497</v>
      </c>
      <c r="G29" s="65">
        <v>485634.63380000001</v>
      </c>
      <c r="H29" s="66">
        <v>38.926400434169402</v>
      </c>
      <c r="I29" s="65">
        <v>109463.8832</v>
      </c>
      <c r="J29" s="66">
        <v>16.2246902994954</v>
      </c>
      <c r="K29" s="65">
        <v>87730.906300000002</v>
      </c>
      <c r="L29" s="66">
        <v>18.065207914337201</v>
      </c>
      <c r="M29" s="66">
        <v>0.24772315500404199</v>
      </c>
      <c r="N29" s="65">
        <v>1299484.9776000001</v>
      </c>
      <c r="O29" s="65">
        <v>193894131.83849999</v>
      </c>
      <c r="P29" s="65">
        <v>101134</v>
      </c>
      <c r="Q29" s="65">
        <v>91607</v>
      </c>
      <c r="R29" s="66">
        <v>10.399860272686601</v>
      </c>
      <c r="S29" s="65">
        <v>6.6710969209168001</v>
      </c>
      <c r="T29" s="65">
        <v>6.8205515037060502</v>
      </c>
      <c r="U29" s="67">
        <v>-2.2403299571415398</v>
      </c>
    </row>
    <row r="30" spans="1:21" ht="12" thickBot="1">
      <c r="A30" s="48"/>
      <c r="B30" s="50" t="s">
        <v>28</v>
      </c>
      <c r="C30" s="51"/>
      <c r="D30" s="65">
        <v>1245384.4336999999</v>
      </c>
      <c r="E30" s="65">
        <v>1487220</v>
      </c>
      <c r="F30" s="66">
        <v>83.739085925417896</v>
      </c>
      <c r="G30" s="65">
        <v>824814.97979999997</v>
      </c>
      <c r="H30" s="66">
        <v>50.989550893217199</v>
      </c>
      <c r="I30" s="65">
        <v>181693.06159999999</v>
      </c>
      <c r="J30" s="66">
        <v>14.5893152895926</v>
      </c>
      <c r="K30" s="65">
        <v>105043.0962</v>
      </c>
      <c r="L30" s="66">
        <v>12.7353526272608</v>
      </c>
      <c r="M30" s="66">
        <v>0.72970017233745599</v>
      </c>
      <c r="N30" s="65">
        <v>2284985.4035</v>
      </c>
      <c r="O30" s="65">
        <v>353899786.09820002</v>
      </c>
      <c r="P30" s="65">
        <v>94602</v>
      </c>
      <c r="Q30" s="65">
        <v>80026</v>
      </c>
      <c r="R30" s="66">
        <v>18.214080423862299</v>
      </c>
      <c r="S30" s="65">
        <v>13.164461995518099</v>
      </c>
      <c r="T30" s="65">
        <v>12.9907901157124</v>
      </c>
      <c r="U30" s="67">
        <v>1.31924783454729</v>
      </c>
    </row>
    <row r="31" spans="1:21" ht="12" thickBot="1">
      <c r="A31" s="48"/>
      <c r="B31" s="50" t="s">
        <v>29</v>
      </c>
      <c r="C31" s="51"/>
      <c r="D31" s="65">
        <v>1325719.5730000001</v>
      </c>
      <c r="E31" s="65">
        <v>1305262</v>
      </c>
      <c r="F31" s="66">
        <v>101.56731545084401</v>
      </c>
      <c r="G31" s="65">
        <v>832505.99179999996</v>
      </c>
      <c r="H31" s="66">
        <v>59.244448215153298</v>
      </c>
      <c r="I31" s="65">
        <v>27558.271100000002</v>
      </c>
      <c r="J31" s="66">
        <v>2.07874060708312</v>
      </c>
      <c r="K31" s="65">
        <v>43707.253100000002</v>
      </c>
      <c r="L31" s="66">
        <v>5.2500827057711001</v>
      </c>
      <c r="M31" s="66">
        <v>-0.36948059771800201</v>
      </c>
      <c r="N31" s="65">
        <v>2585490.0569000002</v>
      </c>
      <c r="O31" s="65">
        <v>292652042.45749998</v>
      </c>
      <c r="P31" s="65">
        <v>51158</v>
      </c>
      <c r="Q31" s="65">
        <v>48220</v>
      </c>
      <c r="R31" s="66">
        <v>6.0929075072583903</v>
      </c>
      <c r="S31" s="65">
        <v>25.914218167246599</v>
      </c>
      <c r="T31" s="65">
        <v>26.125476646619699</v>
      </c>
      <c r="U31" s="67">
        <v>-0.81522227685846205</v>
      </c>
    </row>
    <row r="32" spans="1:21" ht="12" thickBot="1">
      <c r="A32" s="48"/>
      <c r="B32" s="50" t="s">
        <v>30</v>
      </c>
      <c r="C32" s="51"/>
      <c r="D32" s="65">
        <v>163378.18040000001</v>
      </c>
      <c r="E32" s="65">
        <v>164798</v>
      </c>
      <c r="F32" s="66">
        <v>99.138448524860706</v>
      </c>
      <c r="G32" s="65">
        <v>105759.6767</v>
      </c>
      <c r="H32" s="66">
        <v>54.480597424141003</v>
      </c>
      <c r="I32" s="65">
        <v>40765.053200000002</v>
      </c>
      <c r="J32" s="66">
        <v>24.951344849229301</v>
      </c>
      <c r="K32" s="65">
        <v>28531.438999999998</v>
      </c>
      <c r="L32" s="66">
        <v>26.977615562245798</v>
      </c>
      <c r="M32" s="66">
        <v>0.42877662777541697</v>
      </c>
      <c r="N32" s="65">
        <v>292721.57459999999</v>
      </c>
      <c r="O32" s="65">
        <v>43670087.397699997</v>
      </c>
      <c r="P32" s="65">
        <v>33377</v>
      </c>
      <c r="Q32" s="65">
        <v>28423</v>
      </c>
      <c r="R32" s="66">
        <v>17.429546494036501</v>
      </c>
      <c r="S32" s="65">
        <v>4.89493304970489</v>
      </c>
      <c r="T32" s="65">
        <v>4.5506594729620398</v>
      </c>
      <c r="U32" s="67">
        <v>7.0332642601435502</v>
      </c>
    </row>
    <row r="33" spans="1:21" ht="12" thickBot="1">
      <c r="A33" s="48"/>
      <c r="B33" s="50" t="s">
        <v>31</v>
      </c>
      <c r="C33" s="51"/>
      <c r="D33" s="65">
        <v>23.7608</v>
      </c>
      <c r="E33" s="68"/>
      <c r="F33" s="68"/>
      <c r="G33" s="65">
        <v>114.2107</v>
      </c>
      <c r="H33" s="66">
        <v>-79.1956445411857</v>
      </c>
      <c r="I33" s="65">
        <v>2.9944999999999999</v>
      </c>
      <c r="J33" s="66">
        <v>12.602690145113</v>
      </c>
      <c r="K33" s="65">
        <v>19.152200000000001</v>
      </c>
      <c r="L33" s="66">
        <v>16.769181871751101</v>
      </c>
      <c r="M33" s="66">
        <v>-0.84364720502083301</v>
      </c>
      <c r="N33" s="65">
        <v>66.549899999999994</v>
      </c>
      <c r="O33" s="65">
        <v>29359.774300000001</v>
      </c>
      <c r="P33" s="65">
        <v>9</v>
      </c>
      <c r="Q33" s="65">
        <v>11</v>
      </c>
      <c r="R33" s="66">
        <v>-18.181818181818201</v>
      </c>
      <c r="S33" s="65">
        <v>2.64008888888889</v>
      </c>
      <c r="T33" s="65">
        <v>3.8899181818181798</v>
      </c>
      <c r="U33" s="67">
        <v>-47.340424717869901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252306.46909999999</v>
      </c>
      <c r="E35" s="65">
        <v>228149</v>
      </c>
      <c r="F35" s="66">
        <v>110.588461531718</v>
      </c>
      <c r="G35" s="65">
        <v>144242.24549999999</v>
      </c>
      <c r="H35" s="66">
        <v>74.918567182178293</v>
      </c>
      <c r="I35" s="65">
        <v>28751.697800000002</v>
      </c>
      <c r="J35" s="66">
        <v>11.3955452282139</v>
      </c>
      <c r="K35" s="65">
        <v>28189.838599999999</v>
      </c>
      <c r="L35" s="66">
        <v>19.543399717803201</v>
      </c>
      <c r="M35" s="66">
        <v>1.9931267006261001E-2</v>
      </c>
      <c r="N35" s="65">
        <v>477809.65639999998</v>
      </c>
      <c r="O35" s="65">
        <v>46667571.703299999</v>
      </c>
      <c r="P35" s="65">
        <v>19245</v>
      </c>
      <c r="Q35" s="65">
        <v>17648</v>
      </c>
      <c r="R35" s="66">
        <v>9.0491840435176893</v>
      </c>
      <c r="S35" s="65">
        <v>13.1102348194336</v>
      </c>
      <c r="T35" s="65">
        <v>12.777832462601999</v>
      </c>
      <c r="U35" s="67">
        <v>2.5354416714099899</v>
      </c>
    </row>
    <row r="36" spans="1:21" ht="12" thickBot="1">
      <c r="A36" s="48"/>
      <c r="B36" s="50" t="s">
        <v>37</v>
      </c>
      <c r="C36" s="51"/>
      <c r="D36" s="68"/>
      <c r="E36" s="65">
        <v>661778</v>
      </c>
      <c r="F36" s="68"/>
      <c r="G36" s="65">
        <v>68826.92</v>
      </c>
      <c r="H36" s="68"/>
      <c r="I36" s="68"/>
      <c r="J36" s="68"/>
      <c r="K36" s="65">
        <v>2835.0084999999999</v>
      </c>
      <c r="L36" s="66">
        <v>4.11904019531893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217596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239244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332295.38449999999</v>
      </c>
      <c r="E39" s="65">
        <v>478388</v>
      </c>
      <c r="F39" s="66">
        <v>69.461479907522801</v>
      </c>
      <c r="G39" s="65">
        <v>408851.79989999998</v>
      </c>
      <c r="H39" s="66">
        <v>-18.724734835146801</v>
      </c>
      <c r="I39" s="65">
        <v>20507.1567</v>
      </c>
      <c r="J39" s="66">
        <v>6.1713636892239201</v>
      </c>
      <c r="K39" s="65">
        <v>17527.768899999999</v>
      </c>
      <c r="L39" s="66">
        <v>4.2870714778037096</v>
      </c>
      <c r="M39" s="66">
        <v>0.16998100653871601</v>
      </c>
      <c r="N39" s="65">
        <v>587179.99979999999</v>
      </c>
      <c r="O39" s="65">
        <v>113309478.07340001</v>
      </c>
      <c r="P39" s="65">
        <v>587</v>
      </c>
      <c r="Q39" s="65">
        <v>451</v>
      </c>
      <c r="R39" s="66">
        <v>30.155210643015501</v>
      </c>
      <c r="S39" s="65">
        <v>566.09094463373106</v>
      </c>
      <c r="T39" s="65">
        <v>565.15435764966696</v>
      </c>
      <c r="U39" s="67">
        <v>0.165448148030262</v>
      </c>
    </row>
    <row r="40" spans="1:21" ht="12" thickBot="1">
      <c r="A40" s="48"/>
      <c r="B40" s="50" t="s">
        <v>34</v>
      </c>
      <c r="C40" s="51"/>
      <c r="D40" s="65">
        <v>556462.65870000003</v>
      </c>
      <c r="E40" s="65">
        <v>428530</v>
      </c>
      <c r="F40" s="66">
        <v>129.85383956782499</v>
      </c>
      <c r="G40" s="65">
        <v>362562.592</v>
      </c>
      <c r="H40" s="66">
        <v>53.480439234061997</v>
      </c>
      <c r="I40" s="65">
        <v>36770.106200000002</v>
      </c>
      <c r="J40" s="66">
        <v>6.60782994602042</v>
      </c>
      <c r="K40" s="65">
        <v>30006.074499999999</v>
      </c>
      <c r="L40" s="66">
        <v>8.2761087773776705</v>
      </c>
      <c r="M40" s="66">
        <v>0.225422079119346</v>
      </c>
      <c r="N40" s="65">
        <v>961571.99509999994</v>
      </c>
      <c r="O40" s="65">
        <v>152389178.94409999</v>
      </c>
      <c r="P40" s="65">
        <v>2615</v>
      </c>
      <c r="Q40" s="65">
        <v>2195</v>
      </c>
      <c r="R40" s="66">
        <v>19.1343963553531</v>
      </c>
      <c r="S40" s="65">
        <v>212.79642780114699</v>
      </c>
      <c r="T40" s="65">
        <v>184.56006214122999</v>
      </c>
      <c r="U40" s="67">
        <v>13.2691915704071</v>
      </c>
    </row>
    <row r="41" spans="1:21" ht="12" thickBot="1">
      <c r="A41" s="48"/>
      <c r="B41" s="50" t="s">
        <v>40</v>
      </c>
      <c r="C41" s="51"/>
      <c r="D41" s="68"/>
      <c r="E41" s="65">
        <v>272221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83897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29271.0867</v>
      </c>
      <c r="E43" s="71"/>
      <c r="F43" s="71"/>
      <c r="G43" s="70">
        <v>33101.230000000003</v>
      </c>
      <c r="H43" s="72">
        <v>-11.570999929609901</v>
      </c>
      <c r="I43" s="70">
        <v>3251.3427999999999</v>
      </c>
      <c r="J43" s="72">
        <v>11.1076942011859</v>
      </c>
      <c r="K43" s="70">
        <v>3478.4544999999998</v>
      </c>
      <c r="L43" s="72">
        <v>10.5085354834246</v>
      </c>
      <c r="M43" s="72">
        <v>-6.5290979082807996E-2</v>
      </c>
      <c r="N43" s="70">
        <v>86475.521599999993</v>
      </c>
      <c r="O43" s="70">
        <v>15211916.2215</v>
      </c>
      <c r="P43" s="70">
        <v>60</v>
      </c>
      <c r="Q43" s="70">
        <v>56</v>
      </c>
      <c r="R43" s="72">
        <v>7.1428571428571397</v>
      </c>
      <c r="S43" s="70">
        <v>487.85144500000001</v>
      </c>
      <c r="T43" s="70">
        <v>1021.50776607143</v>
      </c>
      <c r="U43" s="73">
        <v>-109.389103289717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63179</v>
      </c>
      <c r="D2" s="32">
        <v>692018.53786239296</v>
      </c>
      <c r="E2" s="32">
        <v>530661.46291196602</v>
      </c>
      <c r="F2" s="32">
        <v>161357.07495042699</v>
      </c>
      <c r="G2" s="32">
        <v>530661.46291196602</v>
      </c>
      <c r="H2" s="32">
        <v>0.233168717486746</v>
      </c>
    </row>
    <row r="3" spans="1:8" ht="14.25">
      <c r="A3" s="32">
        <v>2</v>
      </c>
      <c r="B3" s="33">
        <v>13</v>
      </c>
      <c r="C3" s="32">
        <v>17403.214</v>
      </c>
      <c r="D3" s="32">
        <v>139668.906302216</v>
      </c>
      <c r="E3" s="32">
        <v>107113.078329718</v>
      </c>
      <c r="F3" s="32">
        <v>32555.8279724983</v>
      </c>
      <c r="G3" s="32">
        <v>107113.078329718</v>
      </c>
      <c r="H3" s="32">
        <v>0.23309288254934801</v>
      </c>
    </row>
    <row r="4" spans="1:8" ht="14.25">
      <c r="A4" s="32">
        <v>3</v>
      </c>
      <c r="B4" s="33">
        <v>14</v>
      </c>
      <c r="C4" s="32">
        <v>129493</v>
      </c>
      <c r="D4" s="32">
        <v>183469.36321111099</v>
      </c>
      <c r="E4" s="32">
        <v>137442.50545641</v>
      </c>
      <c r="F4" s="32">
        <v>46026.857754700897</v>
      </c>
      <c r="G4" s="32">
        <v>137442.50545641</v>
      </c>
      <c r="H4" s="32">
        <v>0.25086944735148797</v>
      </c>
    </row>
    <row r="5" spans="1:8" ht="14.25">
      <c r="A5" s="32">
        <v>4</v>
      </c>
      <c r="B5" s="33">
        <v>15</v>
      </c>
      <c r="C5" s="32">
        <v>3907</v>
      </c>
      <c r="D5" s="32">
        <v>60210.135610256402</v>
      </c>
      <c r="E5" s="32">
        <v>46173.067166666697</v>
      </c>
      <c r="F5" s="32">
        <v>14037.0684435897</v>
      </c>
      <c r="G5" s="32">
        <v>46173.067166666697</v>
      </c>
      <c r="H5" s="32">
        <v>0.23313464255341501</v>
      </c>
    </row>
    <row r="6" spans="1:8" ht="14.25">
      <c r="A6" s="32">
        <v>5</v>
      </c>
      <c r="B6" s="33">
        <v>16</v>
      </c>
      <c r="C6" s="32">
        <v>3316</v>
      </c>
      <c r="D6" s="32">
        <v>277340.229087179</v>
      </c>
      <c r="E6" s="32">
        <v>287320.61788803397</v>
      </c>
      <c r="F6" s="32">
        <v>-9980.3888008547001</v>
      </c>
      <c r="G6" s="32">
        <v>287320.61788803397</v>
      </c>
      <c r="H6" s="32">
        <v>-3.5986084073354699E-2</v>
      </c>
    </row>
    <row r="7" spans="1:8" ht="14.25">
      <c r="A7" s="32">
        <v>6</v>
      </c>
      <c r="B7" s="33">
        <v>17</v>
      </c>
      <c r="C7" s="32">
        <v>23162</v>
      </c>
      <c r="D7" s="32">
        <v>452922.41738547001</v>
      </c>
      <c r="E7" s="32">
        <v>341116.62286153802</v>
      </c>
      <c r="F7" s="32">
        <v>111805.794523932</v>
      </c>
      <c r="G7" s="32">
        <v>341116.62286153802</v>
      </c>
      <c r="H7" s="32">
        <v>0.24685418568888501</v>
      </c>
    </row>
    <row r="8" spans="1:8" ht="14.25">
      <c r="A8" s="32">
        <v>7</v>
      </c>
      <c r="B8" s="33">
        <v>18</v>
      </c>
      <c r="C8" s="32">
        <v>45063</v>
      </c>
      <c r="D8" s="32">
        <v>240682.82938376101</v>
      </c>
      <c r="E8" s="32">
        <v>191513.812452991</v>
      </c>
      <c r="F8" s="32">
        <v>49169.016930769198</v>
      </c>
      <c r="G8" s="32">
        <v>191513.812452991</v>
      </c>
      <c r="H8" s="32">
        <v>0.20428967474190199</v>
      </c>
    </row>
    <row r="9" spans="1:8" ht="14.25">
      <c r="A9" s="32">
        <v>8</v>
      </c>
      <c r="B9" s="33">
        <v>19</v>
      </c>
      <c r="C9" s="32">
        <v>22422</v>
      </c>
      <c r="D9" s="32">
        <v>158242.940112821</v>
      </c>
      <c r="E9" s="32">
        <v>121171.28215812</v>
      </c>
      <c r="F9" s="32">
        <v>37071.657954700902</v>
      </c>
      <c r="G9" s="32">
        <v>121171.28215812</v>
      </c>
      <c r="H9" s="32">
        <v>0.23427053319579599</v>
      </c>
    </row>
    <row r="10" spans="1:8" ht="14.25">
      <c r="A10" s="32">
        <v>9</v>
      </c>
      <c r="B10" s="33">
        <v>21</v>
      </c>
      <c r="C10" s="32">
        <v>199968</v>
      </c>
      <c r="D10" s="32">
        <v>863953.59010000003</v>
      </c>
      <c r="E10" s="32">
        <v>808106.49679999996</v>
      </c>
      <c r="F10" s="32">
        <v>55847.0933</v>
      </c>
      <c r="G10" s="32">
        <v>808106.49679999996</v>
      </c>
      <c r="H10" s="32">
        <v>6.4641311686124095E-2</v>
      </c>
    </row>
    <row r="11" spans="1:8" ht="14.25">
      <c r="A11" s="32">
        <v>10</v>
      </c>
      <c r="B11" s="33">
        <v>22</v>
      </c>
      <c r="C11" s="32">
        <v>32220</v>
      </c>
      <c r="D11" s="32">
        <v>499028.33931538498</v>
      </c>
      <c r="E11" s="32">
        <v>441227.982723077</v>
      </c>
      <c r="F11" s="32">
        <v>57800.356592307697</v>
      </c>
      <c r="G11" s="32">
        <v>441227.982723077</v>
      </c>
      <c r="H11" s="32">
        <v>0.115825799936741</v>
      </c>
    </row>
    <row r="12" spans="1:8" ht="14.25">
      <c r="A12" s="32">
        <v>11</v>
      </c>
      <c r="B12" s="33">
        <v>23</v>
      </c>
      <c r="C12" s="32">
        <v>284066.35200000001</v>
      </c>
      <c r="D12" s="32">
        <v>2235781.4047837602</v>
      </c>
      <c r="E12" s="32">
        <v>1885052.4774786299</v>
      </c>
      <c r="F12" s="32">
        <v>350728.92730512802</v>
      </c>
      <c r="G12" s="32">
        <v>1885052.4774786299</v>
      </c>
      <c r="H12" s="32">
        <v>0.15687084907079701</v>
      </c>
    </row>
    <row r="13" spans="1:8" ht="14.25">
      <c r="A13" s="32">
        <v>12</v>
      </c>
      <c r="B13" s="33">
        <v>24</v>
      </c>
      <c r="C13" s="32">
        <v>36500.671999999999</v>
      </c>
      <c r="D13" s="32">
        <v>788893.07173333305</v>
      </c>
      <c r="E13" s="32">
        <v>705831.65037606796</v>
      </c>
      <c r="F13" s="32">
        <v>83061.421357265004</v>
      </c>
      <c r="G13" s="32">
        <v>705831.65037606796</v>
      </c>
      <c r="H13" s="32">
        <v>0.105288567403393</v>
      </c>
    </row>
    <row r="14" spans="1:8" ht="14.25">
      <c r="A14" s="32">
        <v>13</v>
      </c>
      <c r="B14" s="33">
        <v>25</v>
      </c>
      <c r="C14" s="32">
        <v>95994</v>
      </c>
      <c r="D14" s="32">
        <v>1273685.3783</v>
      </c>
      <c r="E14" s="32">
        <v>1273046.4265999999</v>
      </c>
      <c r="F14" s="32">
        <v>638.95169999999996</v>
      </c>
      <c r="G14" s="32">
        <v>1273046.4265999999</v>
      </c>
      <c r="H14" s="32">
        <v>5.0165583344672997E-4</v>
      </c>
    </row>
    <row r="15" spans="1:8" ht="14.25">
      <c r="A15" s="32">
        <v>14</v>
      </c>
      <c r="B15" s="33">
        <v>26</v>
      </c>
      <c r="C15" s="32">
        <v>94854</v>
      </c>
      <c r="D15" s="32">
        <v>452800.56136843702</v>
      </c>
      <c r="E15" s="32">
        <v>401153.29205132701</v>
      </c>
      <c r="F15" s="32">
        <v>51647.269317109101</v>
      </c>
      <c r="G15" s="32">
        <v>401153.29205132701</v>
      </c>
      <c r="H15" s="32">
        <v>0.114061849130714</v>
      </c>
    </row>
    <row r="16" spans="1:8" ht="14.25">
      <c r="A16" s="32">
        <v>15</v>
      </c>
      <c r="B16" s="33">
        <v>27</v>
      </c>
      <c r="C16" s="32">
        <v>209593.98699999999</v>
      </c>
      <c r="D16" s="32">
        <v>1299032.6320814199</v>
      </c>
      <c r="E16" s="32">
        <v>1128487.5904292001</v>
      </c>
      <c r="F16" s="32">
        <v>170545.04165221201</v>
      </c>
      <c r="G16" s="32">
        <v>1128487.5904292001</v>
      </c>
      <c r="H16" s="32">
        <v>0.13128618746008799</v>
      </c>
    </row>
    <row r="17" spans="1:8" ht="14.25">
      <c r="A17" s="32">
        <v>16</v>
      </c>
      <c r="B17" s="33">
        <v>29</v>
      </c>
      <c r="C17" s="32">
        <v>265437</v>
      </c>
      <c r="D17" s="32">
        <v>3069906.7529418799</v>
      </c>
      <c r="E17" s="32">
        <v>2855462.9261547001</v>
      </c>
      <c r="F17" s="32">
        <v>214443.82678717899</v>
      </c>
      <c r="G17" s="32">
        <v>2855462.9261547001</v>
      </c>
      <c r="H17" s="32">
        <v>6.9853531082557693E-2</v>
      </c>
    </row>
    <row r="18" spans="1:8" ht="14.25">
      <c r="A18" s="32">
        <v>17</v>
      </c>
      <c r="B18" s="33">
        <v>31</v>
      </c>
      <c r="C18" s="32">
        <v>60431.572999999997</v>
      </c>
      <c r="D18" s="32">
        <v>389279.08295665198</v>
      </c>
      <c r="E18" s="32">
        <v>335940.43994128797</v>
      </c>
      <c r="F18" s="32">
        <v>53338.643015363799</v>
      </c>
      <c r="G18" s="32">
        <v>335940.43994128797</v>
      </c>
      <c r="H18" s="32">
        <v>0.13701903171947</v>
      </c>
    </row>
    <row r="19" spans="1:8" ht="14.25">
      <c r="A19" s="32">
        <v>18</v>
      </c>
      <c r="B19" s="33">
        <v>32</v>
      </c>
      <c r="C19" s="32">
        <v>23846.973999999998</v>
      </c>
      <c r="D19" s="32">
        <v>383600.05186332401</v>
      </c>
      <c r="E19" s="32">
        <v>348206.72892212798</v>
      </c>
      <c r="F19" s="32">
        <v>35393.322941195802</v>
      </c>
      <c r="G19" s="32">
        <v>348206.72892212798</v>
      </c>
      <c r="H19" s="32">
        <v>9.22662099999048E-2</v>
      </c>
    </row>
    <row r="20" spans="1:8" ht="14.25">
      <c r="A20" s="32">
        <v>19</v>
      </c>
      <c r="B20" s="33">
        <v>33</v>
      </c>
      <c r="C20" s="32">
        <v>49455.26</v>
      </c>
      <c r="D20" s="32">
        <v>563519.48940645903</v>
      </c>
      <c r="E20" s="32">
        <v>445178.21451569698</v>
      </c>
      <c r="F20" s="32">
        <v>118341.274890762</v>
      </c>
      <c r="G20" s="32">
        <v>445178.21451569698</v>
      </c>
      <c r="H20" s="32">
        <v>0.210003872298024</v>
      </c>
    </row>
    <row r="21" spans="1:8" ht="14.25">
      <c r="A21" s="32">
        <v>20</v>
      </c>
      <c r="B21" s="33">
        <v>34</v>
      </c>
      <c r="C21" s="32">
        <v>62078.904999999999</v>
      </c>
      <c r="D21" s="32">
        <v>319344.00326874701</v>
      </c>
      <c r="E21" s="32">
        <v>225871.9428818</v>
      </c>
      <c r="F21" s="32">
        <v>93472.060386947007</v>
      </c>
      <c r="G21" s="32">
        <v>225871.9428818</v>
      </c>
      <c r="H21" s="32">
        <v>0.29270022117272898</v>
      </c>
    </row>
    <row r="22" spans="1:8" ht="14.25">
      <c r="A22" s="32">
        <v>21</v>
      </c>
      <c r="B22" s="33">
        <v>35</v>
      </c>
      <c r="C22" s="32">
        <v>44905.008999999998</v>
      </c>
      <c r="D22" s="32">
        <v>1161781.5858301099</v>
      </c>
      <c r="E22" s="32">
        <v>1081061.47253765</v>
      </c>
      <c r="F22" s="32">
        <v>80720.1132924587</v>
      </c>
      <c r="G22" s="32">
        <v>1081061.47253765</v>
      </c>
      <c r="H22" s="32">
        <v>6.9479594337676601E-2</v>
      </c>
    </row>
    <row r="23" spans="1:8" ht="14.25">
      <c r="A23" s="32">
        <v>22</v>
      </c>
      <c r="B23" s="33">
        <v>36</v>
      </c>
      <c r="C23" s="32">
        <v>122822.978</v>
      </c>
      <c r="D23" s="32">
        <v>674674.71718584094</v>
      </c>
      <c r="E23" s="32">
        <v>565210.80405752896</v>
      </c>
      <c r="F23" s="32">
        <v>109463.91312831199</v>
      </c>
      <c r="G23" s="32">
        <v>565210.80405752896</v>
      </c>
      <c r="H23" s="32">
        <v>0.16224694706939699</v>
      </c>
    </row>
    <row r="24" spans="1:8" ht="14.25">
      <c r="A24" s="32">
        <v>23</v>
      </c>
      <c r="B24" s="33">
        <v>37</v>
      </c>
      <c r="C24" s="32">
        <v>166489.62299999999</v>
      </c>
      <c r="D24" s="32">
        <v>1245384.4207548699</v>
      </c>
      <c r="E24" s="32">
        <v>1063691.3196632999</v>
      </c>
      <c r="F24" s="32">
        <v>181693.10109156999</v>
      </c>
      <c r="G24" s="32">
        <v>1063691.3196632999</v>
      </c>
      <c r="H24" s="32">
        <v>0.14589318612275601</v>
      </c>
    </row>
    <row r="25" spans="1:8" ht="14.25">
      <c r="A25" s="32">
        <v>24</v>
      </c>
      <c r="B25" s="33">
        <v>38</v>
      </c>
      <c r="C25" s="32">
        <v>284462.90899999999</v>
      </c>
      <c r="D25" s="32">
        <v>1325719.60921504</v>
      </c>
      <c r="E25" s="32">
        <v>1298160.97970354</v>
      </c>
      <c r="F25" s="32">
        <v>27558.629511504401</v>
      </c>
      <c r="G25" s="32">
        <v>1298160.97970354</v>
      </c>
      <c r="H25" s="32">
        <v>2.0787675855395898E-2</v>
      </c>
    </row>
    <row r="26" spans="1:8" ht="14.25">
      <c r="A26" s="32">
        <v>25</v>
      </c>
      <c r="B26" s="33">
        <v>39</v>
      </c>
      <c r="C26" s="32">
        <v>103589.496</v>
      </c>
      <c r="D26" s="32">
        <v>163378.09937405601</v>
      </c>
      <c r="E26" s="32">
        <v>122613.147447465</v>
      </c>
      <c r="F26" s="32">
        <v>40764.951926590998</v>
      </c>
      <c r="G26" s="32">
        <v>122613.147447465</v>
      </c>
      <c r="H26" s="32">
        <v>0.24951295236492499</v>
      </c>
    </row>
    <row r="27" spans="1:8" ht="14.25">
      <c r="A27" s="32">
        <v>26</v>
      </c>
      <c r="B27" s="33">
        <v>40</v>
      </c>
      <c r="C27" s="32">
        <v>7</v>
      </c>
      <c r="D27" s="32">
        <v>23.7608</v>
      </c>
      <c r="E27" s="32">
        <v>20.766300000000001</v>
      </c>
      <c r="F27" s="32">
        <v>2.9944999999999999</v>
      </c>
      <c r="G27" s="32">
        <v>20.766300000000001</v>
      </c>
      <c r="H27" s="32">
        <v>0.12602690145112999</v>
      </c>
    </row>
    <row r="28" spans="1:8" ht="14.25">
      <c r="A28" s="32">
        <v>27</v>
      </c>
      <c r="B28" s="33">
        <v>42</v>
      </c>
      <c r="C28" s="32">
        <v>15804.101000000001</v>
      </c>
      <c r="D28" s="32">
        <v>252306.46789999999</v>
      </c>
      <c r="E28" s="32">
        <v>223554.7838</v>
      </c>
      <c r="F28" s="32">
        <v>28751.684099999999</v>
      </c>
      <c r="G28" s="32">
        <v>223554.7838</v>
      </c>
      <c r="H28" s="32">
        <v>0.11395539852508101</v>
      </c>
    </row>
    <row r="29" spans="1:8" ht="14.25">
      <c r="A29" s="32">
        <v>28</v>
      </c>
      <c r="B29" s="33">
        <v>75</v>
      </c>
      <c r="C29" s="32">
        <v>600</v>
      </c>
      <c r="D29" s="32">
        <v>332295.38461538497</v>
      </c>
      <c r="E29" s="32">
        <v>311788.23162393202</v>
      </c>
      <c r="F29" s="32">
        <v>20507.152991453</v>
      </c>
      <c r="G29" s="32">
        <v>311788.23162393202</v>
      </c>
      <c r="H29" s="32">
        <v>6.1713625710417302E-2</v>
      </c>
    </row>
    <row r="30" spans="1:8" ht="14.25">
      <c r="A30" s="32">
        <v>29</v>
      </c>
      <c r="B30" s="33">
        <v>76</v>
      </c>
      <c r="C30" s="32">
        <v>2758</v>
      </c>
      <c r="D30" s="32">
        <v>556462.65441794903</v>
      </c>
      <c r="E30" s="32">
        <v>519692.55591794901</v>
      </c>
      <c r="F30" s="32">
        <v>36770.0985</v>
      </c>
      <c r="G30" s="32">
        <v>519692.55591794901</v>
      </c>
      <c r="H30" s="32">
        <v>6.6078286131278599E-2</v>
      </c>
    </row>
    <row r="31" spans="1:8" ht="14.25">
      <c r="A31" s="32">
        <v>30</v>
      </c>
      <c r="B31" s="33">
        <v>99</v>
      </c>
      <c r="C31" s="32">
        <v>64</v>
      </c>
      <c r="D31" s="32">
        <v>29271.086831555898</v>
      </c>
      <c r="E31" s="32">
        <v>26019.7439679298</v>
      </c>
      <c r="F31" s="32">
        <v>3251.3428636260501</v>
      </c>
      <c r="G31" s="32">
        <v>26019.7439679298</v>
      </c>
      <c r="H31" s="32">
        <v>0.111076943686318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2013-11-03T04:08:41Z</dcterms:modified>
</cp:coreProperties>
</file>