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<sst xmlns="http://schemas.openxmlformats.org/spreadsheetml/2006/main" count="114" uniqueCount="71">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</sst>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217" Type="http://schemas.openxmlformats.org/officeDocument/2006/relationships/hyperlink" Target="cid:dd85b61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38" Type="http://schemas.openxmlformats.org/officeDocument/2006/relationships/image" Target="cid:207b4f41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244" Type="http://schemas.openxmlformats.org/officeDocument/2006/relationships/image" Target="cid:2fee711c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37467854.811300002</v>
      </c>
      <c r="F3" s="25">
        <f>RA!I7</f>
        <v>331048.50829999999</v>
      </c>
      <c r="G3" s="16">
        <f>E3-F3</f>
        <v>37136806.303000003</v>
      </c>
      <c r="H3" s="27">
        <f>RA!J7</f>
        <v>0.88355340856119302</v>
      </c>
      <c r="I3" s="20">
        <f>SUM(I4:I39)</f>
        <v>37467857.146837421</v>
      </c>
      <c r="J3" s="21">
        <f>SUM(J4:J39)</f>
        <v>37136805.887867928</v>
      </c>
      <c r="K3" s="22">
        <f>E3-I3</f>
        <v>-2.3355374187231064</v>
      </c>
      <c r="L3" s="22">
        <f>G3-J3</f>
        <v>0.415132075548172</v>
      </c>
    </row>
    <row r="4" spans="1:12">
      <c r="A4" s="59">
        <f>RA!A8</f>
        <v>41588</v>
      </c>
      <c r="B4" s="12">
        <v>12</v>
      </c>
      <c r="C4" s="56" t="s">
        <v>6</v>
      </c>
      <c r="D4" s="56"/>
      <c r="E4" s="15">
        <f>RA!D8</f>
        <v>973879.3051</v>
      </c>
      <c r="F4" s="25">
        <f>RA!I8</f>
        <v>143122.72289999999</v>
      </c>
      <c r="G4" s="16">
        <f t="shared" ref="G4:G39" si="0">E4-F4</f>
        <v>830756.58220000006</v>
      </c>
      <c r="H4" s="27">
        <f>RA!J8</f>
        <v>14.6961458314697</v>
      </c>
      <c r="I4" s="20">
        <f>VLOOKUP(B4,RMS!B:D,3,FALSE)</f>
        <v>973879.70828376105</v>
      </c>
      <c r="J4" s="21">
        <f>VLOOKUP(B4,RMS!B:E,4,FALSE)</f>
        <v>830756.58930256404</v>
      </c>
      <c r="K4" s="22">
        <f t="shared" ref="K4:K39" si="1">E4-I4</f>
        <v>-0.4031837610527873</v>
      </c>
      <c r="L4" s="22">
        <f t="shared" ref="L4:L39" si="2">G4-J4</f>
        <v>-7.1025639772415161E-3</v>
      </c>
    </row>
    <row r="5" spans="1:12">
      <c r="A5" s="59"/>
      <c r="B5" s="12">
        <v>13</v>
      </c>
      <c r="C5" s="56" t="s">
        <v>7</v>
      </c>
      <c r="D5" s="56"/>
      <c r="E5" s="15">
        <f>RA!D9</f>
        <v>131971.64420000001</v>
      </c>
      <c r="F5" s="25">
        <f>RA!I9</f>
        <v>26201.658100000001</v>
      </c>
      <c r="G5" s="16">
        <f t="shared" si="0"/>
        <v>105769.98610000001</v>
      </c>
      <c r="H5" s="27">
        <f>RA!J9</f>
        <v>19.854005956228001</v>
      </c>
      <c r="I5" s="20">
        <f>VLOOKUP(B5,RMS!B:D,3,FALSE)</f>
        <v>131971.677777937</v>
      </c>
      <c r="J5" s="21">
        <f>VLOOKUP(B5,RMS!B:E,4,FALSE)</f>
        <v>105770.003578428</v>
      </c>
      <c r="K5" s="22">
        <f t="shared" si="1"/>
        <v>-3.3577936992514879E-2</v>
      </c>
      <c r="L5" s="22">
        <f t="shared" si="2"/>
        <v>-1.747842799522914E-2</v>
      </c>
    </row>
    <row r="6" spans="1:12">
      <c r="A6" s="59"/>
      <c r="B6" s="12">
        <v>14</v>
      </c>
      <c r="C6" s="56" t="s">
        <v>8</v>
      </c>
      <c r="D6" s="56"/>
      <c r="E6" s="15">
        <f>RA!D10</f>
        <v>199403.4081</v>
      </c>
      <c r="F6" s="25">
        <f>RA!I10</f>
        <v>40309.707300000002</v>
      </c>
      <c r="G6" s="16">
        <f t="shared" si="0"/>
        <v>159093.70079999999</v>
      </c>
      <c r="H6" s="27">
        <f>RA!J10</f>
        <v>20.215154637570102</v>
      </c>
      <c r="I6" s="20">
        <f>VLOOKUP(B6,RMS!B:D,3,FALSE)</f>
        <v>199406.105079487</v>
      </c>
      <c r="J6" s="21">
        <f>VLOOKUP(B6,RMS!B:E,4,FALSE)</f>
        <v>159093.70085384601</v>
      </c>
      <c r="K6" s="22">
        <f t="shared" si="1"/>
        <v>-2.6969794869946782</v>
      </c>
      <c r="L6" s="22">
        <f t="shared" si="2"/>
        <v>-5.3846015362069011E-5</v>
      </c>
    </row>
    <row r="7" spans="1:12">
      <c r="A7" s="59"/>
      <c r="B7" s="12">
        <v>15</v>
      </c>
      <c r="C7" s="56" t="s">
        <v>9</v>
      </c>
      <c r="D7" s="56"/>
      <c r="E7" s="15">
        <f>RA!D11</f>
        <v>78930.483300000007</v>
      </c>
      <c r="F7" s="25">
        <f>RA!I11</f>
        <v>10305.7202</v>
      </c>
      <c r="G7" s="16">
        <f t="shared" si="0"/>
        <v>68624.763100000011</v>
      </c>
      <c r="H7" s="27">
        <f>RA!J11</f>
        <v>13.056704797853399</v>
      </c>
      <c r="I7" s="20">
        <f>VLOOKUP(B7,RMS!B:D,3,FALSE)</f>
        <v>78930.517534187995</v>
      </c>
      <c r="J7" s="21">
        <f>VLOOKUP(B7,RMS!B:E,4,FALSE)</f>
        <v>68624.762717093996</v>
      </c>
      <c r="K7" s="22">
        <f t="shared" si="1"/>
        <v>-3.4234187987749465E-2</v>
      </c>
      <c r="L7" s="22">
        <f t="shared" si="2"/>
        <v>3.8290601514745504E-4</v>
      </c>
    </row>
    <row r="8" spans="1:12">
      <c r="A8" s="59"/>
      <c r="B8" s="12">
        <v>16</v>
      </c>
      <c r="C8" s="56" t="s">
        <v>10</v>
      </c>
      <c r="D8" s="56"/>
      <c r="E8" s="15">
        <f>RA!D12</f>
        <v>312502.6764</v>
      </c>
      <c r="F8" s="25">
        <f>RA!I12</f>
        <v>7231.5630000000001</v>
      </c>
      <c r="G8" s="16">
        <f t="shared" si="0"/>
        <v>305271.11339999997</v>
      </c>
      <c r="H8" s="27">
        <f>RA!J12</f>
        <v>2.3140803411051998</v>
      </c>
      <c r="I8" s="20">
        <f>VLOOKUP(B8,RMS!B:D,3,FALSE)</f>
        <v>312502.67109743599</v>
      </c>
      <c r="J8" s="21">
        <f>VLOOKUP(B8,RMS!B:E,4,FALSE)</f>
        <v>305271.111493162</v>
      </c>
      <c r="K8" s="22">
        <f t="shared" si="1"/>
        <v>5.3025640081614256E-3</v>
      </c>
      <c r="L8" s="22">
        <f t="shared" si="2"/>
        <v>1.9068379770033062E-3</v>
      </c>
    </row>
    <row r="9" spans="1:12">
      <c r="A9" s="59"/>
      <c r="B9" s="12">
        <v>17</v>
      </c>
      <c r="C9" s="56" t="s">
        <v>11</v>
      </c>
      <c r="D9" s="56"/>
      <c r="E9" s="15">
        <f>RA!D13</f>
        <v>719970.72970000003</v>
      </c>
      <c r="F9" s="25">
        <f>RA!I13</f>
        <v>67877.121499999994</v>
      </c>
      <c r="G9" s="16">
        <f t="shared" si="0"/>
        <v>652093.60820000002</v>
      </c>
      <c r="H9" s="27">
        <f>RA!J13</f>
        <v>9.4277612547225704</v>
      </c>
      <c r="I9" s="20">
        <f>VLOOKUP(B9,RMS!B:D,3,FALSE)</f>
        <v>719970.926808547</v>
      </c>
      <c r="J9" s="21">
        <f>VLOOKUP(B9,RMS!B:E,4,FALSE)</f>
        <v>652093.61045384605</v>
      </c>
      <c r="K9" s="22">
        <f t="shared" si="1"/>
        <v>-0.19710854697041214</v>
      </c>
      <c r="L9" s="22">
        <f t="shared" si="2"/>
        <v>-2.2538460325449705E-3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298429.28169999999</v>
      </c>
      <c r="F10" s="25">
        <f>RA!I14</f>
        <v>50794.159699999997</v>
      </c>
      <c r="G10" s="16">
        <f t="shared" si="0"/>
        <v>247635.122</v>
      </c>
      <c r="H10" s="27">
        <f>RA!J14</f>
        <v>17.0205012760985</v>
      </c>
      <c r="I10" s="20">
        <f>VLOOKUP(B10,RMS!B:D,3,FALSE)</f>
        <v>298429.26836581202</v>
      </c>
      <c r="J10" s="21">
        <f>VLOOKUP(B10,RMS!B:E,4,FALSE)</f>
        <v>247635.12150000001</v>
      </c>
      <c r="K10" s="22">
        <f t="shared" si="1"/>
        <v>1.3334187970031053E-2</v>
      </c>
      <c r="L10" s="22">
        <f t="shared" si="2"/>
        <v>4.999999946448952E-4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172412.27549999999</v>
      </c>
      <c r="F11" s="25">
        <f>RA!I15</f>
        <v>33515.525800000003</v>
      </c>
      <c r="G11" s="16">
        <f t="shared" si="0"/>
        <v>138896.74969999999</v>
      </c>
      <c r="H11" s="27">
        <f>RA!J15</f>
        <v>19.439176069571701</v>
      </c>
      <c r="I11" s="20">
        <f>VLOOKUP(B11,RMS!B:D,3,FALSE)</f>
        <v>172412.37378632501</v>
      </c>
      <c r="J11" s="21">
        <f>VLOOKUP(B11,RMS!B:E,4,FALSE)</f>
        <v>138896.74950512801</v>
      </c>
      <c r="K11" s="22">
        <f t="shared" si="1"/>
        <v>-9.8286325024673715E-2</v>
      </c>
      <c r="L11" s="22">
        <f t="shared" si="2"/>
        <v>1.948719727806747E-4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2999717.7239000001</v>
      </c>
      <c r="F12" s="25">
        <f>RA!I16</f>
        <v>-251054.8058</v>
      </c>
      <c r="G12" s="16">
        <f t="shared" si="0"/>
        <v>3250772.5297000003</v>
      </c>
      <c r="H12" s="27">
        <f>RA!J16</f>
        <v>-8.3692810093343706</v>
      </c>
      <c r="I12" s="20">
        <f>VLOOKUP(B12,RMS!B:D,3,FALSE)</f>
        <v>2999717.1132999999</v>
      </c>
      <c r="J12" s="21">
        <f>VLOOKUP(B12,RMS!B:E,4,FALSE)</f>
        <v>3250772.5296999998</v>
      </c>
      <c r="K12" s="22">
        <f t="shared" si="1"/>
        <v>0.61060000024735928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531036.11410000001</v>
      </c>
      <c r="F13" s="25">
        <f>RA!I17</f>
        <v>53443.376900000003</v>
      </c>
      <c r="G13" s="16">
        <f t="shared" si="0"/>
        <v>477592.73719999997</v>
      </c>
      <c r="H13" s="27">
        <f>RA!J17</f>
        <v>10.0639816165</v>
      </c>
      <c r="I13" s="20">
        <f>VLOOKUP(B13,RMS!B:D,3,FALSE)</f>
        <v>531036.13500512799</v>
      </c>
      <c r="J13" s="21">
        <f>VLOOKUP(B13,RMS!B:E,4,FALSE)</f>
        <v>477592.73787435901</v>
      </c>
      <c r="K13" s="22">
        <f t="shared" si="1"/>
        <v>-2.0905127981677651E-2</v>
      </c>
      <c r="L13" s="22">
        <f t="shared" si="2"/>
        <v>-6.743590347468853E-4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2604000.0814</v>
      </c>
      <c r="F14" s="25">
        <f>RA!I18</f>
        <v>204450.7599</v>
      </c>
      <c r="G14" s="16">
        <f t="shared" si="0"/>
        <v>2399549.3215000001</v>
      </c>
      <c r="H14" s="27">
        <f>RA!J18</f>
        <v>7.8514114250749296</v>
      </c>
      <c r="I14" s="20">
        <f>VLOOKUP(B14,RMS!B:D,3,FALSE)</f>
        <v>2603999.18675385</v>
      </c>
      <c r="J14" s="21">
        <f>VLOOKUP(B14,RMS!B:E,4,FALSE)</f>
        <v>2399549.30158205</v>
      </c>
      <c r="K14" s="22">
        <f t="shared" si="1"/>
        <v>0.89464615005999804</v>
      </c>
      <c r="L14" s="22">
        <f t="shared" si="2"/>
        <v>1.9917950034141541E-2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1808495.6200999999</v>
      </c>
      <c r="F15" s="25">
        <f>RA!I19</f>
        <v>31210.1008</v>
      </c>
      <c r="G15" s="16">
        <f t="shared" si="0"/>
        <v>1777285.5193</v>
      </c>
      <c r="H15" s="27">
        <f>RA!J19</f>
        <v>1.72574931634472</v>
      </c>
      <c r="I15" s="20">
        <f>VLOOKUP(B15,RMS!B:D,3,FALSE)</f>
        <v>1808495.53528462</v>
      </c>
      <c r="J15" s="21">
        <f>VLOOKUP(B15,RMS!B:E,4,FALSE)</f>
        <v>1777285.5197854701</v>
      </c>
      <c r="K15" s="22">
        <f t="shared" si="1"/>
        <v>8.4815379930660129E-2</v>
      </c>
      <c r="L15" s="22">
        <f t="shared" si="2"/>
        <v>-4.8547005280852318E-4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4265242.3705000002</v>
      </c>
      <c r="F16" s="25">
        <f>RA!I20</f>
        <v>-267243.10479999997</v>
      </c>
      <c r="G16" s="16">
        <f t="shared" si="0"/>
        <v>4532485.4753</v>
      </c>
      <c r="H16" s="27">
        <f>RA!J20</f>
        <v>-6.2656018482877398</v>
      </c>
      <c r="I16" s="20">
        <f>VLOOKUP(B16,RMS!B:D,3,FALSE)</f>
        <v>4265242.2127</v>
      </c>
      <c r="J16" s="21">
        <f>VLOOKUP(B16,RMS!B:E,4,FALSE)</f>
        <v>4532485.4753</v>
      </c>
      <c r="K16" s="22">
        <f t="shared" si="1"/>
        <v>0.15780000016093254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668575.39029999997</v>
      </c>
      <c r="F17" s="25">
        <f>RA!I21</f>
        <v>22583.482899999999</v>
      </c>
      <c r="G17" s="16">
        <f t="shared" si="0"/>
        <v>645991.90740000003</v>
      </c>
      <c r="H17" s="27">
        <f>RA!J21</f>
        <v>3.3778513579248601</v>
      </c>
      <c r="I17" s="20">
        <f>VLOOKUP(B17,RMS!B:D,3,FALSE)</f>
        <v>668575.32509167201</v>
      </c>
      <c r="J17" s="21">
        <f>VLOOKUP(B17,RMS!B:E,4,FALSE)</f>
        <v>645991.90736875404</v>
      </c>
      <c r="K17" s="22">
        <f t="shared" si="1"/>
        <v>6.5208327956497669E-2</v>
      </c>
      <c r="L17" s="22">
        <f t="shared" si="2"/>
        <v>3.1245988793671131E-5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1756830.4542</v>
      </c>
      <c r="F18" s="25">
        <f>RA!I22</f>
        <v>85744.794500000004</v>
      </c>
      <c r="G18" s="16">
        <f t="shared" si="0"/>
        <v>1671085.6597</v>
      </c>
      <c r="H18" s="27">
        <f>RA!J22</f>
        <v>4.8806527855327504</v>
      </c>
      <c r="I18" s="20">
        <f>VLOOKUP(B18,RMS!B:D,3,FALSE)</f>
        <v>1756830.77383923</v>
      </c>
      <c r="J18" s="21">
        <f>VLOOKUP(B18,RMS!B:E,4,FALSE)</f>
        <v>1671085.6567716801</v>
      </c>
      <c r="K18" s="22">
        <f t="shared" si="1"/>
        <v>-0.31963922991417348</v>
      </c>
      <c r="L18" s="22">
        <f t="shared" si="2"/>
        <v>2.9283198527991772E-3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6365170.0055</v>
      </c>
      <c r="F19" s="25">
        <f>RA!I23</f>
        <v>-230737.24840000001</v>
      </c>
      <c r="G19" s="16">
        <f t="shared" si="0"/>
        <v>6595907.2538999999</v>
      </c>
      <c r="H19" s="27">
        <f>RA!J23</f>
        <v>-3.6249974187747598</v>
      </c>
      <c r="I19" s="20">
        <f>VLOOKUP(B19,RMS!B:D,3,FALSE)</f>
        <v>6365171.4593735002</v>
      </c>
      <c r="J19" s="21">
        <f>VLOOKUP(B19,RMS!B:E,4,FALSE)</f>
        <v>6595907.2663239297</v>
      </c>
      <c r="K19" s="22">
        <f t="shared" si="1"/>
        <v>-1.4538735002279282</v>
      </c>
      <c r="L19" s="22">
        <f t="shared" si="2"/>
        <v>-1.2423929758369923E-2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491675.74440000003</v>
      </c>
      <c r="F20" s="25">
        <f>RA!I24</f>
        <v>35452.3177</v>
      </c>
      <c r="G20" s="16">
        <f t="shared" si="0"/>
        <v>456223.42670000001</v>
      </c>
      <c r="H20" s="27">
        <f>RA!J24</f>
        <v>7.2105077591865001</v>
      </c>
      <c r="I20" s="20">
        <f>VLOOKUP(B20,RMS!B:D,3,FALSE)</f>
        <v>491675.63144899003</v>
      </c>
      <c r="J20" s="21">
        <f>VLOOKUP(B20,RMS!B:E,4,FALSE)</f>
        <v>456223.427798638</v>
      </c>
      <c r="K20" s="22">
        <f t="shared" si="1"/>
        <v>0.11295100999996066</v>
      </c>
      <c r="L20" s="22">
        <f t="shared" si="2"/>
        <v>-1.0986379929818213E-3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461758.3468</v>
      </c>
      <c r="F21" s="25">
        <f>RA!I25</f>
        <v>17341.733499999998</v>
      </c>
      <c r="G21" s="16">
        <f t="shared" si="0"/>
        <v>444416.61330000003</v>
      </c>
      <c r="H21" s="27">
        <f>RA!J25</f>
        <v>3.75558636247266</v>
      </c>
      <c r="I21" s="20">
        <f>VLOOKUP(B21,RMS!B:D,3,FALSE)</f>
        <v>461758.34759676998</v>
      </c>
      <c r="J21" s="21">
        <f>VLOOKUP(B21,RMS!B:E,4,FALSE)</f>
        <v>444416.63008308603</v>
      </c>
      <c r="K21" s="22">
        <f t="shared" si="1"/>
        <v>-7.9676997847855091E-4</v>
      </c>
      <c r="L21" s="22">
        <f t="shared" si="2"/>
        <v>-1.6783086000941694E-2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878951.51439999999</v>
      </c>
      <c r="F22" s="25">
        <f>RA!I26</f>
        <v>146787.98190000001</v>
      </c>
      <c r="G22" s="16">
        <f t="shared" si="0"/>
        <v>732163.53249999997</v>
      </c>
      <c r="H22" s="27">
        <f>RA!J26</f>
        <v>16.700350303190699</v>
      </c>
      <c r="I22" s="20">
        <f>VLOOKUP(B22,RMS!B:D,3,FALSE)</f>
        <v>878951.53756565298</v>
      </c>
      <c r="J22" s="21">
        <f>VLOOKUP(B22,RMS!B:E,4,FALSE)</f>
        <v>732163.52136515197</v>
      </c>
      <c r="K22" s="22">
        <f t="shared" si="1"/>
        <v>-2.3165652994066477E-2</v>
      </c>
      <c r="L22" s="22">
        <f t="shared" si="2"/>
        <v>1.113484799861908E-2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338803.8052</v>
      </c>
      <c r="F23" s="25">
        <f>RA!I27</f>
        <v>91190.593099999998</v>
      </c>
      <c r="G23" s="16">
        <f t="shared" si="0"/>
        <v>247613.2121</v>
      </c>
      <c r="H23" s="27">
        <f>RA!J27</f>
        <v>26.9154571762171</v>
      </c>
      <c r="I23" s="20">
        <f>VLOOKUP(B23,RMS!B:D,3,FALSE)</f>
        <v>338803.53990325198</v>
      </c>
      <c r="J23" s="21">
        <f>VLOOKUP(B23,RMS!B:E,4,FALSE)</f>
        <v>247613.17873905899</v>
      </c>
      <c r="K23" s="22">
        <f t="shared" si="1"/>
        <v>0.2652967480244115</v>
      </c>
      <c r="L23" s="22">
        <f t="shared" si="2"/>
        <v>3.3360941015416756E-2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1874900.2741</v>
      </c>
      <c r="F24" s="25">
        <f>RA!I28</f>
        <v>-25333.801800000001</v>
      </c>
      <c r="G24" s="16">
        <f t="shared" si="0"/>
        <v>1900234.0759000001</v>
      </c>
      <c r="H24" s="27">
        <f>RA!J28</f>
        <v>-1.3512079628961</v>
      </c>
      <c r="I24" s="20">
        <f>VLOOKUP(B24,RMS!B:D,3,FALSE)</f>
        <v>1874900.27348496</v>
      </c>
      <c r="J24" s="21">
        <f>VLOOKUP(B24,RMS!B:E,4,FALSE)</f>
        <v>1900234.05967227</v>
      </c>
      <c r="K24" s="22">
        <f t="shared" si="1"/>
        <v>6.1504007317125797E-4</v>
      </c>
      <c r="L24" s="22">
        <f t="shared" si="2"/>
        <v>1.6227730084210634E-2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797495.95409999997</v>
      </c>
      <c r="F25" s="25">
        <f>RA!I29</f>
        <v>58971.180399999997</v>
      </c>
      <c r="G25" s="16">
        <f t="shared" si="0"/>
        <v>738524.77370000002</v>
      </c>
      <c r="H25" s="27">
        <f>RA!J29</f>
        <v>7.3945428935186097</v>
      </c>
      <c r="I25" s="20">
        <f>VLOOKUP(B25,RMS!B:D,3,FALSE)</f>
        <v>797495.95164336299</v>
      </c>
      <c r="J25" s="21">
        <f>VLOOKUP(B25,RMS!B:E,4,FALSE)</f>
        <v>738524.77654948703</v>
      </c>
      <c r="K25" s="22">
        <f t="shared" si="1"/>
        <v>2.4566369829699397E-3</v>
      </c>
      <c r="L25" s="22">
        <f t="shared" si="2"/>
        <v>-2.8494870057329535E-3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1306567.1421000001</v>
      </c>
      <c r="F26" s="25">
        <f>RA!I30</f>
        <v>113623.8072</v>
      </c>
      <c r="G26" s="16">
        <f t="shared" si="0"/>
        <v>1192943.3349000001</v>
      </c>
      <c r="H26" s="27">
        <f>RA!J30</f>
        <v>8.6963619043240605</v>
      </c>
      <c r="I26" s="20">
        <f>VLOOKUP(B26,RMS!B:D,3,FALSE)</f>
        <v>1306567.1344743399</v>
      </c>
      <c r="J26" s="21">
        <f>VLOOKUP(B26,RMS!B:E,4,FALSE)</f>
        <v>1192943.33644757</v>
      </c>
      <c r="K26" s="22">
        <f t="shared" si="1"/>
        <v>7.6256601605564356E-3</v>
      </c>
      <c r="L26" s="22">
        <f t="shared" si="2"/>
        <v>-1.5475698746740818E-3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5589798.2600999996</v>
      </c>
      <c r="F27" s="25">
        <f>RA!I31</f>
        <v>-278623.05599999998</v>
      </c>
      <c r="G27" s="16">
        <f t="shared" si="0"/>
        <v>5868421.3160999995</v>
      </c>
      <c r="H27" s="27">
        <f>RA!J31</f>
        <v>-4.98449215938279</v>
      </c>
      <c r="I27" s="20">
        <f>VLOOKUP(B27,RMS!B:D,3,FALSE)</f>
        <v>5589797.7157955803</v>
      </c>
      <c r="J27" s="21">
        <f>VLOOKUP(B27,RMS!B:E,4,FALSE)</f>
        <v>5868420.9021707997</v>
      </c>
      <c r="K27" s="22">
        <f t="shared" si="1"/>
        <v>0.54430441930890083</v>
      </c>
      <c r="L27" s="22">
        <f t="shared" si="2"/>
        <v>0.41392919979989529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170137.46280000001</v>
      </c>
      <c r="F28" s="25">
        <f>RA!I32</f>
        <v>38702.952299999997</v>
      </c>
      <c r="G28" s="16">
        <f t="shared" si="0"/>
        <v>131434.5105</v>
      </c>
      <c r="H28" s="27">
        <f>RA!J32</f>
        <v>22.748048350465901</v>
      </c>
      <c r="I28" s="20">
        <f>VLOOKUP(B28,RMS!B:D,3,FALSE)</f>
        <v>170137.29340002299</v>
      </c>
      <c r="J28" s="21">
        <f>VLOOKUP(B28,RMS!B:E,4,FALSE)</f>
        <v>131434.51814432899</v>
      </c>
      <c r="K28" s="22">
        <f t="shared" si="1"/>
        <v>0.16939997702138498</v>
      </c>
      <c r="L28" s="22">
        <f t="shared" si="2"/>
        <v>-7.6443289872258902E-3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43.804900000000004</v>
      </c>
      <c r="F29" s="25">
        <f>RA!I33</f>
        <v>8.8165999999999993</v>
      </c>
      <c r="G29" s="16">
        <f t="shared" si="0"/>
        <v>34.988300000000002</v>
      </c>
      <c r="H29" s="27">
        <f>RA!J33</f>
        <v>20.126972096728899</v>
      </c>
      <c r="I29" s="20">
        <f>VLOOKUP(B29,RMS!B:D,3,FALSE)</f>
        <v>43.804900000000004</v>
      </c>
      <c r="J29" s="21">
        <f>VLOOKUP(B29,RMS!B:E,4,FALSE)</f>
        <v>34.988300000000002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381496.95880000002</v>
      </c>
      <c r="F31" s="25">
        <f>RA!I35</f>
        <v>21054.798900000002</v>
      </c>
      <c r="G31" s="16">
        <f t="shared" si="0"/>
        <v>360442.15990000003</v>
      </c>
      <c r="H31" s="27">
        <f>RA!J35</f>
        <v>5.5189952145956704</v>
      </c>
      <c r="I31" s="20">
        <f>VLOOKUP(B31,RMS!B:D,3,FALSE)</f>
        <v>381496.95990000002</v>
      </c>
      <c r="J31" s="21">
        <f>VLOOKUP(B31,RMS!B:E,4,FALSE)</f>
        <v>360442.17210000003</v>
      </c>
      <c r="K31" s="22">
        <f t="shared" si="1"/>
        <v>-1.0999999940395355E-3</v>
      </c>
      <c r="L31" s="22">
        <f t="shared" si="2"/>
        <v>-1.2199999997392297E-2</v>
      </c>
    </row>
    <row r="32" spans="1:12">
      <c r="A32" s="59"/>
      <c r="B32" s="12">
        <v>71</v>
      </c>
      <c r="C32" s="56" t="s">
        <v>37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408095.72659999999</v>
      </c>
      <c r="F35" s="25">
        <f>RA!I39</f>
        <v>22198.398799999999</v>
      </c>
      <c r="G35" s="16">
        <f t="shared" si="0"/>
        <v>385897.32779999997</v>
      </c>
      <c r="H35" s="27">
        <f>RA!J39</f>
        <v>5.4395077804277099</v>
      </c>
      <c r="I35" s="20">
        <f>VLOOKUP(B35,RMS!B:D,3,FALSE)</f>
        <v>408095.72649572598</v>
      </c>
      <c r="J35" s="21">
        <f>VLOOKUP(B35,RMS!B:E,4,FALSE)</f>
        <v>385897.33247863199</v>
      </c>
      <c r="K35" s="22">
        <f t="shared" si="1"/>
        <v>1.042740186676383E-4</v>
      </c>
      <c r="L35" s="22">
        <f t="shared" si="2"/>
        <v>-4.6786320162937045E-3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838732.23239999998</v>
      </c>
      <c r="F36" s="25">
        <f>RA!I40</f>
        <v>55834.1777</v>
      </c>
      <c r="G36" s="16">
        <f t="shared" si="0"/>
        <v>782898.05469999998</v>
      </c>
      <c r="H36" s="27">
        <f>RA!J40</f>
        <v>6.6569729340474497</v>
      </c>
      <c r="I36" s="20">
        <f>VLOOKUP(B36,RMS!B:D,3,FALSE)</f>
        <v>838732.21980085503</v>
      </c>
      <c r="J36" s="21">
        <f>VLOOKUP(B36,RMS!B:E,4,FALSE)</f>
        <v>782898.05209829099</v>
      </c>
      <c r="K36" s="22">
        <f t="shared" si="1"/>
        <v>1.2599144945852458E-2</v>
      </c>
      <c r="L36" s="22">
        <f t="shared" si="2"/>
        <v>2.601708984002471E-3</v>
      </c>
    </row>
    <row r="37" spans="1:12">
      <c r="A37" s="59"/>
      <c r="B37" s="12">
        <v>77</v>
      </c>
      <c r="C37" s="56" t="s">
        <v>40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42830.020600000003</v>
      </c>
      <c r="F39" s="25">
        <f>RA!I43</f>
        <v>6083.0735000000004</v>
      </c>
      <c r="G39" s="16">
        <f t="shared" si="0"/>
        <v>36746.947100000005</v>
      </c>
      <c r="H39" s="27">
        <f>RA!J43</f>
        <v>14.202826463268201</v>
      </c>
      <c r="I39" s="20">
        <f>VLOOKUP(B39,RMS!B:D,3,FALSE)</f>
        <v>42830.020346418598</v>
      </c>
      <c r="J39" s="21">
        <f>VLOOKUP(B39,RMS!B:E,4,FALSE)</f>
        <v>36746.947810301797</v>
      </c>
      <c r="K39" s="22">
        <f t="shared" si="1"/>
        <v>2.5358140555908903E-4</v>
      </c>
      <c r="L39" s="22">
        <f t="shared" si="2"/>
        <v>-7.103017924237065E-4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47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48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37467854.811300002</v>
      </c>
      <c r="E7" s="44">
        <v>25809423</v>
      </c>
      <c r="F7" s="45">
        <v>145.17122219780001</v>
      </c>
      <c r="G7" s="44">
        <v>15660288.3868</v>
      </c>
      <c r="H7" s="45">
        <v>139.25392614660601</v>
      </c>
      <c r="I7" s="44">
        <v>331048.50829999999</v>
      </c>
      <c r="J7" s="45">
        <v>0.88355340856119302</v>
      </c>
      <c r="K7" s="44">
        <v>1806831.5800999999</v>
      </c>
      <c r="L7" s="45">
        <v>11.537664795643099</v>
      </c>
      <c r="M7" s="45">
        <v>-0.81677954273874398</v>
      </c>
      <c r="N7" s="44">
        <v>178324480.87079999</v>
      </c>
      <c r="O7" s="44">
        <v>5485308466.1020002</v>
      </c>
      <c r="P7" s="44">
        <v>1494796</v>
      </c>
      <c r="Q7" s="44">
        <v>1045478</v>
      </c>
      <c r="R7" s="45">
        <v>42.9772792923428</v>
      </c>
      <c r="S7" s="44">
        <v>25.0655305548717</v>
      </c>
      <c r="T7" s="44">
        <v>17.017491864008601</v>
      </c>
      <c r="U7" s="46">
        <v>32.107992580667201</v>
      </c>
    </row>
    <row r="8" spans="1:23" ht="12" thickBot="1">
      <c r="A8" s="68">
        <v>41588</v>
      </c>
      <c r="B8" s="71" t="s">
        <v>6</v>
      </c>
      <c r="C8" s="72"/>
      <c r="D8" s="47">
        <v>973879.3051</v>
      </c>
      <c r="E8" s="47">
        <v>838627</v>
      </c>
      <c r="F8" s="48">
        <v>116.12782620879101</v>
      </c>
      <c r="G8" s="47">
        <v>505111.14120000001</v>
      </c>
      <c r="H8" s="48">
        <v>92.804954328732606</v>
      </c>
      <c r="I8" s="47">
        <v>143122.72289999999</v>
      </c>
      <c r="J8" s="48">
        <v>14.6961458314697</v>
      </c>
      <c r="K8" s="47">
        <v>85990.805900000007</v>
      </c>
      <c r="L8" s="48">
        <v>17.0241356576912</v>
      </c>
      <c r="M8" s="48">
        <v>0.66439564558145403</v>
      </c>
      <c r="N8" s="47">
        <v>5905366.5148999998</v>
      </c>
      <c r="O8" s="47">
        <v>191911728.8962</v>
      </c>
      <c r="P8" s="47">
        <v>38548</v>
      </c>
      <c r="Q8" s="47">
        <v>24569</v>
      </c>
      <c r="R8" s="48">
        <v>56.896902600838501</v>
      </c>
      <c r="S8" s="47">
        <v>25.2640683070458</v>
      </c>
      <c r="T8" s="47">
        <v>23.9828751231226</v>
      </c>
      <c r="U8" s="49">
        <v>5.0712069344976403</v>
      </c>
    </row>
    <row r="9" spans="1:23" ht="12" thickBot="1">
      <c r="A9" s="69"/>
      <c r="B9" s="71" t="s">
        <v>7</v>
      </c>
      <c r="C9" s="72"/>
      <c r="D9" s="47">
        <v>131971.64420000001</v>
      </c>
      <c r="E9" s="47">
        <v>154112</v>
      </c>
      <c r="F9" s="48">
        <v>85.633593879775802</v>
      </c>
      <c r="G9" s="47">
        <v>76423.0573</v>
      </c>
      <c r="H9" s="48">
        <v>72.685638160147306</v>
      </c>
      <c r="I9" s="47">
        <v>26201.658100000001</v>
      </c>
      <c r="J9" s="48">
        <v>19.854005956228001</v>
      </c>
      <c r="K9" s="47">
        <v>16338.089</v>
      </c>
      <c r="L9" s="48">
        <v>21.3784812819835</v>
      </c>
      <c r="M9" s="48">
        <v>0.60371620573250695</v>
      </c>
      <c r="N9" s="47">
        <v>933821.72629999998</v>
      </c>
      <c r="O9" s="47">
        <v>35954602.034500003</v>
      </c>
      <c r="P9" s="47">
        <v>9213</v>
      </c>
      <c r="Q9" s="47">
        <v>7709</v>
      </c>
      <c r="R9" s="48">
        <v>19.5096640290569</v>
      </c>
      <c r="S9" s="47">
        <v>14.324502789536499</v>
      </c>
      <c r="T9" s="47">
        <v>15.5680324166559</v>
      </c>
      <c r="U9" s="49">
        <v>-8.6811364093396506</v>
      </c>
    </row>
    <row r="10" spans="1:23" ht="12" thickBot="1">
      <c r="A10" s="69"/>
      <c r="B10" s="71" t="s">
        <v>8</v>
      </c>
      <c r="C10" s="72"/>
      <c r="D10" s="47">
        <v>199403.4081</v>
      </c>
      <c r="E10" s="47">
        <v>182883</v>
      </c>
      <c r="F10" s="48">
        <v>109.033320811666</v>
      </c>
      <c r="G10" s="47">
        <v>85118.749299999996</v>
      </c>
      <c r="H10" s="48">
        <v>134.264964816629</v>
      </c>
      <c r="I10" s="47">
        <v>40309.707300000002</v>
      </c>
      <c r="J10" s="48">
        <v>20.215154637570102</v>
      </c>
      <c r="K10" s="47">
        <v>21503.3953</v>
      </c>
      <c r="L10" s="48">
        <v>25.262818681947</v>
      </c>
      <c r="M10" s="48">
        <v>0.87457407249542596</v>
      </c>
      <c r="N10" s="47">
        <v>1318421.1174000001</v>
      </c>
      <c r="O10" s="47">
        <v>48907001.9802</v>
      </c>
      <c r="P10" s="47">
        <v>123161</v>
      </c>
      <c r="Q10" s="47">
        <v>97901</v>
      </c>
      <c r="R10" s="48">
        <v>25.8015750605203</v>
      </c>
      <c r="S10" s="47">
        <v>1.61904667954953</v>
      </c>
      <c r="T10" s="47">
        <v>1.7046833883208501</v>
      </c>
      <c r="U10" s="49">
        <v>-5.2893291992760103</v>
      </c>
    </row>
    <row r="11" spans="1:23" ht="12" thickBot="1">
      <c r="A11" s="69"/>
      <c r="B11" s="71" t="s">
        <v>9</v>
      </c>
      <c r="C11" s="72"/>
      <c r="D11" s="47">
        <v>78930.483300000007</v>
      </c>
      <c r="E11" s="47">
        <v>65125</v>
      </c>
      <c r="F11" s="48">
        <v>121.19843884836899</v>
      </c>
      <c r="G11" s="47">
        <v>57800.861199999999</v>
      </c>
      <c r="H11" s="48">
        <v>36.555894949191497</v>
      </c>
      <c r="I11" s="47">
        <v>10305.7202</v>
      </c>
      <c r="J11" s="48">
        <v>13.056704797853399</v>
      </c>
      <c r="K11" s="47">
        <v>10539.706399999999</v>
      </c>
      <c r="L11" s="48">
        <v>18.234514471213402</v>
      </c>
      <c r="M11" s="48">
        <v>-2.2200447632962E-2</v>
      </c>
      <c r="N11" s="47">
        <v>469928.9681</v>
      </c>
      <c r="O11" s="47">
        <v>17294255.881499998</v>
      </c>
      <c r="P11" s="47">
        <v>4278</v>
      </c>
      <c r="Q11" s="47">
        <v>2385</v>
      </c>
      <c r="R11" s="48">
        <v>79.371069182390002</v>
      </c>
      <c r="S11" s="47">
        <v>18.450323352033699</v>
      </c>
      <c r="T11" s="47">
        <v>18.815355597484299</v>
      </c>
      <c r="U11" s="49">
        <v>-1.97845988108594</v>
      </c>
    </row>
    <row r="12" spans="1:23" ht="12" thickBot="1">
      <c r="A12" s="69"/>
      <c r="B12" s="71" t="s">
        <v>10</v>
      </c>
      <c r="C12" s="72"/>
      <c r="D12" s="47">
        <v>312502.6764</v>
      </c>
      <c r="E12" s="47">
        <v>394021</v>
      </c>
      <c r="F12" s="48">
        <v>79.311172856269096</v>
      </c>
      <c r="G12" s="47">
        <v>299772.56079999998</v>
      </c>
      <c r="H12" s="48">
        <v>4.2465913377886402</v>
      </c>
      <c r="I12" s="47">
        <v>7231.5630000000001</v>
      </c>
      <c r="J12" s="48">
        <v>2.3140803411051998</v>
      </c>
      <c r="K12" s="47">
        <v>33835.3891</v>
      </c>
      <c r="L12" s="48">
        <v>11.2870200693832</v>
      </c>
      <c r="M12" s="48">
        <v>-0.78627220811242304</v>
      </c>
      <c r="N12" s="47">
        <v>2216616.125</v>
      </c>
      <c r="O12" s="47">
        <v>65562190.531000003</v>
      </c>
      <c r="P12" s="47">
        <v>2404</v>
      </c>
      <c r="Q12" s="47">
        <v>1528</v>
      </c>
      <c r="R12" s="48">
        <v>57.3298429319372</v>
      </c>
      <c r="S12" s="47">
        <v>129.992793843594</v>
      </c>
      <c r="T12" s="47">
        <v>120.134264659686</v>
      </c>
      <c r="U12" s="49">
        <v>7.5839043783994802</v>
      </c>
    </row>
    <row r="13" spans="1:23" ht="12" thickBot="1">
      <c r="A13" s="69"/>
      <c r="B13" s="71" t="s">
        <v>11</v>
      </c>
      <c r="C13" s="72"/>
      <c r="D13" s="47">
        <v>719970.72970000003</v>
      </c>
      <c r="E13" s="47">
        <v>575377</v>
      </c>
      <c r="F13" s="48">
        <v>125.130258891127</v>
      </c>
      <c r="G13" s="47">
        <v>502982.51490000001</v>
      </c>
      <c r="H13" s="48">
        <v>43.140309726897797</v>
      </c>
      <c r="I13" s="47">
        <v>67877.121499999994</v>
      </c>
      <c r="J13" s="48">
        <v>9.4277612547225704</v>
      </c>
      <c r="K13" s="47">
        <v>87505.268800000005</v>
      </c>
      <c r="L13" s="48">
        <v>17.397278475455</v>
      </c>
      <c r="M13" s="48">
        <v>-0.224308176743753</v>
      </c>
      <c r="N13" s="47">
        <v>3654864.8679999998</v>
      </c>
      <c r="O13" s="47">
        <v>100254774.087</v>
      </c>
      <c r="P13" s="47">
        <v>21542</v>
      </c>
      <c r="Q13" s="47">
        <v>12025</v>
      </c>
      <c r="R13" s="48">
        <v>79.143451143451102</v>
      </c>
      <c r="S13" s="47">
        <v>33.421721738928603</v>
      </c>
      <c r="T13" s="47">
        <v>32.691893505197498</v>
      </c>
      <c r="U13" s="49">
        <v>2.1836943034595899</v>
      </c>
    </row>
    <row r="14" spans="1:23" ht="12" thickBot="1">
      <c r="A14" s="69"/>
      <c r="B14" s="71" t="s">
        <v>12</v>
      </c>
      <c r="C14" s="72"/>
      <c r="D14" s="47">
        <v>298429.28169999999</v>
      </c>
      <c r="E14" s="47">
        <v>208738</v>
      </c>
      <c r="F14" s="48">
        <v>142.96835348618799</v>
      </c>
      <c r="G14" s="47">
        <v>189186.26579999999</v>
      </c>
      <c r="H14" s="48">
        <v>57.743629241822099</v>
      </c>
      <c r="I14" s="47">
        <v>50794.159699999997</v>
      </c>
      <c r="J14" s="48">
        <v>17.0205012760985</v>
      </c>
      <c r="K14" s="47">
        <v>36329.195899999999</v>
      </c>
      <c r="L14" s="48">
        <v>19.202871702328402</v>
      </c>
      <c r="M14" s="48">
        <v>0.39816361033193098</v>
      </c>
      <c r="N14" s="47">
        <v>1775674.8385000001</v>
      </c>
      <c r="O14" s="47">
        <v>52107409.7601</v>
      </c>
      <c r="P14" s="47">
        <v>4975</v>
      </c>
      <c r="Q14" s="47">
        <v>2236</v>
      </c>
      <c r="R14" s="48">
        <v>122.495527728086</v>
      </c>
      <c r="S14" s="47">
        <v>59.985785266331703</v>
      </c>
      <c r="T14" s="47">
        <v>69.300734615384599</v>
      </c>
      <c r="U14" s="49">
        <v>-15.5285944956716</v>
      </c>
    </row>
    <row r="15" spans="1:23" ht="12" thickBot="1">
      <c r="A15" s="69"/>
      <c r="B15" s="71" t="s">
        <v>13</v>
      </c>
      <c r="C15" s="72"/>
      <c r="D15" s="47">
        <v>172412.27549999999</v>
      </c>
      <c r="E15" s="47">
        <v>157396</v>
      </c>
      <c r="F15" s="48">
        <v>109.540442895626</v>
      </c>
      <c r="G15" s="47">
        <v>169635.56599999999</v>
      </c>
      <c r="H15" s="48">
        <v>1.63686753048</v>
      </c>
      <c r="I15" s="47">
        <v>33515.525800000003</v>
      </c>
      <c r="J15" s="48">
        <v>19.439176069571701</v>
      </c>
      <c r="K15" s="47">
        <v>31410.588599999999</v>
      </c>
      <c r="L15" s="48">
        <v>18.5165112132205</v>
      </c>
      <c r="M15" s="48">
        <v>6.7013618458586E-2</v>
      </c>
      <c r="N15" s="47">
        <v>1111376.7918</v>
      </c>
      <c r="O15" s="47">
        <v>32663286.566</v>
      </c>
      <c r="P15" s="47">
        <v>5738</v>
      </c>
      <c r="Q15" s="47">
        <v>3090</v>
      </c>
      <c r="R15" s="48">
        <v>85.695792880258907</v>
      </c>
      <c r="S15" s="47">
        <v>30.047451289647999</v>
      </c>
      <c r="T15" s="47">
        <v>31.0837102265372</v>
      </c>
      <c r="U15" s="49">
        <v>-3.4487415484929098</v>
      </c>
    </row>
    <row r="16" spans="1:23" ht="12" thickBot="1">
      <c r="A16" s="69"/>
      <c r="B16" s="71" t="s">
        <v>14</v>
      </c>
      <c r="C16" s="72"/>
      <c r="D16" s="47">
        <v>2999717.7239000001</v>
      </c>
      <c r="E16" s="47">
        <v>1071619</v>
      </c>
      <c r="F16" s="48">
        <v>279.92390242240901</v>
      </c>
      <c r="G16" s="47">
        <v>766847.15119999996</v>
      </c>
      <c r="H16" s="48">
        <v>291.17544079102299</v>
      </c>
      <c r="I16" s="47">
        <v>-251054.8058</v>
      </c>
      <c r="J16" s="48">
        <v>-8.3692810093343706</v>
      </c>
      <c r="K16" s="47">
        <v>-36861.7621</v>
      </c>
      <c r="L16" s="48">
        <v>-4.8069243058824602</v>
      </c>
      <c r="M16" s="48">
        <v>5.8107109236647201</v>
      </c>
      <c r="N16" s="47">
        <v>9236456.0463999994</v>
      </c>
      <c r="O16" s="47">
        <v>273188576.41250002</v>
      </c>
      <c r="P16" s="47">
        <v>76041</v>
      </c>
      <c r="Q16" s="47">
        <v>60564</v>
      </c>
      <c r="R16" s="48">
        <v>25.554785020804399</v>
      </c>
      <c r="S16" s="47">
        <v>39.448688521981602</v>
      </c>
      <c r="T16" s="47">
        <v>14.6446328148735</v>
      </c>
      <c r="U16" s="49">
        <v>62.8767562026473</v>
      </c>
    </row>
    <row r="17" spans="1:21" ht="12" thickBot="1">
      <c r="A17" s="69"/>
      <c r="B17" s="71" t="s">
        <v>15</v>
      </c>
      <c r="C17" s="72"/>
      <c r="D17" s="47">
        <v>531036.11410000001</v>
      </c>
      <c r="E17" s="47">
        <v>759951</v>
      </c>
      <c r="F17" s="48">
        <v>69.877678179251006</v>
      </c>
      <c r="G17" s="47">
        <v>418187.41580000002</v>
      </c>
      <c r="H17" s="48">
        <v>26.9851970758418</v>
      </c>
      <c r="I17" s="47">
        <v>53443.376900000003</v>
      </c>
      <c r="J17" s="48">
        <v>10.0639816165</v>
      </c>
      <c r="K17" s="47">
        <v>53282.606899999999</v>
      </c>
      <c r="L17" s="48">
        <v>12.7413224039919</v>
      </c>
      <c r="M17" s="48">
        <v>3.0173073232270002E-3</v>
      </c>
      <c r="N17" s="47">
        <v>4368560.4484999999</v>
      </c>
      <c r="O17" s="47">
        <v>253057944.7031</v>
      </c>
      <c r="P17" s="47">
        <v>11786</v>
      </c>
      <c r="Q17" s="47">
        <v>10656</v>
      </c>
      <c r="R17" s="48">
        <v>10.604354354354401</v>
      </c>
      <c r="S17" s="47">
        <v>45.056517402002399</v>
      </c>
      <c r="T17" s="47">
        <v>39.7773929147898</v>
      </c>
      <c r="U17" s="49">
        <v>11.716672285412701</v>
      </c>
    </row>
    <row r="18" spans="1:21" ht="12" thickBot="1">
      <c r="A18" s="69"/>
      <c r="B18" s="71" t="s">
        <v>16</v>
      </c>
      <c r="C18" s="72"/>
      <c r="D18" s="47">
        <v>2604000.0814</v>
      </c>
      <c r="E18" s="47">
        <v>2365796</v>
      </c>
      <c r="F18" s="48">
        <v>110.068665320256</v>
      </c>
      <c r="G18" s="47">
        <v>1460648.5499</v>
      </c>
      <c r="H18" s="48">
        <v>78.276977139934004</v>
      </c>
      <c r="I18" s="47">
        <v>204450.7599</v>
      </c>
      <c r="J18" s="48">
        <v>7.8514114250749296</v>
      </c>
      <c r="K18" s="47">
        <v>245502.1894</v>
      </c>
      <c r="L18" s="48">
        <v>16.807752242441101</v>
      </c>
      <c r="M18" s="48">
        <v>-0.167214107541478</v>
      </c>
      <c r="N18" s="47">
        <v>16885243.101100001</v>
      </c>
      <c r="O18" s="47">
        <v>628751105.51209998</v>
      </c>
      <c r="P18" s="47">
        <v>134991</v>
      </c>
      <c r="Q18" s="47">
        <v>102190</v>
      </c>
      <c r="R18" s="48">
        <v>32.098052647030102</v>
      </c>
      <c r="S18" s="47">
        <v>19.290175503552099</v>
      </c>
      <c r="T18" s="47">
        <v>18.855448344260701</v>
      </c>
      <c r="U18" s="49">
        <v>2.2536195132664498</v>
      </c>
    </row>
    <row r="19" spans="1:21" ht="12" thickBot="1">
      <c r="A19" s="69"/>
      <c r="B19" s="71" t="s">
        <v>17</v>
      </c>
      <c r="C19" s="72"/>
      <c r="D19" s="47">
        <v>1808495.6200999999</v>
      </c>
      <c r="E19" s="47">
        <v>983507</v>
      </c>
      <c r="F19" s="48">
        <v>183.88233333367199</v>
      </c>
      <c r="G19" s="47">
        <v>601931.05619999999</v>
      </c>
      <c r="H19" s="48">
        <v>200.44896362667501</v>
      </c>
      <c r="I19" s="47">
        <v>31210.1008</v>
      </c>
      <c r="J19" s="48">
        <v>1.72574931634472</v>
      </c>
      <c r="K19" s="47">
        <v>74926.994000000006</v>
      </c>
      <c r="L19" s="48">
        <v>12.4477700939731</v>
      </c>
      <c r="M19" s="48">
        <v>-0.58345985693754099</v>
      </c>
      <c r="N19" s="47">
        <v>7393695.1045000004</v>
      </c>
      <c r="O19" s="47">
        <v>216498104.4253</v>
      </c>
      <c r="P19" s="47">
        <v>29420</v>
      </c>
      <c r="Q19" s="47">
        <v>15848</v>
      </c>
      <c r="R19" s="48">
        <v>85.638566380615799</v>
      </c>
      <c r="S19" s="47">
        <v>61.471639024473198</v>
      </c>
      <c r="T19" s="47">
        <v>38.177299148157502</v>
      </c>
      <c r="U19" s="49">
        <v>37.894450588899502</v>
      </c>
    </row>
    <row r="20" spans="1:21" ht="12" thickBot="1">
      <c r="A20" s="69"/>
      <c r="B20" s="71" t="s">
        <v>18</v>
      </c>
      <c r="C20" s="72"/>
      <c r="D20" s="47">
        <v>4265242.3705000002</v>
      </c>
      <c r="E20" s="47">
        <v>1453417</v>
      </c>
      <c r="F20" s="48">
        <v>293.46308530174099</v>
      </c>
      <c r="G20" s="47">
        <v>960322.89650000003</v>
      </c>
      <c r="H20" s="48">
        <v>344.14669128947497</v>
      </c>
      <c r="I20" s="47">
        <v>-267243.10479999997</v>
      </c>
      <c r="J20" s="48">
        <v>-6.2656018482877398</v>
      </c>
      <c r="K20" s="47">
        <v>40476.207399999999</v>
      </c>
      <c r="L20" s="48">
        <v>4.21485393585011</v>
      </c>
      <c r="M20" s="48">
        <v>-7.60247394621266</v>
      </c>
      <c r="N20" s="47">
        <v>13358498.373299999</v>
      </c>
      <c r="O20" s="47">
        <v>330567178.24659997</v>
      </c>
      <c r="P20" s="47">
        <v>81752</v>
      </c>
      <c r="Q20" s="47">
        <v>38869</v>
      </c>
      <c r="R20" s="48">
        <v>110.32699580642701</v>
      </c>
      <c r="S20" s="47">
        <v>52.172942197132798</v>
      </c>
      <c r="T20" s="47">
        <v>24.332074542694698</v>
      </c>
      <c r="U20" s="49">
        <v>53.362655970680798</v>
      </c>
    </row>
    <row r="21" spans="1:21" ht="12" thickBot="1">
      <c r="A21" s="69"/>
      <c r="B21" s="71" t="s">
        <v>19</v>
      </c>
      <c r="C21" s="72"/>
      <c r="D21" s="47">
        <v>668575.39029999997</v>
      </c>
      <c r="E21" s="47">
        <v>502823</v>
      </c>
      <c r="F21" s="48">
        <v>132.964361276234</v>
      </c>
      <c r="G21" s="47">
        <v>333567.11900000001</v>
      </c>
      <c r="H21" s="48">
        <v>100.432042673846</v>
      </c>
      <c r="I21" s="47">
        <v>22583.482899999999</v>
      </c>
      <c r="J21" s="48">
        <v>3.3778513579248601</v>
      </c>
      <c r="K21" s="47">
        <v>45200.861100000002</v>
      </c>
      <c r="L21" s="48">
        <v>13.550754413536801</v>
      </c>
      <c r="M21" s="48">
        <v>-0.50037494086589396</v>
      </c>
      <c r="N21" s="47">
        <v>3767889.4695000001</v>
      </c>
      <c r="O21" s="47">
        <v>124645582.4426</v>
      </c>
      <c r="P21" s="47">
        <v>58822</v>
      </c>
      <c r="Q21" s="47">
        <v>35068</v>
      </c>
      <c r="R21" s="48">
        <v>67.736968176114999</v>
      </c>
      <c r="S21" s="47">
        <v>11.366077153106</v>
      </c>
      <c r="T21" s="47">
        <v>10.7248765997491</v>
      </c>
      <c r="U21" s="49">
        <v>5.6413531662654703</v>
      </c>
    </row>
    <row r="22" spans="1:21" ht="12" thickBot="1">
      <c r="A22" s="69"/>
      <c r="B22" s="71" t="s">
        <v>20</v>
      </c>
      <c r="C22" s="72"/>
      <c r="D22" s="47">
        <v>1756830.4542</v>
      </c>
      <c r="E22" s="47">
        <v>1626665</v>
      </c>
      <c r="F22" s="48">
        <v>108.001982842196</v>
      </c>
      <c r="G22" s="47">
        <v>714943.89110000001</v>
      </c>
      <c r="H22" s="48">
        <v>145.72983643471301</v>
      </c>
      <c r="I22" s="47">
        <v>85744.794500000004</v>
      </c>
      <c r="J22" s="48">
        <v>4.8806527855327504</v>
      </c>
      <c r="K22" s="47">
        <v>110840.6667</v>
      </c>
      <c r="L22" s="48">
        <v>15.503407761057</v>
      </c>
      <c r="M22" s="48">
        <v>-0.22641394126511499</v>
      </c>
      <c r="N22" s="47">
        <v>10854828.264799999</v>
      </c>
      <c r="O22" s="47">
        <v>356554944.85720003</v>
      </c>
      <c r="P22" s="47">
        <v>101500</v>
      </c>
      <c r="Q22" s="47">
        <v>82604</v>
      </c>
      <c r="R22" s="48">
        <v>22.8754055493681</v>
      </c>
      <c r="S22" s="47">
        <v>17.308674425615798</v>
      </c>
      <c r="T22" s="47">
        <v>15.1654386119316</v>
      </c>
      <c r="U22" s="49">
        <v>12.382437620481699</v>
      </c>
    </row>
    <row r="23" spans="1:21" ht="12" thickBot="1">
      <c r="A23" s="69"/>
      <c r="B23" s="71" t="s">
        <v>21</v>
      </c>
      <c r="C23" s="72"/>
      <c r="D23" s="47">
        <v>6365170.0055</v>
      </c>
      <c r="E23" s="47">
        <v>3722772</v>
      </c>
      <c r="F23" s="48">
        <v>170.97931341215599</v>
      </c>
      <c r="G23" s="47">
        <v>2236857.4992999998</v>
      </c>
      <c r="H23" s="48">
        <v>184.558583078802</v>
      </c>
      <c r="I23" s="47">
        <v>-230737.24840000001</v>
      </c>
      <c r="J23" s="48">
        <v>-3.6249974187747598</v>
      </c>
      <c r="K23" s="47">
        <v>213506.73740000001</v>
      </c>
      <c r="L23" s="48">
        <v>9.5449413950962292</v>
      </c>
      <c r="M23" s="48">
        <v>-2.0807024228360498</v>
      </c>
      <c r="N23" s="47">
        <v>28327119.4998</v>
      </c>
      <c r="O23" s="47">
        <v>796443185.2823</v>
      </c>
      <c r="P23" s="47">
        <v>156149</v>
      </c>
      <c r="Q23" s="47">
        <v>94209</v>
      </c>
      <c r="R23" s="48">
        <v>65.747433896973803</v>
      </c>
      <c r="S23" s="47">
        <v>40.763437521213703</v>
      </c>
      <c r="T23" s="47">
        <v>29.219555657102799</v>
      </c>
      <c r="U23" s="49">
        <v>28.3192060485658</v>
      </c>
    </row>
    <row r="24" spans="1:21" ht="12" thickBot="1">
      <c r="A24" s="69"/>
      <c r="B24" s="71" t="s">
        <v>22</v>
      </c>
      <c r="C24" s="72"/>
      <c r="D24" s="47">
        <v>491675.74440000003</v>
      </c>
      <c r="E24" s="47">
        <v>474571</v>
      </c>
      <c r="F24" s="48">
        <v>103.604254031536</v>
      </c>
      <c r="G24" s="47">
        <v>383072.38579999999</v>
      </c>
      <c r="H24" s="48">
        <v>28.350610126385199</v>
      </c>
      <c r="I24" s="47">
        <v>35452.3177</v>
      </c>
      <c r="J24" s="48">
        <v>7.2105077591865001</v>
      </c>
      <c r="K24" s="47">
        <v>33296.802199999998</v>
      </c>
      <c r="L24" s="48">
        <v>8.6920392683653507</v>
      </c>
      <c r="M24" s="48">
        <v>6.4736411834767998E-2</v>
      </c>
      <c r="N24" s="47">
        <v>3104785.665</v>
      </c>
      <c r="O24" s="47">
        <v>96707999.760299996</v>
      </c>
      <c r="P24" s="47">
        <v>50191</v>
      </c>
      <c r="Q24" s="47">
        <v>36517</v>
      </c>
      <c r="R24" s="48">
        <v>37.445573294629902</v>
      </c>
      <c r="S24" s="47">
        <v>9.7960938096471502</v>
      </c>
      <c r="T24" s="47">
        <v>9.1960733548758107</v>
      </c>
      <c r="U24" s="49">
        <v>6.1250991102233101</v>
      </c>
    </row>
    <row r="25" spans="1:21" ht="12" thickBot="1">
      <c r="A25" s="69"/>
      <c r="B25" s="71" t="s">
        <v>23</v>
      </c>
      <c r="C25" s="72"/>
      <c r="D25" s="47">
        <v>461758.3468</v>
      </c>
      <c r="E25" s="47">
        <v>452438</v>
      </c>
      <c r="F25" s="48">
        <v>102.06002740707</v>
      </c>
      <c r="G25" s="47">
        <v>331645.21590000001</v>
      </c>
      <c r="H25" s="48">
        <v>39.232627115366697</v>
      </c>
      <c r="I25" s="47">
        <v>17341.733499999998</v>
      </c>
      <c r="J25" s="48">
        <v>3.75558636247266</v>
      </c>
      <c r="K25" s="47">
        <v>33165.318899999998</v>
      </c>
      <c r="L25" s="48">
        <v>10.000240410523601</v>
      </c>
      <c r="M25" s="48">
        <v>-0.47711241516209302</v>
      </c>
      <c r="N25" s="47">
        <v>2955810.3267000001</v>
      </c>
      <c r="O25" s="47">
        <v>81460590.143700004</v>
      </c>
      <c r="P25" s="47">
        <v>28744</v>
      </c>
      <c r="Q25" s="47">
        <v>21471</v>
      </c>
      <c r="R25" s="48">
        <v>33.873596944716098</v>
      </c>
      <c r="S25" s="47">
        <v>16.0645124826051</v>
      </c>
      <c r="T25" s="47">
        <v>15.2399799217549</v>
      </c>
      <c r="U25" s="49">
        <v>5.1326335719366396</v>
      </c>
    </row>
    <row r="26" spans="1:21" ht="12" thickBot="1">
      <c r="A26" s="69"/>
      <c r="B26" s="71" t="s">
        <v>24</v>
      </c>
      <c r="C26" s="72"/>
      <c r="D26" s="47">
        <v>878951.51439999999</v>
      </c>
      <c r="E26" s="47">
        <v>712568</v>
      </c>
      <c r="F26" s="48">
        <v>123.349843720178</v>
      </c>
      <c r="G26" s="47">
        <v>472685.19319999998</v>
      </c>
      <c r="H26" s="48">
        <v>85.948603223562998</v>
      </c>
      <c r="I26" s="47">
        <v>146787.98190000001</v>
      </c>
      <c r="J26" s="48">
        <v>16.700350303190699</v>
      </c>
      <c r="K26" s="47">
        <v>94728.810899999997</v>
      </c>
      <c r="L26" s="48">
        <v>20.040570820232698</v>
      </c>
      <c r="M26" s="48">
        <v>0.549560059979598</v>
      </c>
      <c r="N26" s="47">
        <v>5099371.2916999999</v>
      </c>
      <c r="O26" s="47">
        <v>173146291.3599</v>
      </c>
      <c r="P26" s="47">
        <v>62782</v>
      </c>
      <c r="Q26" s="47">
        <v>43035</v>
      </c>
      <c r="R26" s="48">
        <v>45.8859068200302</v>
      </c>
      <c r="S26" s="47">
        <v>14.000055977828</v>
      </c>
      <c r="T26" s="47">
        <v>12.544393651678901</v>
      </c>
      <c r="U26" s="49">
        <v>10.397546470203499</v>
      </c>
    </row>
    <row r="27" spans="1:21" ht="12" thickBot="1">
      <c r="A27" s="69"/>
      <c r="B27" s="71" t="s">
        <v>25</v>
      </c>
      <c r="C27" s="72"/>
      <c r="D27" s="47">
        <v>338803.8052</v>
      </c>
      <c r="E27" s="47">
        <v>362380</v>
      </c>
      <c r="F27" s="48">
        <v>93.494068436447904</v>
      </c>
      <c r="G27" s="47">
        <v>254651.72519999999</v>
      </c>
      <c r="H27" s="48">
        <v>33.045949299541597</v>
      </c>
      <c r="I27" s="47">
        <v>91190.593099999998</v>
      </c>
      <c r="J27" s="48">
        <v>26.9154571762171</v>
      </c>
      <c r="K27" s="47">
        <v>70203.065799999997</v>
      </c>
      <c r="L27" s="48">
        <v>27.568266323294502</v>
      </c>
      <c r="M27" s="48">
        <v>0.29895456930315401</v>
      </c>
      <c r="N27" s="47">
        <v>2545072.2351000002</v>
      </c>
      <c r="O27" s="47">
        <v>81142215.489399999</v>
      </c>
      <c r="P27" s="47">
        <v>53465</v>
      </c>
      <c r="Q27" s="47">
        <v>41185</v>
      </c>
      <c r="R27" s="48">
        <v>29.816680830399399</v>
      </c>
      <c r="S27" s="47">
        <v>6.3369270588235302</v>
      </c>
      <c r="T27" s="47">
        <v>6.5208812358868498</v>
      </c>
      <c r="U27" s="49">
        <v>-2.9028924485912402</v>
      </c>
    </row>
    <row r="28" spans="1:21" ht="12" thickBot="1">
      <c r="A28" s="69"/>
      <c r="B28" s="71" t="s">
        <v>26</v>
      </c>
      <c r="C28" s="72"/>
      <c r="D28" s="47">
        <v>1874900.2741</v>
      </c>
      <c r="E28" s="47">
        <v>1182375</v>
      </c>
      <c r="F28" s="48">
        <v>158.570696614864</v>
      </c>
      <c r="G28" s="47">
        <v>1030308.3101</v>
      </c>
      <c r="H28" s="48">
        <v>81.974682308252497</v>
      </c>
      <c r="I28" s="47">
        <v>-25333.801800000001</v>
      </c>
      <c r="J28" s="48">
        <v>-1.3512079628961</v>
      </c>
      <c r="K28" s="47">
        <v>74945.246199999994</v>
      </c>
      <c r="L28" s="48">
        <v>7.2740601493087</v>
      </c>
      <c r="M28" s="48">
        <v>-1.33803080361353</v>
      </c>
      <c r="N28" s="47">
        <v>10296192.738700001</v>
      </c>
      <c r="O28" s="47">
        <v>282596817.70169997</v>
      </c>
      <c r="P28" s="47">
        <v>74798</v>
      </c>
      <c r="Q28" s="47">
        <v>50534</v>
      </c>
      <c r="R28" s="48">
        <v>48.0151976886849</v>
      </c>
      <c r="S28" s="47">
        <v>25.066181904596402</v>
      </c>
      <c r="T28" s="47">
        <v>20.5270040329283</v>
      </c>
      <c r="U28" s="49">
        <v>18.108772564343798</v>
      </c>
    </row>
    <row r="29" spans="1:21" ht="12" thickBot="1">
      <c r="A29" s="69"/>
      <c r="B29" s="71" t="s">
        <v>27</v>
      </c>
      <c r="C29" s="72"/>
      <c r="D29" s="47">
        <v>797495.95409999997</v>
      </c>
      <c r="E29" s="47">
        <v>758727</v>
      </c>
      <c r="F29" s="48">
        <v>105.109736980495</v>
      </c>
      <c r="G29" s="47">
        <v>549271.43960000004</v>
      </c>
      <c r="H29" s="48">
        <v>45.1915931912947</v>
      </c>
      <c r="I29" s="47">
        <v>58971.180399999997</v>
      </c>
      <c r="J29" s="48">
        <v>7.3945428935186097</v>
      </c>
      <c r="K29" s="47">
        <v>112504.5542</v>
      </c>
      <c r="L29" s="48">
        <v>20.482505750149699</v>
      </c>
      <c r="M29" s="48">
        <v>-0.47583294899185502</v>
      </c>
      <c r="N29" s="47">
        <v>5785087.2973999996</v>
      </c>
      <c r="O29" s="47">
        <v>198379734.15830001</v>
      </c>
      <c r="P29" s="47">
        <v>113967</v>
      </c>
      <c r="Q29" s="47">
        <v>89762</v>
      </c>
      <c r="R29" s="48">
        <v>26.965753882489299</v>
      </c>
      <c r="S29" s="47">
        <v>6.9976041669957096</v>
      </c>
      <c r="T29" s="47">
        <v>6.4287411187362098</v>
      </c>
      <c r="U29" s="49">
        <v>8.1293973577777692</v>
      </c>
    </row>
    <row r="30" spans="1:21" ht="12" thickBot="1">
      <c r="A30" s="69"/>
      <c r="B30" s="71" t="s">
        <v>28</v>
      </c>
      <c r="C30" s="72"/>
      <c r="D30" s="47">
        <v>1306567.1421000001</v>
      </c>
      <c r="E30" s="47">
        <v>1570369</v>
      </c>
      <c r="F30" s="48">
        <v>83.201282125411296</v>
      </c>
      <c r="G30" s="47">
        <v>872433.69940000004</v>
      </c>
      <c r="H30" s="48">
        <v>49.761195950886197</v>
      </c>
      <c r="I30" s="47">
        <v>113623.8072</v>
      </c>
      <c r="J30" s="48">
        <v>8.6963619043240605</v>
      </c>
      <c r="K30" s="47">
        <v>136453.9186</v>
      </c>
      <c r="L30" s="48">
        <v>15.6406061221436</v>
      </c>
      <c r="M30" s="48">
        <v>-0.167310046015784</v>
      </c>
      <c r="N30" s="47">
        <v>9491822.0702999998</v>
      </c>
      <c r="O30" s="47">
        <v>361106622.76499999</v>
      </c>
      <c r="P30" s="47">
        <v>99034</v>
      </c>
      <c r="Q30" s="47">
        <v>77451</v>
      </c>
      <c r="R30" s="48">
        <v>27.866651172999699</v>
      </c>
      <c r="S30" s="47">
        <v>13.193116930549101</v>
      </c>
      <c r="T30" s="47">
        <v>12.867777606486699</v>
      </c>
      <c r="U30" s="49">
        <v>2.4659777198600201</v>
      </c>
    </row>
    <row r="31" spans="1:21" ht="12" thickBot="1">
      <c r="A31" s="69"/>
      <c r="B31" s="71" t="s">
        <v>29</v>
      </c>
      <c r="C31" s="72"/>
      <c r="D31" s="47">
        <v>5589798.2600999996</v>
      </c>
      <c r="E31" s="47">
        <v>1724002</v>
      </c>
      <c r="F31" s="48">
        <v>324.23386168345502</v>
      </c>
      <c r="G31" s="47">
        <v>1047657.019</v>
      </c>
      <c r="H31" s="48">
        <v>433.55231327858797</v>
      </c>
      <c r="I31" s="47">
        <v>-278623.05599999998</v>
      </c>
      <c r="J31" s="48">
        <v>-4.98449215938279</v>
      </c>
      <c r="K31" s="47">
        <v>25395.505300000001</v>
      </c>
      <c r="L31" s="48">
        <v>2.4240285550933698</v>
      </c>
      <c r="M31" s="48">
        <v>-11.971353107906101</v>
      </c>
      <c r="N31" s="47">
        <v>16129910.8478</v>
      </c>
      <c r="O31" s="47">
        <v>306196463.24839997</v>
      </c>
      <c r="P31" s="47">
        <v>86444</v>
      </c>
      <c r="Q31" s="47">
        <v>46810</v>
      </c>
      <c r="R31" s="48">
        <v>84.6699423200171</v>
      </c>
      <c r="S31" s="47">
        <v>64.663808478321201</v>
      </c>
      <c r="T31" s="47">
        <v>31.616233954283299</v>
      </c>
      <c r="U31" s="49">
        <v>51.106755543353501</v>
      </c>
    </row>
    <row r="32" spans="1:21" ht="12" thickBot="1">
      <c r="A32" s="69"/>
      <c r="B32" s="71" t="s">
        <v>30</v>
      </c>
      <c r="C32" s="72"/>
      <c r="D32" s="47">
        <v>170137.46280000001</v>
      </c>
      <c r="E32" s="47">
        <v>171873</v>
      </c>
      <c r="F32" s="48">
        <v>98.990221151664301</v>
      </c>
      <c r="G32" s="47">
        <v>117562.1076</v>
      </c>
      <c r="H32" s="48">
        <v>44.721344549967903</v>
      </c>
      <c r="I32" s="47">
        <v>38702.952299999997</v>
      </c>
      <c r="J32" s="48">
        <v>22.748048350465901</v>
      </c>
      <c r="K32" s="47">
        <v>38166.6976</v>
      </c>
      <c r="L32" s="48">
        <v>32.465135560397201</v>
      </c>
      <c r="M32" s="48">
        <v>1.40503300972E-2</v>
      </c>
      <c r="N32" s="47">
        <v>1329313.7064</v>
      </c>
      <c r="O32" s="47">
        <v>44706679.5295</v>
      </c>
      <c r="P32" s="47">
        <v>36347</v>
      </c>
      <c r="Q32" s="47">
        <v>29947</v>
      </c>
      <c r="R32" s="48">
        <v>21.371088923765299</v>
      </c>
      <c r="S32" s="47">
        <v>4.6809217487000296</v>
      </c>
      <c r="T32" s="47">
        <v>4.7714164123284499</v>
      </c>
      <c r="U32" s="49">
        <v>-1.93326589263212</v>
      </c>
    </row>
    <row r="33" spans="1:21" ht="12" thickBot="1">
      <c r="A33" s="69"/>
      <c r="B33" s="71" t="s">
        <v>31</v>
      </c>
      <c r="C33" s="72"/>
      <c r="D33" s="47">
        <v>43.804900000000004</v>
      </c>
      <c r="E33" s="50"/>
      <c r="F33" s="50"/>
      <c r="G33" s="47">
        <v>160.0283</v>
      </c>
      <c r="H33" s="48">
        <v>-72.6267791384399</v>
      </c>
      <c r="I33" s="47">
        <v>8.8165999999999993</v>
      </c>
      <c r="J33" s="48">
        <v>20.126972096728899</v>
      </c>
      <c r="K33" s="47">
        <v>29.09</v>
      </c>
      <c r="L33" s="48">
        <v>18.178034760101799</v>
      </c>
      <c r="M33" s="48">
        <v>-0.69691990374699198</v>
      </c>
      <c r="N33" s="47">
        <v>368.30459999999999</v>
      </c>
      <c r="O33" s="47">
        <v>29661.528999999999</v>
      </c>
      <c r="P33" s="47">
        <v>10</v>
      </c>
      <c r="Q33" s="47">
        <v>6</v>
      </c>
      <c r="R33" s="48">
        <v>66.6666666666667</v>
      </c>
      <c r="S33" s="47">
        <v>4.38049</v>
      </c>
      <c r="T33" s="47">
        <v>6.1538666666666701</v>
      </c>
      <c r="U33" s="49">
        <v>-40.483522771805603</v>
      </c>
    </row>
    <row r="34" spans="1:21" ht="12" thickBot="1">
      <c r="A34" s="69"/>
      <c r="B34" s="71" t="s">
        <v>36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381496.95880000002</v>
      </c>
      <c r="E35" s="47">
        <v>259828</v>
      </c>
      <c r="F35" s="48">
        <v>146.82673106824501</v>
      </c>
      <c r="G35" s="47">
        <v>197770.7659</v>
      </c>
      <c r="H35" s="48">
        <v>92.898559634894994</v>
      </c>
      <c r="I35" s="47">
        <v>21054.798900000002</v>
      </c>
      <c r="J35" s="48">
        <v>5.5189952145956704</v>
      </c>
      <c r="K35" s="47">
        <v>38573.2624</v>
      </c>
      <c r="L35" s="48">
        <v>19.5040264037325</v>
      </c>
      <c r="M35" s="48">
        <v>-0.45416079455078701</v>
      </c>
      <c r="N35" s="47">
        <v>2094549.8145000001</v>
      </c>
      <c r="O35" s="47">
        <v>48284311.861400001</v>
      </c>
      <c r="P35" s="47">
        <v>24325</v>
      </c>
      <c r="Q35" s="47">
        <v>14007</v>
      </c>
      <c r="R35" s="48">
        <v>73.6631684157921</v>
      </c>
      <c r="S35" s="47">
        <v>15.6833282137718</v>
      </c>
      <c r="T35" s="47">
        <v>14.2068664810452</v>
      </c>
      <c r="U35" s="49">
        <v>9.4142117833773202</v>
      </c>
    </row>
    <row r="36" spans="1:21" ht="12" thickBot="1">
      <c r="A36" s="69"/>
      <c r="B36" s="71" t="s">
        <v>37</v>
      </c>
      <c r="C36" s="72"/>
      <c r="D36" s="50"/>
      <c r="E36" s="47">
        <v>824094</v>
      </c>
      <c r="F36" s="50"/>
      <c r="G36" s="47">
        <v>16764.34</v>
      </c>
      <c r="H36" s="50"/>
      <c r="I36" s="50"/>
      <c r="J36" s="50"/>
      <c r="K36" s="47">
        <v>690.5299</v>
      </c>
      <c r="L36" s="48">
        <v>4.1190401769470197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71" t="s">
        <v>38</v>
      </c>
      <c r="C37" s="72"/>
      <c r="D37" s="50"/>
      <c r="E37" s="47">
        <v>270965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71" t="s">
        <v>39</v>
      </c>
      <c r="C38" s="72"/>
      <c r="D38" s="50"/>
      <c r="E38" s="47">
        <v>297923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71" t="s">
        <v>33</v>
      </c>
      <c r="C39" s="72"/>
      <c r="D39" s="47">
        <v>408095.72659999999</v>
      </c>
      <c r="E39" s="47">
        <v>529498</v>
      </c>
      <c r="F39" s="48">
        <v>77.072194153707798</v>
      </c>
      <c r="G39" s="47">
        <v>355536.31</v>
      </c>
      <c r="H39" s="48">
        <v>14.7831361021888</v>
      </c>
      <c r="I39" s="47">
        <v>22198.398799999999</v>
      </c>
      <c r="J39" s="48">
        <v>5.4395077804277099</v>
      </c>
      <c r="K39" s="47">
        <v>18721.8289</v>
      </c>
      <c r="L39" s="48">
        <v>5.2657994059734703</v>
      </c>
      <c r="M39" s="48">
        <v>0.185696061991038</v>
      </c>
      <c r="N39" s="47">
        <v>2758913.3665</v>
      </c>
      <c r="O39" s="47">
        <v>115481211.4401</v>
      </c>
      <c r="P39" s="47">
        <v>543</v>
      </c>
      <c r="Q39" s="47">
        <v>538</v>
      </c>
      <c r="R39" s="48">
        <v>0.92936802973977395</v>
      </c>
      <c r="S39" s="47">
        <v>751.55750755064503</v>
      </c>
      <c r="T39" s="47">
        <v>686.13970669144999</v>
      </c>
      <c r="U39" s="49">
        <v>8.7042974359199601</v>
      </c>
    </row>
    <row r="40" spans="1:21" ht="12" thickBot="1">
      <c r="A40" s="69"/>
      <c r="B40" s="71" t="s">
        <v>34</v>
      </c>
      <c r="C40" s="72"/>
      <c r="D40" s="47">
        <v>838732.23239999998</v>
      </c>
      <c r="E40" s="47">
        <v>711517</v>
      </c>
      <c r="F40" s="48">
        <v>117.879436808959</v>
      </c>
      <c r="G40" s="47">
        <v>596401.57129999995</v>
      </c>
      <c r="H40" s="48">
        <v>40.6321298872138</v>
      </c>
      <c r="I40" s="47">
        <v>55834.1777</v>
      </c>
      <c r="J40" s="48">
        <v>6.6569729340474497</v>
      </c>
      <c r="K40" s="47">
        <v>54664.253299999997</v>
      </c>
      <c r="L40" s="48">
        <v>9.16567895366979</v>
      </c>
      <c r="M40" s="48">
        <v>2.1402000930652001E-2</v>
      </c>
      <c r="N40" s="47">
        <v>4863074.9719000002</v>
      </c>
      <c r="O40" s="47">
        <v>156290681.92089999</v>
      </c>
      <c r="P40" s="47">
        <v>3781</v>
      </c>
      <c r="Q40" s="47">
        <v>2715</v>
      </c>
      <c r="R40" s="48">
        <v>39.263351749539602</v>
      </c>
      <c r="S40" s="47">
        <v>221.82814927267901</v>
      </c>
      <c r="T40" s="47">
        <v>215.746182762431</v>
      </c>
      <c r="U40" s="49">
        <v>2.7417469469900602</v>
      </c>
    </row>
    <row r="41" spans="1:21" ht="12" thickBot="1">
      <c r="A41" s="69"/>
      <c r="B41" s="71" t="s">
        <v>40</v>
      </c>
      <c r="C41" s="72"/>
      <c r="D41" s="50"/>
      <c r="E41" s="47">
        <v>338993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41</v>
      </c>
      <c r="C42" s="72"/>
      <c r="D42" s="50"/>
      <c r="E42" s="47">
        <v>104473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42830.020600000003</v>
      </c>
      <c r="E43" s="53"/>
      <c r="F43" s="53"/>
      <c r="G43" s="52">
        <v>55031.98</v>
      </c>
      <c r="H43" s="54">
        <v>-22.172488433089299</v>
      </c>
      <c r="I43" s="52">
        <v>6083.0735000000004</v>
      </c>
      <c r="J43" s="54">
        <v>14.202826463268201</v>
      </c>
      <c r="K43" s="52">
        <v>4965.7560999999996</v>
      </c>
      <c r="L43" s="54">
        <v>9.0234007571597505</v>
      </c>
      <c r="M43" s="54">
        <v>0.225004486225169</v>
      </c>
      <c r="N43" s="52">
        <v>291846.97629999998</v>
      </c>
      <c r="O43" s="52">
        <v>15417287.676200001</v>
      </c>
      <c r="P43" s="52">
        <v>45</v>
      </c>
      <c r="Q43" s="52">
        <v>49</v>
      </c>
      <c r="R43" s="54">
        <v>-8.1632653061224492</v>
      </c>
      <c r="S43" s="52">
        <v>951.77823555555597</v>
      </c>
      <c r="T43" s="52">
        <v>275.37557346938797</v>
      </c>
      <c r="U43" s="55">
        <v>71.067254620647006</v>
      </c>
    </row>
  </sheetData>
  <mergeCells count="41">
    <mergeCell ref="B32:C32"/>
    <mergeCell ref="B33:C33"/>
    <mergeCell ref="B43:C43"/>
    <mergeCell ref="B37:C37"/>
    <mergeCell ref="B38:C38"/>
    <mergeCell ref="B39:C39"/>
    <mergeCell ref="B40:C40"/>
    <mergeCell ref="B41:C41"/>
    <mergeCell ref="B42:C42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31:C31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86403</v>
      </c>
      <c r="D2" s="32">
        <v>973879.70828376105</v>
      </c>
      <c r="E2" s="32">
        <v>830756.58930256404</v>
      </c>
      <c r="F2" s="32">
        <v>143123.11898119701</v>
      </c>
      <c r="G2" s="32">
        <v>830756.58930256404</v>
      </c>
      <c r="H2" s="32">
        <v>0.14696180417745699</v>
      </c>
    </row>
    <row r="3" spans="1:8" ht="14.25">
      <c r="A3" s="32">
        <v>2</v>
      </c>
      <c r="B3" s="33">
        <v>13</v>
      </c>
      <c r="C3" s="32">
        <v>18053.027999999998</v>
      </c>
      <c r="D3" s="32">
        <v>131971.677777937</v>
      </c>
      <c r="E3" s="32">
        <v>105770.003578428</v>
      </c>
      <c r="F3" s="32">
        <v>26201.674199508401</v>
      </c>
      <c r="G3" s="32">
        <v>105770.003578428</v>
      </c>
      <c r="H3" s="32">
        <v>0.19854013103930401</v>
      </c>
    </row>
    <row r="4" spans="1:8" ht="14.25">
      <c r="A4" s="32">
        <v>3</v>
      </c>
      <c r="B4" s="33">
        <v>14</v>
      </c>
      <c r="C4" s="32">
        <v>156585</v>
      </c>
      <c r="D4" s="32">
        <v>199406.105079487</v>
      </c>
      <c r="E4" s="32">
        <v>159093.70085384601</v>
      </c>
      <c r="F4" s="32">
        <v>40312.404225641003</v>
      </c>
      <c r="G4" s="32">
        <v>159093.70085384601</v>
      </c>
      <c r="H4" s="32">
        <v>0.202162337053681</v>
      </c>
    </row>
    <row r="5" spans="1:8" ht="14.25">
      <c r="A5" s="32">
        <v>4</v>
      </c>
      <c r="B5" s="33">
        <v>15</v>
      </c>
      <c r="C5" s="32">
        <v>6087</v>
      </c>
      <c r="D5" s="32">
        <v>78930.517534187995</v>
      </c>
      <c r="E5" s="32">
        <v>68624.762717093996</v>
      </c>
      <c r="F5" s="32">
        <v>10305.754817094001</v>
      </c>
      <c r="G5" s="32">
        <v>68624.762717093996</v>
      </c>
      <c r="H5" s="32">
        <v>0.13056742992506301</v>
      </c>
    </row>
    <row r="6" spans="1:8" ht="14.25">
      <c r="A6" s="32">
        <v>5</v>
      </c>
      <c r="B6" s="33">
        <v>16</v>
      </c>
      <c r="C6" s="32">
        <v>3915</v>
      </c>
      <c r="D6" s="32">
        <v>312502.67109743599</v>
      </c>
      <c r="E6" s="32">
        <v>305271.111493162</v>
      </c>
      <c r="F6" s="32">
        <v>7231.5596042734996</v>
      </c>
      <c r="G6" s="32">
        <v>305271.111493162</v>
      </c>
      <c r="H6" s="32">
        <v>2.3140792937474602E-2</v>
      </c>
    </row>
    <row r="7" spans="1:8" ht="14.25">
      <c r="A7" s="32">
        <v>6</v>
      </c>
      <c r="B7" s="33">
        <v>17</v>
      </c>
      <c r="C7" s="32">
        <v>44145</v>
      </c>
      <c r="D7" s="32">
        <v>719970.926808547</v>
      </c>
      <c r="E7" s="32">
        <v>652093.61045384605</v>
      </c>
      <c r="F7" s="32">
        <v>67877.316354700903</v>
      </c>
      <c r="G7" s="32">
        <v>652093.61045384605</v>
      </c>
      <c r="H7" s="32">
        <v>9.4277857379025304E-2</v>
      </c>
    </row>
    <row r="8" spans="1:8" ht="14.25">
      <c r="A8" s="32">
        <v>7</v>
      </c>
      <c r="B8" s="33">
        <v>18</v>
      </c>
      <c r="C8" s="32">
        <v>55005</v>
      </c>
      <c r="D8" s="32">
        <v>298429.26836581202</v>
      </c>
      <c r="E8" s="32">
        <v>247635.12150000001</v>
      </c>
      <c r="F8" s="32">
        <v>50794.146865811999</v>
      </c>
      <c r="G8" s="32">
        <v>247635.12150000001</v>
      </c>
      <c r="H8" s="32">
        <v>0.17020497736015899</v>
      </c>
    </row>
    <row r="9" spans="1:8" ht="14.25">
      <c r="A9" s="32">
        <v>8</v>
      </c>
      <c r="B9" s="33">
        <v>19</v>
      </c>
      <c r="C9" s="32">
        <v>29289</v>
      </c>
      <c r="D9" s="32">
        <v>172412.37378632501</v>
      </c>
      <c r="E9" s="32">
        <v>138896.74950512801</v>
      </c>
      <c r="F9" s="32">
        <v>33515.6242811966</v>
      </c>
      <c r="G9" s="32">
        <v>138896.74950512801</v>
      </c>
      <c r="H9" s="32">
        <v>0.19439222107534701</v>
      </c>
    </row>
    <row r="10" spans="1:8" ht="14.25">
      <c r="A10" s="32">
        <v>9</v>
      </c>
      <c r="B10" s="33">
        <v>21</v>
      </c>
      <c r="C10" s="32">
        <v>789466</v>
      </c>
      <c r="D10" s="32">
        <v>2999717.1132999999</v>
      </c>
      <c r="E10" s="32">
        <v>3250772.5296999998</v>
      </c>
      <c r="F10" s="32">
        <v>-251055.41639999999</v>
      </c>
      <c r="G10" s="32">
        <v>3250772.5296999998</v>
      </c>
      <c r="H10" s="32">
        <v>-8.3693030681754196E-2</v>
      </c>
    </row>
    <row r="11" spans="1:8" ht="14.25">
      <c r="A11" s="32">
        <v>10</v>
      </c>
      <c r="B11" s="33">
        <v>22</v>
      </c>
      <c r="C11" s="32">
        <v>38566</v>
      </c>
      <c r="D11" s="32">
        <v>531036.13500512799</v>
      </c>
      <c r="E11" s="32">
        <v>477592.73787435901</v>
      </c>
      <c r="F11" s="32">
        <v>53443.397130769197</v>
      </c>
      <c r="G11" s="32">
        <v>477592.73787435901</v>
      </c>
      <c r="H11" s="32">
        <v>0.100639850299929</v>
      </c>
    </row>
    <row r="12" spans="1:8" ht="14.25">
      <c r="A12" s="32">
        <v>11</v>
      </c>
      <c r="B12" s="33">
        <v>23</v>
      </c>
      <c r="C12" s="32">
        <v>336589.68099999998</v>
      </c>
      <c r="D12" s="32">
        <v>2603999.18675385</v>
      </c>
      <c r="E12" s="32">
        <v>2399549.30158205</v>
      </c>
      <c r="F12" s="32">
        <v>204449.885171795</v>
      </c>
      <c r="G12" s="32">
        <v>2399549.30158205</v>
      </c>
      <c r="H12" s="32">
        <v>7.8513805308312201E-2</v>
      </c>
    </row>
    <row r="13" spans="1:8" ht="14.25">
      <c r="A13" s="32">
        <v>12</v>
      </c>
      <c r="B13" s="33">
        <v>24</v>
      </c>
      <c r="C13" s="32">
        <v>56539.358</v>
      </c>
      <c r="D13" s="32">
        <v>1808495.53528462</v>
      </c>
      <c r="E13" s="32">
        <v>1777285.5197854701</v>
      </c>
      <c r="F13" s="32">
        <v>31210.015499145298</v>
      </c>
      <c r="G13" s="32">
        <v>1777285.5197854701</v>
      </c>
      <c r="H13" s="32">
        <v>1.7257446806045601E-2</v>
      </c>
    </row>
    <row r="14" spans="1:8" ht="14.25">
      <c r="A14" s="32">
        <v>13</v>
      </c>
      <c r="B14" s="33">
        <v>25</v>
      </c>
      <c r="C14" s="32">
        <v>209275</v>
      </c>
      <c r="D14" s="32">
        <v>4265242.2127</v>
      </c>
      <c r="E14" s="32">
        <v>4532485.4753</v>
      </c>
      <c r="F14" s="32">
        <v>-267243.26260000002</v>
      </c>
      <c r="G14" s="32">
        <v>4532485.4753</v>
      </c>
      <c r="H14" s="32">
        <v>-6.2656057797671597E-2</v>
      </c>
    </row>
    <row r="15" spans="1:8" ht="14.25">
      <c r="A15" s="32">
        <v>14</v>
      </c>
      <c r="B15" s="33">
        <v>26</v>
      </c>
      <c r="C15" s="32">
        <v>138825</v>
      </c>
      <c r="D15" s="32">
        <v>668575.32509167201</v>
      </c>
      <c r="E15" s="32">
        <v>645991.90736875404</v>
      </c>
      <c r="F15" s="32">
        <v>22583.4177229181</v>
      </c>
      <c r="G15" s="32">
        <v>645991.90736875404</v>
      </c>
      <c r="H15" s="32">
        <v>3.37784193872568E-2</v>
      </c>
    </row>
    <row r="16" spans="1:8" ht="14.25">
      <c r="A16" s="32">
        <v>15</v>
      </c>
      <c r="B16" s="33">
        <v>27</v>
      </c>
      <c r="C16" s="32">
        <v>282050.27</v>
      </c>
      <c r="D16" s="32">
        <v>1756830.77383923</v>
      </c>
      <c r="E16" s="32">
        <v>1671085.6567716801</v>
      </c>
      <c r="F16" s="32">
        <v>85745.117067551604</v>
      </c>
      <c r="G16" s="32">
        <v>1671085.6567716801</v>
      </c>
      <c r="H16" s="32">
        <v>4.88067025830674E-2</v>
      </c>
    </row>
    <row r="17" spans="1:8" ht="14.25">
      <c r="A17" s="32">
        <v>16</v>
      </c>
      <c r="B17" s="33">
        <v>29</v>
      </c>
      <c r="C17" s="32">
        <v>565778</v>
      </c>
      <c r="D17" s="32">
        <v>6365171.4593735002</v>
      </c>
      <c r="E17" s="32">
        <v>6595907.2663239297</v>
      </c>
      <c r="F17" s="32">
        <v>-230735.80695042701</v>
      </c>
      <c r="G17" s="32">
        <v>6595907.2663239297</v>
      </c>
      <c r="H17" s="32">
        <v>-3.6249739448988502E-2</v>
      </c>
    </row>
    <row r="18" spans="1:8" ht="14.25">
      <c r="A18" s="32">
        <v>17</v>
      </c>
      <c r="B18" s="33">
        <v>31</v>
      </c>
      <c r="C18" s="32">
        <v>76424.694000000003</v>
      </c>
      <c r="D18" s="32">
        <v>491675.63144899003</v>
      </c>
      <c r="E18" s="32">
        <v>456223.427798638</v>
      </c>
      <c r="F18" s="32">
        <v>35452.203650352298</v>
      </c>
      <c r="G18" s="32">
        <v>456223.427798638</v>
      </c>
      <c r="H18" s="32">
        <v>7.2104862195169303E-2</v>
      </c>
    </row>
    <row r="19" spans="1:8" ht="14.25">
      <c r="A19" s="32">
        <v>18</v>
      </c>
      <c r="B19" s="33">
        <v>32</v>
      </c>
      <c r="C19" s="32">
        <v>30766.62</v>
      </c>
      <c r="D19" s="32">
        <v>461758.34759676998</v>
      </c>
      <c r="E19" s="32">
        <v>444416.63008308603</v>
      </c>
      <c r="F19" s="32">
        <v>17341.717513684602</v>
      </c>
      <c r="G19" s="32">
        <v>444416.63008308603</v>
      </c>
      <c r="H19" s="32">
        <v>3.7555828939400702E-2</v>
      </c>
    </row>
    <row r="20" spans="1:8" ht="14.25">
      <c r="A20" s="32">
        <v>19</v>
      </c>
      <c r="B20" s="33">
        <v>33</v>
      </c>
      <c r="C20" s="32">
        <v>72646.282999999996</v>
      </c>
      <c r="D20" s="32">
        <v>878951.53756565298</v>
      </c>
      <c r="E20" s="32">
        <v>732163.52136515197</v>
      </c>
      <c r="F20" s="32">
        <v>146788.01620050101</v>
      </c>
      <c r="G20" s="32">
        <v>732163.52136515197</v>
      </c>
      <c r="H20" s="32">
        <v>0.167003537654699</v>
      </c>
    </row>
    <row r="21" spans="1:8" ht="14.25">
      <c r="A21" s="32">
        <v>20</v>
      </c>
      <c r="B21" s="33">
        <v>34</v>
      </c>
      <c r="C21" s="32">
        <v>74566.619000000006</v>
      </c>
      <c r="D21" s="32">
        <v>338803.53990325198</v>
      </c>
      <c r="E21" s="32">
        <v>247613.17873905899</v>
      </c>
      <c r="F21" s="32">
        <v>91190.361164193295</v>
      </c>
      <c r="G21" s="32">
        <v>247613.17873905899</v>
      </c>
      <c r="H21" s="32">
        <v>0.26915409794783501</v>
      </c>
    </row>
    <row r="22" spans="1:8" ht="14.25">
      <c r="A22" s="32">
        <v>21</v>
      </c>
      <c r="B22" s="33">
        <v>35</v>
      </c>
      <c r="C22" s="32">
        <v>77042.888000000006</v>
      </c>
      <c r="D22" s="32">
        <v>1874900.27348496</v>
      </c>
      <c r="E22" s="32">
        <v>1900234.05967227</v>
      </c>
      <c r="F22" s="32">
        <v>-25333.786187310001</v>
      </c>
      <c r="G22" s="32">
        <v>1900234.05967227</v>
      </c>
      <c r="H22" s="32">
        <v>-1.3512071306182601E-2</v>
      </c>
    </row>
    <row r="23" spans="1:8" ht="14.25">
      <c r="A23" s="32">
        <v>22</v>
      </c>
      <c r="B23" s="33">
        <v>36</v>
      </c>
      <c r="C23" s="32">
        <v>177020.08799999999</v>
      </c>
      <c r="D23" s="32">
        <v>797495.95164336299</v>
      </c>
      <c r="E23" s="32">
        <v>738524.77654948703</v>
      </c>
      <c r="F23" s="32">
        <v>58971.1750938763</v>
      </c>
      <c r="G23" s="32">
        <v>738524.77654948703</v>
      </c>
      <c r="H23" s="32">
        <v>7.3945422509490003E-2</v>
      </c>
    </row>
    <row r="24" spans="1:8" ht="14.25">
      <c r="A24" s="32">
        <v>23</v>
      </c>
      <c r="B24" s="33">
        <v>37</v>
      </c>
      <c r="C24" s="32">
        <v>175992.54199999999</v>
      </c>
      <c r="D24" s="32">
        <v>1306567.1344743399</v>
      </c>
      <c r="E24" s="32">
        <v>1192943.33644757</v>
      </c>
      <c r="F24" s="32">
        <v>113623.79802676399</v>
      </c>
      <c r="G24" s="32">
        <v>1192943.33644757</v>
      </c>
      <c r="H24" s="32">
        <v>8.6963612529927597E-2</v>
      </c>
    </row>
    <row r="25" spans="1:8" ht="14.25">
      <c r="A25" s="32">
        <v>24</v>
      </c>
      <c r="B25" s="33">
        <v>38</v>
      </c>
      <c r="C25" s="32">
        <v>1382855.4129999999</v>
      </c>
      <c r="D25" s="32">
        <v>5589797.7157955803</v>
      </c>
      <c r="E25" s="32">
        <v>5868420.9021707997</v>
      </c>
      <c r="F25" s="32">
        <v>-278623.186375221</v>
      </c>
      <c r="G25" s="32">
        <v>5868420.9021707997</v>
      </c>
      <c r="H25" s="32">
        <v>-4.9844949771239801E-2</v>
      </c>
    </row>
    <row r="26" spans="1:8" ht="14.25">
      <c r="A26" s="32">
        <v>25</v>
      </c>
      <c r="B26" s="33">
        <v>39</v>
      </c>
      <c r="C26" s="32">
        <v>127305.861</v>
      </c>
      <c r="D26" s="32">
        <v>170137.29340002299</v>
      </c>
      <c r="E26" s="32">
        <v>131434.51814432899</v>
      </c>
      <c r="F26" s="32">
        <v>38702.775255694003</v>
      </c>
      <c r="G26" s="32">
        <v>131434.51814432899</v>
      </c>
      <c r="H26" s="32">
        <v>0.22747966940262199</v>
      </c>
    </row>
    <row r="27" spans="1:8" ht="14.25">
      <c r="A27" s="32">
        <v>26</v>
      </c>
      <c r="B27" s="33">
        <v>40</v>
      </c>
      <c r="C27" s="32">
        <v>14</v>
      </c>
      <c r="D27" s="32">
        <v>43.804900000000004</v>
      </c>
      <c r="E27" s="32">
        <v>34.988300000000002</v>
      </c>
      <c r="F27" s="32">
        <v>8.8165999999999993</v>
      </c>
      <c r="G27" s="32">
        <v>34.988300000000002</v>
      </c>
      <c r="H27" s="32">
        <v>0.20126972096728901</v>
      </c>
    </row>
    <row r="28" spans="1:8" ht="14.25">
      <c r="A28" s="32">
        <v>27</v>
      </c>
      <c r="B28" s="33">
        <v>42</v>
      </c>
      <c r="C28" s="32">
        <v>24690.905999999999</v>
      </c>
      <c r="D28" s="32">
        <v>381496.95990000002</v>
      </c>
      <c r="E28" s="32">
        <v>360442.17210000003</v>
      </c>
      <c r="F28" s="32">
        <v>21054.787799999998</v>
      </c>
      <c r="G28" s="32">
        <v>360442.17210000003</v>
      </c>
      <c r="H28" s="32">
        <v>5.5189922890916301E-2</v>
      </c>
    </row>
    <row r="29" spans="1:8" ht="14.25">
      <c r="A29" s="32">
        <v>28</v>
      </c>
      <c r="B29" s="33">
        <v>75</v>
      </c>
      <c r="C29" s="32">
        <v>557</v>
      </c>
      <c r="D29" s="32">
        <v>408095.72649572598</v>
      </c>
      <c r="E29" s="32">
        <v>385897.33247863199</v>
      </c>
      <c r="F29" s="32">
        <v>22198.394017094</v>
      </c>
      <c r="G29" s="32">
        <v>385897.33247863199</v>
      </c>
      <c r="H29" s="32">
        <v>5.4395066098116701E-2</v>
      </c>
    </row>
    <row r="30" spans="1:8" ht="14.25">
      <c r="A30" s="32">
        <v>29</v>
      </c>
      <c r="B30" s="33">
        <v>76</v>
      </c>
      <c r="C30" s="32">
        <v>3849</v>
      </c>
      <c r="D30" s="32">
        <v>838732.21980085503</v>
      </c>
      <c r="E30" s="32">
        <v>782898.05209829099</v>
      </c>
      <c r="F30" s="32">
        <v>55834.167702564097</v>
      </c>
      <c r="G30" s="32">
        <v>782898.05209829099</v>
      </c>
      <c r="H30" s="32">
        <v>6.6569718420762605E-2</v>
      </c>
    </row>
    <row r="31" spans="1:8" ht="14.25">
      <c r="A31" s="32">
        <v>30</v>
      </c>
      <c r="B31" s="33">
        <v>99</v>
      </c>
      <c r="C31" s="32">
        <v>46</v>
      </c>
      <c r="D31" s="32">
        <v>42830.020346418598</v>
      </c>
      <c r="E31" s="32">
        <v>36746.947810301797</v>
      </c>
      <c r="F31" s="32">
        <v>6083.0725361167797</v>
      </c>
      <c r="G31" s="32">
        <v>36746.947810301797</v>
      </c>
      <c r="H31" s="32">
        <v>0.14202824296873001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BBG</cp:lastModifiedBy>
  <dcterms:created xsi:type="dcterms:W3CDTF">2013-06-21T00:28:37Z</dcterms:created>
  <dcterms:modified xsi:type="dcterms:W3CDTF">2013-11-11T03:03:02Z</dcterms:modified>
</cp:coreProperties>
</file>