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<sst xmlns="http://schemas.openxmlformats.org/spreadsheetml/2006/main" count="114" uniqueCount="71">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</sst>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24345715.256499998</v>
      </c>
      <c r="F3" s="25">
        <f>RA!I7</f>
        <v>915451.72919999994</v>
      </c>
      <c r="G3" s="16">
        <f>E3-F3</f>
        <v>23430263.5273</v>
      </c>
      <c r="H3" s="27">
        <f>RA!J7</f>
        <v>3.7602170219894702</v>
      </c>
      <c r="I3" s="20">
        <f>SUM(I4:I39)</f>
        <v>24345720.682300724</v>
      </c>
      <c r="J3" s="21">
        <f>SUM(J4:J39)</f>
        <v>23430263.197464548</v>
      </c>
      <c r="K3" s="22">
        <f>E3-I3</f>
        <v>-5.4258007258176804</v>
      </c>
      <c r="L3" s="22">
        <f>G3-J3</f>
        <v>0.32983545213937759</v>
      </c>
    </row>
    <row r="4" spans="1:12">
      <c r="A4" s="59">
        <f>RA!A8</f>
        <v>41602</v>
      </c>
      <c r="B4" s="12">
        <v>12</v>
      </c>
      <c r="C4" s="56" t="s">
        <v>6</v>
      </c>
      <c r="D4" s="56"/>
      <c r="E4" s="15">
        <f>RA!D8</f>
        <v>706588.03029999998</v>
      </c>
      <c r="F4" s="25">
        <f>RA!I8</f>
        <v>124912.0438</v>
      </c>
      <c r="G4" s="16">
        <f t="shared" ref="G4:G39" si="0">E4-F4</f>
        <v>581675.9865</v>
      </c>
      <c r="H4" s="27">
        <f>RA!J8</f>
        <v>17.678199805757501</v>
      </c>
      <c r="I4" s="20">
        <f>VLOOKUP(B4,RMS!B:D,3,FALSE)</f>
        <v>706588.59276923095</v>
      </c>
      <c r="J4" s="21">
        <f>VLOOKUP(B4,RMS!B:E,4,FALSE)</f>
        <v>581675.98126410297</v>
      </c>
      <c r="K4" s="22">
        <f t="shared" ref="K4:K39" si="1">E4-I4</f>
        <v>-0.56246923096477985</v>
      </c>
      <c r="L4" s="22">
        <f t="shared" ref="L4:L39" si="2">G4-J4</f>
        <v>5.235897027887404E-3</v>
      </c>
    </row>
    <row r="5" spans="1:12">
      <c r="A5" s="59"/>
      <c r="B5" s="12">
        <v>13</v>
      </c>
      <c r="C5" s="56" t="s">
        <v>7</v>
      </c>
      <c r="D5" s="56"/>
      <c r="E5" s="15">
        <f>RA!D9</f>
        <v>138988.31169999999</v>
      </c>
      <c r="F5" s="25">
        <f>RA!I9</f>
        <v>30430.428800000002</v>
      </c>
      <c r="G5" s="16">
        <f t="shared" si="0"/>
        <v>108557.8829</v>
      </c>
      <c r="H5" s="27">
        <f>RA!J9</f>
        <v>21.894235873360898</v>
      </c>
      <c r="I5" s="20">
        <f>VLOOKUP(B5,RMS!B:D,3,FALSE)</f>
        <v>138988.34484276499</v>
      </c>
      <c r="J5" s="21">
        <f>VLOOKUP(B5,RMS!B:E,4,FALSE)</f>
        <v>108557.878308903</v>
      </c>
      <c r="K5" s="22">
        <f t="shared" si="1"/>
        <v>-3.3142764994408935E-2</v>
      </c>
      <c r="L5" s="22">
        <f t="shared" si="2"/>
        <v>4.5910969929536805E-3</v>
      </c>
    </row>
    <row r="6" spans="1:12">
      <c r="A6" s="59"/>
      <c r="B6" s="12">
        <v>14</v>
      </c>
      <c r="C6" s="56" t="s">
        <v>8</v>
      </c>
      <c r="D6" s="56"/>
      <c r="E6" s="15">
        <f>RA!D10</f>
        <v>178013.29790000001</v>
      </c>
      <c r="F6" s="25">
        <f>RA!I10</f>
        <v>46514.67</v>
      </c>
      <c r="G6" s="16">
        <f t="shared" si="0"/>
        <v>131498.62790000002</v>
      </c>
      <c r="H6" s="27">
        <f>RA!J10</f>
        <v>26.129884985406999</v>
      </c>
      <c r="I6" s="20">
        <f>VLOOKUP(B6,RMS!B:D,3,FALSE)</f>
        <v>178015.928219658</v>
      </c>
      <c r="J6" s="21">
        <f>VLOOKUP(B6,RMS!B:E,4,FALSE)</f>
        <v>131498.627800855</v>
      </c>
      <c r="K6" s="22">
        <f t="shared" si="1"/>
        <v>-2.630319657997461</v>
      </c>
      <c r="L6" s="22">
        <f t="shared" si="2"/>
        <v>9.9145021522417665E-5</v>
      </c>
    </row>
    <row r="7" spans="1:12">
      <c r="A7" s="59"/>
      <c r="B7" s="12">
        <v>15</v>
      </c>
      <c r="C7" s="56" t="s">
        <v>9</v>
      </c>
      <c r="D7" s="56"/>
      <c r="E7" s="15">
        <f>RA!D11</f>
        <v>72259.666599999997</v>
      </c>
      <c r="F7" s="25">
        <f>RA!I11</f>
        <v>14984.9809</v>
      </c>
      <c r="G7" s="16">
        <f t="shared" si="0"/>
        <v>57274.685699999995</v>
      </c>
      <c r="H7" s="27">
        <f>RA!J11</f>
        <v>20.7376834202</v>
      </c>
      <c r="I7" s="20">
        <f>VLOOKUP(B7,RMS!B:D,3,FALSE)</f>
        <v>72259.693729914507</v>
      </c>
      <c r="J7" s="21">
        <f>VLOOKUP(B7,RMS!B:E,4,FALSE)</f>
        <v>57274.685633333298</v>
      </c>
      <c r="K7" s="22">
        <f t="shared" si="1"/>
        <v>-2.7129914509714581E-2</v>
      </c>
      <c r="L7" s="22">
        <f t="shared" si="2"/>
        <v>6.6666696511674672E-5</v>
      </c>
    </row>
    <row r="8" spans="1:12">
      <c r="A8" s="59"/>
      <c r="B8" s="12">
        <v>16</v>
      </c>
      <c r="C8" s="56" t="s">
        <v>10</v>
      </c>
      <c r="D8" s="56"/>
      <c r="E8" s="15">
        <f>RA!D12</f>
        <v>312557.70740000001</v>
      </c>
      <c r="F8" s="25">
        <f>RA!I12</f>
        <v>-9161.5102000000006</v>
      </c>
      <c r="G8" s="16">
        <f t="shared" si="0"/>
        <v>321719.21760000003</v>
      </c>
      <c r="H8" s="27">
        <f>RA!J12</f>
        <v>-2.9311419885337902</v>
      </c>
      <c r="I8" s="20">
        <f>VLOOKUP(B8,RMS!B:D,3,FALSE)</f>
        <v>312557.69861367502</v>
      </c>
      <c r="J8" s="21">
        <f>VLOOKUP(B8,RMS!B:E,4,FALSE)</f>
        <v>321719.21905213699</v>
      </c>
      <c r="K8" s="22">
        <f t="shared" si="1"/>
        <v>8.7863249937072396E-3</v>
      </c>
      <c r="L8" s="22">
        <f t="shared" si="2"/>
        <v>-1.4521369594149292E-3</v>
      </c>
    </row>
    <row r="9" spans="1:12">
      <c r="A9" s="59"/>
      <c r="B9" s="12">
        <v>17</v>
      </c>
      <c r="C9" s="56" t="s">
        <v>11</v>
      </c>
      <c r="D9" s="56"/>
      <c r="E9" s="15">
        <f>RA!D13</f>
        <v>573487.85199999996</v>
      </c>
      <c r="F9" s="25">
        <f>RA!I13</f>
        <v>91232.991599999994</v>
      </c>
      <c r="G9" s="16">
        <f t="shared" si="0"/>
        <v>482254.86039999995</v>
      </c>
      <c r="H9" s="27">
        <f>RA!J13</f>
        <v>15.9084436194823</v>
      </c>
      <c r="I9" s="20">
        <f>VLOOKUP(B9,RMS!B:D,3,FALSE)</f>
        <v>573488.08673760702</v>
      </c>
      <c r="J9" s="21">
        <f>VLOOKUP(B9,RMS!B:E,4,FALSE)</f>
        <v>482254.860657265</v>
      </c>
      <c r="K9" s="22">
        <f t="shared" si="1"/>
        <v>-0.2347376070683822</v>
      </c>
      <c r="L9" s="22">
        <f t="shared" si="2"/>
        <v>-2.5726505555212498E-4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285952.40289999999</v>
      </c>
      <c r="F10" s="25">
        <f>RA!I14</f>
        <v>55583.510300000002</v>
      </c>
      <c r="G10" s="16">
        <f t="shared" si="0"/>
        <v>230368.89259999999</v>
      </c>
      <c r="H10" s="27">
        <f>RA!J14</f>
        <v>19.438028754539999</v>
      </c>
      <c r="I10" s="20">
        <f>VLOOKUP(B10,RMS!B:D,3,FALSE)</f>
        <v>285952.38703076902</v>
      </c>
      <c r="J10" s="21">
        <f>VLOOKUP(B10,RMS!B:E,4,FALSE)</f>
        <v>230368.89494529899</v>
      </c>
      <c r="K10" s="22">
        <f t="shared" si="1"/>
        <v>1.5869230963289738E-2</v>
      </c>
      <c r="L10" s="22">
        <f t="shared" si="2"/>
        <v>-2.3452989989891648E-3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183893.68830000001</v>
      </c>
      <c r="F11" s="25">
        <f>RA!I15</f>
        <v>36554.931799999998</v>
      </c>
      <c r="G11" s="16">
        <f t="shared" si="0"/>
        <v>147338.75650000002</v>
      </c>
      <c r="H11" s="27">
        <f>RA!J15</f>
        <v>19.878296062214599</v>
      </c>
      <c r="I11" s="20">
        <f>VLOOKUP(B11,RMS!B:D,3,FALSE)</f>
        <v>183893.786504274</v>
      </c>
      <c r="J11" s="21">
        <f>VLOOKUP(B11,RMS!B:E,4,FALSE)</f>
        <v>147338.75486837601</v>
      </c>
      <c r="K11" s="22">
        <f t="shared" si="1"/>
        <v>-9.8204273992450908E-2</v>
      </c>
      <c r="L11" s="22">
        <f t="shared" si="2"/>
        <v>1.6316240071319044E-3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889590.76809999999</v>
      </c>
      <c r="F12" s="25">
        <f>RA!I16</f>
        <v>35876.696499999998</v>
      </c>
      <c r="G12" s="16">
        <f t="shared" si="0"/>
        <v>853714.07160000002</v>
      </c>
      <c r="H12" s="27">
        <f>RA!J16</f>
        <v>4.0329438868420304</v>
      </c>
      <c r="I12" s="20">
        <f>VLOOKUP(B12,RMS!B:D,3,FALSE)</f>
        <v>889590.45499999996</v>
      </c>
      <c r="J12" s="21">
        <f>VLOOKUP(B12,RMS!B:E,4,FALSE)</f>
        <v>853714.07160000002</v>
      </c>
      <c r="K12" s="22">
        <f t="shared" si="1"/>
        <v>0.31310000002849847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987813.74129999999</v>
      </c>
      <c r="F13" s="25">
        <f>RA!I17</f>
        <v>60909.963300000003</v>
      </c>
      <c r="G13" s="16">
        <f t="shared" si="0"/>
        <v>926903.77799999993</v>
      </c>
      <c r="H13" s="27">
        <f>RA!J17</f>
        <v>6.1661384888045996</v>
      </c>
      <c r="I13" s="20">
        <f>VLOOKUP(B13,RMS!B:D,3,FALSE)</f>
        <v>987813.80654615397</v>
      </c>
      <c r="J13" s="21">
        <f>VLOOKUP(B13,RMS!B:E,4,FALSE)</f>
        <v>926903.77897948702</v>
      </c>
      <c r="K13" s="22">
        <f t="shared" si="1"/>
        <v>-6.5246153972111642E-2</v>
      </c>
      <c r="L13" s="22">
        <f t="shared" si="2"/>
        <v>-9.7948708571493626E-4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5647704.0087000001</v>
      </c>
      <c r="F14" s="25">
        <f>RA!I18</f>
        <v>-841858.72149999999</v>
      </c>
      <c r="G14" s="16">
        <f t="shared" si="0"/>
        <v>6489562.7302000001</v>
      </c>
      <c r="H14" s="27">
        <f>RA!J18</f>
        <v>-14.9062118022325</v>
      </c>
      <c r="I14" s="20">
        <f>VLOOKUP(B14,RMS!B:D,3,FALSE)</f>
        <v>5647704.7821000004</v>
      </c>
      <c r="J14" s="21">
        <f>VLOOKUP(B14,RMS!B:E,4,FALSE)</f>
        <v>6489562.7017000001</v>
      </c>
      <c r="K14" s="22">
        <f t="shared" si="1"/>
        <v>-0.77340000029653311</v>
      </c>
      <c r="L14" s="22">
        <f t="shared" si="2"/>
        <v>2.8500000014901161E-2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893726.40639999998</v>
      </c>
      <c r="F15" s="25">
        <f>RA!I19</f>
        <v>66879.781000000003</v>
      </c>
      <c r="G15" s="16">
        <f t="shared" si="0"/>
        <v>826846.62540000002</v>
      </c>
      <c r="H15" s="27">
        <f>RA!J19</f>
        <v>7.4832499656574996</v>
      </c>
      <c r="I15" s="20">
        <f>VLOOKUP(B15,RMS!B:D,3,FALSE)</f>
        <v>893726.47940769198</v>
      </c>
      <c r="J15" s="21">
        <f>VLOOKUP(B15,RMS!B:E,4,FALSE)</f>
        <v>826846.62508803396</v>
      </c>
      <c r="K15" s="22">
        <f t="shared" si="1"/>
        <v>-7.3007692000828683E-2</v>
      </c>
      <c r="L15" s="22">
        <f t="shared" si="2"/>
        <v>3.1196605414152145E-4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1626294.0460999999</v>
      </c>
      <c r="F16" s="25">
        <f>RA!I20</f>
        <v>-50853.328500000003</v>
      </c>
      <c r="G16" s="16">
        <f t="shared" si="0"/>
        <v>1677147.3746</v>
      </c>
      <c r="H16" s="27">
        <f>RA!J20</f>
        <v>-3.1269455005354598</v>
      </c>
      <c r="I16" s="20">
        <f>VLOOKUP(B16,RMS!B:D,3,FALSE)</f>
        <v>1626293.9813000001</v>
      </c>
      <c r="J16" s="21">
        <f>VLOOKUP(B16,RMS!B:E,4,FALSE)</f>
        <v>1677147.3746</v>
      </c>
      <c r="K16" s="22">
        <f t="shared" si="1"/>
        <v>6.4799999818205833E-2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478622.5857</v>
      </c>
      <c r="F17" s="25">
        <f>RA!I21</f>
        <v>51968.530100000004</v>
      </c>
      <c r="G17" s="16">
        <f t="shared" si="0"/>
        <v>426654.05559999996</v>
      </c>
      <c r="H17" s="27">
        <f>RA!J21</f>
        <v>10.8579351774623</v>
      </c>
      <c r="I17" s="20">
        <f>VLOOKUP(B17,RMS!B:D,3,FALSE)</f>
        <v>478622.24314729602</v>
      </c>
      <c r="J17" s="21">
        <f>VLOOKUP(B17,RMS!B:E,4,FALSE)</f>
        <v>426654.05546047201</v>
      </c>
      <c r="K17" s="22">
        <f t="shared" si="1"/>
        <v>0.34255270397989079</v>
      </c>
      <c r="L17" s="22">
        <f t="shared" si="2"/>
        <v>1.3952795416116714E-4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1328930.0183999999</v>
      </c>
      <c r="F18" s="25">
        <f>RA!I22</f>
        <v>172348.7059</v>
      </c>
      <c r="G18" s="16">
        <f t="shared" si="0"/>
        <v>1156581.3125</v>
      </c>
      <c r="H18" s="27">
        <f>RA!J22</f>
        <v>12.9689828293219</v>
      </c>
      <c r="I18" s="20">
        <f>VLOOKUP(B18,RMS!B:D,3,FALSE)</f>
        <v>1328930.24254159</v>
      </c>
      <c r="J18" s="21">
        <f>VLOOKUP(B18,RMS!B:E,4,FALSE)</f>
        <v>1156581.31612035</v>
      </c>
      <c r="K18" s="22">
        <f t="shared" si="1"/>
        <v>-0.22414159006439149</v>
      </c>
      <c r="L18" s="22">
        <f t="shared" si="2"/>
        <v>-3.6203500349074602E-3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3099952.0444</v>
      </c>
      <c r="F19" s="25">
        <f>RA!I23</f>
        <v>230949.40160000001</v>
      </c>
      <c r="G19" s="16">
        <f t="shared" si="0"/>
        <v>2869002.6428</v>
      </c>
      <c r="H19" s="27">
        <f>RA!J23</f>
        <v>7.4500959463939296</v>
      </c>
      <c r="I19" s="20">
        <f>VLOOKUP(B19,RMS!B:D,3,FALSE)</f>
        <v>3099953.7205393198</v>
      </c>
      <c r="J19" s="21">
        <f>VLOOKUP(B19,RMS!B:E,4,FALSE)</f>
        <v>2869002.6830735002</v>
      </c>
      <c r="K19" s="22">
        <f t="shared" si="1"/>
        <v>-1.676139319781214</v>
      </c>
      <c r="L19" s="22">
        <f t="shared" si="2"/>
        <v>-4.0273500140756369E-2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348444.4031</v>
      </c>
      <c r="F20" s="25">
        <f>RA!I24</f>
        <v>55816.029699999999</v>
      </c>
      <c r="G20" s="16">
        <f t="shared" si="0"/>
        <v>292628.37339999998</v>
      </c>
      <c r="H20" s="27">
        <f>RA!J24</f>
        <v>16.018632873256799</v>
      </c>
      <c r="I20" s="20">
        <f>VLOOKUP(B20,RMS!B:D,3,FALSE)</f>
        <v>348444.412312873</v>
      </c>
      <c r="J20" s="21">
        <f>VLOOKUP(B20,RMS!B:E,4,FALSE)</f>
        <v>292628.36013426498</v>
      </c>
      <c r="K20" s="22">
        <f t="shared" si="1"/>
        <v>-9.2128730029799044E-3</v>
      </c>
      <c r="L20" s="22">
        <f t="shared" si="2"/>
        <v>1.3265735004097223E-2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369598.76260000002</v>
      </c>
      <c r="F21" s="25">
        <f>RA!I25</f>
        <v>30831.512299999999</v>
      </c>
      <c r="G21" s="16">
        <f t="shared" si="0"/>
        <v>338767.25030000001</v>
      </c>
      <c r="H21" s="27">
        <f>RA!J25</f>
        <v>8.3418873166974201</v>
      </c>
      <c r="I21" s="20">
        <f>VLOOKUP(B21,RMS!B:D,3,FALSE)</f>
        <v>369598.75575663702</v>
      </c>
      <c r="J21" s="21">
        <f>VLOOKUP(B21,RMS!B:E,4,FALSE)</f>
        <v>338767.24754302198</v>
      </c>
      <c r="K21" s="22">
        <f t="shared" si="1"/>
        <v>6.8433629930950701E-3</v>
      </c>
      <c r="L21" s="22">
        <f t="shared" si="2"/>
        <v>2.7569780359044671E-3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698123.20189999999</v>
      </c>
      <c r="F22" s="25">
        <f>RA!I26</f>
        <v>126966.99490000001</v>
      </c>
      <c r="G22" s="16">
        <f t="shared" si="0"/>
        <v>571156.20699999994</v>
      </c>
      <c r="H22" s="27">
        <f>RA!J26</f>
        <v>18.1869037663336</v>
      </c>
      <c r="I22" s="20">
        <f>VLOOKUP(B22,RMS!B:D,3,FALSE)</f>
        <v>698123.19531812996</v>
      </c>
      <c r="J22" s="21">
        <f>VLOOKUP(B22,RMS!B:E,4,FALSE)</f>
        <v>571156.273515134</v>
      </c>
      <c r="K22" s="22">
        <f t="shared" si="1"/>
        <v>6.5818700240924954E-3</v>
      </c>
      <c r="L22" s="22">
        <f t="shared" si="2"/>
        <v>-6.6515134065411985E-2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336379.55170000001</v>
      </c>
      <c r="F23" s="25">
        <f>RA!I27</f>
        <v>99863.841700000004</v>
      </c>
      <c r="G23" s="16">
        <f t="shared" si="0"/>
        <v>236515.71000000002</v>
      </c>
      <c r="H23" s="27">
        <f>RA!J27</f>
        <v>29.687845529048001</v>
      </c>
      <c r="I23" s="20">
        <f>VLOOKUP(B23,RMS!B:D,3,FALSE)</f>
        <v>336379.49911477201</v>
      </c>
      <c r="J23" s="21">
        <f>VLOOKUP(B23,RMS!B:E,4,FALSE)</f>
        <v>236515.72178139701</v>
      </c>
      <c r="K23" s="22">
        <f t="shared" si="1"/>
        <v>5.2585227997042239E-2</v>
      </c>
      <c r="L23" s="22">
        <f t="shared" si="2"/>
        <v>-1.1781396984588355E-2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1238980.9966</v>
      </c>
      <c r="F24" s="25">
        <f>RA!I28</f>
        <v>57390.365400000002</v>
      </c>
      <c r="G24" s="16">
        <f t="shared" si="0"/>
        <v>1181590.6311999999</v>
      </c>
      <c r="H24" s="27">
        <f>RA!J28</f>
        <v>4.6320617957410199</v>
      </c>
      <c r="I24" s="20">
        <f>VLOOKUP(B24,RMS!B:D,3,FALSE)</f>
        <v>1238980.99614162</v>
      </c>
      <c r="J24" s="21">
        <f>VLOOKUP(B24,RMS!B:E,4,FALSE)</f>
        <v>1181590.6466463399</v>
      </c>
      <c r="K24" s="22">
        <f t="shared" si="1"/>
        <v>4.5837997458875179E-4</v>
      </c>
      <c r="L24" s="22">
        <f t="shared" si="2"/>
        <v>-1.5446339966729283E-2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633358.82279999997</v>
      </c>
      <c r="F25" s="25">
        <f>RA!I29</f>
        <v>111109.13250000001</v>
      </c>
      <c r="G25" s="16">
        <f t="shared" si="0"/>
        <v>522249.69029999996</v>
      </c>
      <c r="H25" s="27">
        <f>RA!J29</f>
        <v>17.542841198422199</v>
      </c>
      <c r="I25" s="20">
        <f>VLOOKUP(B25,RMS!B:D,3,FALSE)</f>
        <v>633358.82402566401</v>
      </c>
      <c r="J25" s="21">
        <f>VLOOKUP(B25,RMS!B:E,4,FALSE)</f>
        <v>522249.63904752402</v>
      </c>
      <c r="K25" s="22">
        <f t="shared" si="1"/>
        <v>-1.225664047524333E-3</v>
      </c>
      <c r="L25" s="22">
        <f t="shared" si="2"/>
        <v>5.1252475939691067E-2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944015.33360000001</v>
      </c>
      <c r="F26" s="25">
        <f>RA!I30</f>
        <v>151748.9081</v>
      </c>
      <c r="G26" s="16">
        <f t="shared" si="0"/>
        <v>792266.42550000001</v>
      </c>
      <c r="H26" s="27">
        <f>RA!J30</f>
        <v>16.074835089945601</v>
      </c>
      <c r="I26" s="20">
        <f>VLOOKUP(B26,RMS!B:D,3,FALSE)</f>
        <v>944015.32962831901</v>
      </c>
      <c r="J26" s="21">
        <f>VLOOKUP(B26,RMS!B:E,4,FALSE)</f>
        <v>792266.43290887401</v>
      </c>
      <c r="K26" s="22">
        <f t="shared" si="1"/>
        <v>3.9716809988021851E-3</v>
      </c>
      <c r="L26" s="22">
        <f t="shared" si="2"/>
        <v>-7.4088739929720759E-3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945639.75970000005</v>
      </c>
      <c r="F27" s="25">
        <f>RA!I31</f>
        <v>43063.890500000001</v>
      </c>
      <c r="G27" s="16">
        <f t="shared" si="0"/>
        <v>902575.86920000007</v>
      </c>
      <c r="H27" s="27">
        <f>RA!J31</f>
        <v>4.5539424562332096</v>
      </c>
      <c r="I27" s="20">
        <f>VLOOKUP(B27,RMS!B:D,3,FALSE)</f>
        <v>945639.75128761097</v>
      </c>
      <c r="J27" s="21">
        <f>VLOOKUP(B27,RMS!B:E,4,FALSE)</f>
        <v>902575.49980885</v>
      </c>
      <c r="K27" s="22">
        <f t="shared" si="1"/>
        <v>8.4123890846967697E-3</v>
      </c>
      <c r="L27" s="22">
        <f t="shared" si="2"/>
        <v>0.36939115007407963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171351.65779999999</v>
      </c>
      <c r="F28" s="25">
        <f>RA!I32</f>
        <v>42705.463100000001</v>
      </c>
      <c r="G28" s="16">
        <f t="shared" si="0"/>
        <v>128646.19469999999</v>
      </c>
      <c r="H28" s="27">
        <f>RA!J32</f>
        <v>24.922702031774602</v>
      </c>
      <c r="I28" s="20">
        <f>VLOOKUP(B28,RMS!B:D,3,FALSE)</f>
        <v>171351.50671809199</v>
      </c>
      <c r="J28" s="21">
        <f>VLOOKUP(B28,RMS!B:E,4,FALSE)</f>
        <v>128646.217447209</v>
      </c>
      <c r="K28" s="22">
        <f t="shared" si="1"/>
        <v>0.15108190799946897</v>
      </c>
      <c r="L28" s="22">
        <f t="shared" si="2"/>
        <v>-2.274720900459215E-2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47.606900000000003</v>
      </c>
      <c r="F29" s="25">
        <f>RA!I33</f>
        <v>9.6411999999999995</v>
      </c>
      <c r="G29" s="16">
        <f t="shared" si="0"/>
        <v>37.965700000000005</v>
      </c>
      <c r="H29" s="27">
        <f>RA!J33</f>
        <v>20.2516862051509</v>
      </c>
      <c r="I29" s="20">
        <f>VLOOKUP(B29,RMS!B:D,3,FALSE)</f>
        <v>47.6068</v>
      </c>
      <c r="J29" s="21">
        <f>VLOOKUP(B29,RMS!B:E,4,FALSE)</f>
        <v>37.965699999999998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279116.98100000003</v>
      </c>
      <c r="F31" s="25">
        <f>RA!I35</f>
        <v>31277.746500000001</v>
      </c>
      <c r="G31" s="16">
        <f t="shared" si="0"/>
        <v>247839.23450000002</v>
      </c>
      <c r="H31" s="27">
        <f>RA!J35</f>
        <v>11.2059633161481</v>
      </c>
      <c r="I31" s="20">
        <f>VLOOKUP(B31,RMS!B:D,3,FALSE)</f>
        <v>279116.98</v>
      </c>
      <c r="J31" s="21">
        <f>VLOOKUP(B31,RMS!B:E,4,FALSE)</f>
        <v>247839.20749999999</v>
      </c>
      <c r="K31" s="22">
        <f t="shared" si="1"/>
        <v>1.0000000474974513E-3</v>
      </c>
      <c r="L31" s="22">
        <f t="shared" si="2"/>
        <v>2.7000000030966476E-2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372418.80239999999</v>
      </c>
      <c r="F35" s="25">
        <f>RA!I39</f>
        <v>2927.3382999999999</v>
      </c>
      <c r="G35" s="16">
        <f t="shared" si="0"/>
        <v>369491.46409999998</v>
      </c>
      <c r="H35" s="27">
        <f>RA!J39</f>
        <v>0.78603397066291603</v>
      </c>
      <c r="I35" s="20">
        <f>VLOOKUP(B35,RMS!B:D,3,FALSE)</f>
        <v>372418.80341880303</v>
      </c>
      <c r="J35" s="21">
        <f>VLOOKUP(B35,RMS!B:E,4,FALSE)</f>
        <v>369491.46376068401</v>
      </c>
      <c r="K35" s="22">
        <f t="shared" si="1"/>
        <v>-1.0188030428253114E-3</v>
      </c>
      <c r="L35" s="22">
        <f t="shared" si="2"/>
        <v>3.3931597135961056E-4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579626.9621</v>
      </c>
      <c r="F36" s="25">
        <f>RA!I40</f>
        <v>42441.985399999998</v>
      </c>
      <c r="G36" s="16">
        <f t="shared" si="0"/>
        <v>537184.9767</v>
      </c>
      <c r="H36" s="27">
        <f>RA!J40</f>
        <v>7.3222931601097097</v>
      </c>
      <c r="I36" s="20">
        <f>VLOOKUP(B36,RMS!B:D,3,FALSE)</f>
        <v>579626.95461196604</v>
      </c>
      <c r="J36" s="21">
        <f>VLOOKUP(B36,RMS!B:E,4,FALSE)</f>
        <v>537184.97799829103</v>
      </c>
      <c r="K36" s="22">
        <f t="shared" si="1"/>
        <v>7.4880339670926332E-3</v>
      </c>
      <c r="L36" s="22">
        <f t="shared" si="2"/>
        <v>-1.2982910266146064E-3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24237.838100000001</v>
      </c>
      <c r="F39" s="25">
        <f>RA!I43</f>
        <v>2025.8042</v>
      </c>
      <c r="G39" s="16">
        <f t="shared" si="0"/>
        <v>22212.033900000002</v>
      </c>
      <c r="H39" s="27">
        <f>RA!J43</f>
        <v>8.3580234823005899</v>
      </c>
      <c r="I39" s="20">
        <f>VLOOKUP(B39,RMS!B:D,3,FALSE)</f>
        <v>24237.838136298298</v>
      </c>
      <c r="J39" s="21">
        <f>VLOOKUP(B39,RMS!B:E,4,FALSE)</f>
        <v>22212.0345208381</v>
      </c>
      <c r="K39" s="22">
        <f t="shared" si="1"/>
        <v>-3.6298297345638275E-5</v>
      </c>
      <c r="L39" s="22">
        <f t="shared" si="2"/>
        <v>-6.2083809825708158E-4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24345715.256499998</v>
      </c>
      <c r="E7" s="44">
        <v>22638673</v>
      </c>
      <c r="F7" s="45">
        <v>107.540381260421</v>
      </c>
      <c r="G7" s="44">
        <v>15446691.740900001</v>
      </c>
      <c r="H7" s="45">
        <v>57.611193806872102</v>
      </c>
      <c r="I7" s="44">
        <v>915451.72919999994</v>
      </c>
      <c r="J7" s="45">
        <v>3.7602170219894702</v>
      </c>
      <c r="K7" s="44">
        <v>2009885.6488999999</v>
      </c>
      <c r="L7" s="45">
        <v>13.0117547667388</v>
      </c>
      <c r="M7" s="45">
        <v>-0.54452546606269803</v>
      </c>
      <c r="N7" s="44">
        <v>405921990.70740002</v>
      </c>
      <c r="O7" s="44">
        <v>5712905975.9385996</v>
      </c>
      <c r="P7" s="44">
        <v>1240139</v>
      </c>
      <c r="Q7" s="44">
        <v>1077729</v>
      </c>
      <c r="R7" s="45">
        <v>15.0696510903947</v>
      </c>
      <c r="S7" s="44">
        <v>19.631440714710202</v>
      </c>
      <c r="T7" s="44">
        <v>17.592310147263401</v>
      </c>
      <c r="U7" s="46">
        <v>10.387065305496799</v>
      </c>
    </row>
    <row r="8" spans="1:23" ht="12" thickBot="1">
      <c r="A8" s="68">
        <v>41602</v>
      </c>
      <c r="B8" s="71" t="s">
        <v>6</v>
      </c>
      <c r="C8" s="72"/>
      <c r="D8" s="47">
        <v>706588.03029999998</v>
      </c>
      <c r="E8" s="47">
        <v>735251</v>
      </c>
      <c r="F8" s="48">
        <v>96.101607519064899</v>
      </c>
      <c r="G8" s="47">
        <v>509100.01329999999</v>
      </c>
      <c r="H8" s="48">
        <v>38.791595333081503</v>
      </c>
      <c r="I8" s="47">
        <v>124912.0438</v>
      </c>
      <c r="J8" s="48">
        <v>17.678199805757501</v>
      </c>
      <c r="K8" s="47">
        <v>104693.9492</v>
      </c>
      <c r="L8" s="48">
        <v>20.5645151178392</v>
      </c>
      <c r="M8" s="48">
        <v>0.19311617103464901</v>
      </c>
      <c r="N8" s="47">
        <v>14240142.5437</v>
      </c>
      <c r="O8" s="47">
        <v>200246504.92500001</v>
      </c>
      <c r="P8" s="47">
        <v>29139</v>
      </c>
      <c r="Q8" s="47">
        <v>30325</v>
      </c>
      <c r="R8" s="48">
        <v>-3.9109645507007502</v>
      </c>
      <c r="S8" s="47">
        <v>24.248877116579202</v>
      </c>
      <c r="T8" s="47">
        <v>31.750979132728801</v>
      </c>
      <c r="U8" s="49">
        <v>-30.937935724126199</v>
      </c>
    </row>
    <row r="9" spans="1:23" ht="12" thickBot="1">
      <c r="A9" s="69"/>
      <c r="B9" s="71" t="s">
        <v>7</v>
      </c>
      <c r="C9" s="72"/>
      <c r="D9" s="47">
        <v>138988.31169999999</v>
      </c>
      <c r="E9" s="47">
        <v>151849</v>
      </c>
      <c r="F9" s="48">
        <v>91.530607182134901</v>
      </c>
      <c r="G9" s="47">
        <v>84501.341499999995</v>
      </c>
      <c r="H9" s="48">
        <v>64.480597861277701</v>
      </c>
      <c r="I9" s="47">
        <v>30430.428800000002</v>
      </c>
      <c r="J9" s="48">
        <v>21.894235873360898</v>
      </c>
      <c r="K9" s="47">
        <v>18646.655299999999</v>
      </c>
      <c r="L9" s="48">
        <v>22.066697367165499</v>
      </c>
      <c r="M9" s="48">
        <v>0.63195105558689701</v>
      </c>
      <c r="N9" s="47">
        <v>2210993.3248000001</v>
      </c>
      <c r="O9" s="47">
        <v>37231773.633000001</v>
      </c>
      <c r="P9" s="47">
        <v>8790</v>
      </c>
      <c r="Q9" s="47">
        <v>8765</v>
      </c>
      <c r="R9" s="48">
        <v>0.28522532800911998</v>
      </c>
      <c r="S9" s="47">
        <v>15.8120946188851</v>
      </c>
      <c r="T9" s="47">
        <v>16.3504362920707</v>
      </c>
      <c r="U9" s="49">
        <v>-3.4046196039244401</v>
      </c>
    </row>
    <row r="10" spans="1:23" ht="12" thickBot="1">
      <c r="A10" s="69"/>
      <c r="B10" s="71" t="s">
        <v>8</v>
      </c>
      <c r="C10" s="72"/>
      <c r="D10" s="47">
        <v>178013.29790000001</v>
      </c>
      <c r="E10" s="47">
        <v>159430</v>
      </c>
      <c r="F10" s="48">
        <v>111.656085993853</v>
      </c>
      <c r="G10" s="47">
        <v>97328.107399999994</v>
      </c>
      <c r="H10" s="48">
        <v>82.900194666684698</v>
      </c>
      <c r="I10" s="47">
        <v>46514.67</v>
      </c>
      <c r="J10" s="48">
        <v>26.129884985406999</v>
      </c>
      <c r="K10" s="47">
        <v>26651.229899999998</v>
      </c>
      <c r="L10" s="48">
        <v>27.382870798533599</v>
      </c>
      <c r="M10" s="48">
        <v>0.74531044813057601</v>
      </c>
      <c r="N10" s="47">
        <v>2994975.0814999999</v>
      </c>
      <c r="O10" s="47">
        <v>50583555.944300003</v>
      </c>
      <c r="P10" s="47">
        <v>123867</v>
      </c>
      <c r="Q10" s="47">
        <v>98412</v>
      </c>
      <c r="R10" s="48">
        <v>25.865748079502499</v>
      </c>
      <c r="S10" s="47">
        <v>1.43713255265729</v>
      </c>
      <c r="T10" s="47">
        <v>1.7000364498231899</v>
      </c>
      <c r="U10" s="49">
        <v>-18.293642898826</v>
      </c>
    </row>
    <row r="11" spans="1:23" ht="12" thickBot="1">
      <c r="A11" s="69"/>
      <c r="B11" s="71" t="s">
        <v>9</v>
      </c>
      <c r="C11" s="72"/>
      <c r="D11" s="47">
        <v>72259.666599999997</v>
      </c>
      <c r="E11" s="47">
        <v>85056</v>
      </c>
      <c r="F11" s="48">
        <v>84.955401852896898</v>
      </c>
      <c r="G11" s="47">
        <v>72497.142999999996</v>
      </c>
      <c r="H11" s="48">
        <v>-0.32756656355409403</v>
      </c>
      <c r="I11" s="47">
        <v>14984.9809</v>
      </c>
      <c r="J11" s="48">
        <v>20.7376834202</v>
      </c>
      <c r="K11" s="47">
        <v>16771.580699999999</v>
      </c>
      <c r="L11" s="48">
        <v>23.134126402746698</v>
      </c>
      <c r="M11" s="48">
        <v>-0.106525427266376</v>
      </c>
      <c r="N11" s="47">
        <v>1313450.1466000001</v>
      </c>
      <c r="O11" s="47">
        <v>18137777.059999999</v>
      </c>
      <c r="P11" s="47">
        <v>3628</v>
      </c>
      <c r="Q11" s="47">
        <v>3003</v>
      </c>
      <c r="R11" s="48">
        <v>20.812520812520798</v>
      </c>
      <c r="S11" s="47">
        <v>19.917217916207299</v>
      </c>
      <c r="T11" s="47">
        <v>21.731880219780201</v>
      </c>
      <c r="U11" s="49">
        <v>-9.1110229912998708</v>
      </c>
    </row>
    <row r="12" spans="1:23" ht="12" thickBot="1">
      <c r="A12" s="69"/>
      <c r="B12" s="71" t="s">
        <v>10</v>
      </c>
      <c r="C12" s="72"/>
      <c r="D12" s="47">
        <v>312557.70740000001</v>
      </c>
      <c r="E12" s="47">
        <v>265739</v>
      </c>
      <c r="F12" s="48">
        <v>117.618304953357</v>
      </c>
      <c r="G12" s="47">
        <v>250049.61799999999</v>
      </c>
      <c r="H12" s="48">
        <v>24.998274302502601</v>
      </c>
      <c r="I12" s="47">
        <v>-9161.5102000000006</v>
      </c>
      <c r="J12" s="48">
        <v>-2.9311419885337902</v>
      </c>
      <c r="K12" s="47">
        <v>28508.8511</v>
      </c>
      <c r="L12" s="48">
        <v>11.401277605631099</v>
      </c>
      <c r="M12" s="48">
        <v>-1.32135669613147</v>
      </c>
      <c r="N12" s="47">
        <v>6160479.6529000001</v>
      </c>
      <c r="O12" s="47">
        <v>69506054.058899999</v>
      </c>
      <c r="P12" s="47">
        <v>2424</v>
      </c>
      <c r="Q12" s="47">
        <v>2150</v>
      </c>
      <c r="R12" s="48">
        <v>12.744186046511601</v>
      </c>
      <c r="S12" s="47">
        <v>128.94294859735999</v>
      </c>
      <c r="T12" s="47">
        <v>124.351770046512</v>
      </c>
      <c r="U12" s="49">
        <v>3.5606278596781702</v>
      </c>
    </row>
    <row r="13" spans="1:23" ht="12" thickBot="1">
      <c r="A13" s="69"/>
      <c r="B13" s="71" t="s">
        <v>11</v>
      </c>
      <c r="C13" s="72"/>
      <c r="D13" s="47">
        <v>573487.85199999996</v>
      </c>
      <c r="E13" s="47">
        <v>493728</v>
      </c>
      <c r="F13" s="48">
        <v>116.154613876466</v>
      </c>
      <c r="G13" s="47">
        <v>481097.64760000003</v>
      </c>
      <c r="H13" s="48">
        <v>19.204044098094599</v>
      </c>
      <c r="I13" s="47">
        <v>91232.991599999994</v>
      </c>
      <c r="J13" s="48">
        <v>15.9084436194823</v>
      </c>
      <c r="K13" s="47">
        <v>115990.9712</v>
      </c>
      <c r="L13" s="48">
        <v>24.109652536991501</v>
      </c>
      <c r="M13" s="48">
        <v>-0.213447472194284</v>
      </c>
      <c r="N13" s="47">
        <v>10104025.317399999</v>
      </c>
      <c r="O13" s="47">
        <v>106703934.53640001</v>
      </c>
      <c r="P13" s="47">
        <v>15256</v>
      </c>
      <c r="Q13" s="47">
        <v>12705</v>
      </c>
      <c r="R13" s="48">
        <v>20.0787091696183</v>
      </c>
      <c r="S13" s="47">
        <v>37.590970896696398</v>
      </c>
      <c r="T13" s="47">
        <v>37.626759323101098</v>
      </c>
      <c r="U13" s="49">
        <v>-9.5204847204170995E-2</v>
      </c>
    </row>
    <row r="14" spans="1:23" ht="12" thickBot="1">
      <c r="A14" s="69"/>
      <c r="B14" s="71" t="s">
        <v>12</v>
      </c>
      <c r="C14" s="72"/>
      <c r="D14" s="47">
        <v>285952.40289999999</v>
      </c>
      <c r="E14" s="47">
        <v>237087</v>
      </c>
      <c r="F14" s="48">
        <v>120.610747489318</v>
      </c>
      <c r="G14" s="47">
        <v>191727.095</v>
      </c>
      <c r="H14" s="48">
        <v>49.145535689673899</v>
      </c>
      <c r="I14" s="47">
        <v>55583.510300000002</v>
      </c>
      <c r="J14" s="48">
        <v>19.438028754539999</v>
      </c>
      <c r="K14" s="47">
        <v>36607.202499999999</v>
      </c>
      <c r="L14" s="48">
        <v>19.093390269121802</v>
      </c>
      <c r="M14" s="48">
        <v>0.51837634410878597</v>
      </c>
      <c r="N14" s="47">
        <v>5013764.7763999999</v>
      </c>
      <c r="O14" s="47">
        <v>55345499.697999999</v>
      </c>
      <c r="P14" s="47">
        <v>4380</v>
      </c>
      <c r="Q14" s="47">
        <v>4160</v>
      </c>
      <c r="R14" s="48">
        <v>5.2884615384615401</v>
      </c>
      <c r="S14" s="47">
        <v>65.285936735159794</v>
      </c>
      <c r="T14" s="47">
        <v>62.544994615384603</v>
      </c>
      <c r="U14" s="49">
        <v>4.1983653093531501</v>
      </c>
    </row>
    <row r="15" spans="1:23" ht="12" thickBot="1">
      <c r="A15" s="69"/>
      <c r="B15" s="71" t="s">
        <v>13</v>
      </c>
      <c r="C15" s="72"/>
      <c r="D15" s="47">
        <v>183893.68830000001</v>
      </c>
      <c r="E15" s="47">
        <v>136478</v>
      </c>
      <c r="F15" s="48">
        <v>134.74236748780001</v>
      </c>
      <c r="G15" s="47">
        <v>117888.386</v>
      </c>
      <c r="H15" s="48">
        <v>55.989656436555101</v>
      </c>
      <c r="I15" s="47">
        <v>36554.931799999998</v>
      </c>
      <c r="J15" s="48">
        <v>19.878296062214599</v>
      </c>
      <c r="K15" s="47">
        <v>23624.143400000001</v>
      </c>
      <c r="L15" s="48">
        <v>20.039415417902202</v>
      </c>
      <c r="M15" s="48">
        <v>0.54735480483072196</v>
      </c>
      <c r="N15" s="47">
        <v>3469555.432</v>
      </c>
      <c r="O15" s="47">
        <v>35021465.206200004</v>
      </c>
      <c r="P15" s="47">
        <v>5885</v>
      </c>
      <c r="Q15" s="47">
        <v>4568</v>
      </c>
      <c r="R15" s="48">
        <v>28.830998248686502</v>
      </c>
      <c r="S15" s="47">
        <v>31.2478654715378</v>
      </c>
      <c r="T15" s="47">
        <v>32.034145183887901</v>
      </c>
      <c r="U15" s="49">
        <v>-2.5162669529101001</v>
      </c>
    </row>
    <row r="16" spans="1:23" ht="12" thickBot="1">
      <c r="A16" s="69"/>
      <c r="B16" s="71" t="s">
        <v>14</v>
      </c>
      <c r="C16" s="72"/>
      <c r="D16" s="47">
        <v>889590.76809999999</v>
      </c>
      <c r="E16" s="47">
        <v>873492</v>
      </c>
      <c r="F16" s="48">
        <v>101.843035551556</v>
      </c>
      <c r="G16" s="47">
        <v>469032.53370000003</v>
      </c>
      <c r="H16" s="48">
        <v>89.665045424971495</v>
      </c>
      <c r="I16" s="47">
        <v>35876.696499999998</v>
      </c>
      <c r="J16" s="48">
        <v>4.0329438868420304</v>
      </c>
      <c r="K16" s="47">
        <v>23737.314900000001</v>
      </c>
      <c r="L16" s="48">
        <v>5.06091010633022</v>
      </c>
      <c r="M16" s="48">
        <v>0.51140500309915005</v>
      </c>
      <c r="N16" s="47">
        <v>18081440.740600001</v>
      </c>
      <c r="O16" s="47">
        <v>282033561.1067</v>
      </c>
      <c r="P16" s="47">
        <v>53999</v>
      </c>
      <c r="Q16" s="47">
        <v>51569</v>
      </c>
      <c r="R16" s="48">
        <v>4.7121332583528899</v>
      </c>
      <c r="S16" s="47">
        <v>16.474208190892401</v>
      </c>
      <c r="T16" s="47">
        <v>15.730337344140899</v>
      </c>
      <c r="U16" s="49">
        <v>4.51536631158275</v>
      </c>
    </row>
    <row r="17" spans="1:21" ht="12" thickBot="1">
      <c r="A17" s="69"/>
      <c r="B17" s="71" t="s">
        <v>15</v>
      </c>
      <c r="C17" s="72"/>
      <c r="D17" s="47">
        <v>987813.74129999999</v>
      </c>
      <c r="E17" s="47">
        <v>817915</v>
      </c>
      <c r="F17" s="48">
        <v>120.77217575175899</v>
      </c>
      <c r="G17" s="47">
        <v>557677.72210000001</v>
      </c>
      <c r="H17" s="48">
        <v>77.129855139321904</v>
      </c>
      <c r="I17" s="47">
        <v>60909.963300000003</v>
      </c>
      <c r="J17" s="48">
        <v>6.1661384888045996</v>
      </c>
      <c r="K17" s="47">
        <v>55903.440999999999</v>
      </c>
      <c r="L17" s="48">
        <v>10.0243274537647</v>
      </c>
      <c r="M17" s="48">
        <v>8.9556603501384002E-2</v>
      </c>
      <c r="N17" s="47">
        <v>13168392.286900001</v>
      </c>
      <c r="O17" s="47">
        <v>261857776.5415</v>
      </c>
      <c r="P17" s="47">
        <v>11674</v>
      </c>
      <c r="Q17" s="47">
        <v>10849</v>
      </c>
      <c r="R17" s="48">
        <v>7.6043875011521802</v>
      </c>
      <c r="S17" s="47">
        <v>84.616561701216398</v>
      </c>
      <c r="T17" s="47">
        <v>53.601637164715598</v>
      </c>
      <c r="U17" s="49">
        <v>36.653491837703598</v>
      </c>
    </row>
    <row r="18" spans="1:21" ht="12" thickBot="1">
      <c r="A18" s="69"/>
      <c r="B18" s="71" t="s">
        <v>16</v>
      </c>
      <c r="C18" s="72"/>
      <c r="D18" s="47">
        <v>5647704.0087000001</v>
      </c>
      <c r="E18" s="47">
        <v>2130261</v>
      </c>
      <c r="F18" s="48">
        <v>265.11793666128199</v>
      </c>
      <c r="G18" s="47">
        <v>1514694.5477</v>
      </c>
      <c r="H18" s="48">
        <v>272.860918874753</v>
      </c>
      <c r="I18" s="47">
        <v>-841858.72149999999</v>
      </c>
      <c r="J18" s="48">
        <v>-14.9062118022325</v>
      </c>
      <c r="K18" s="47">
        <v>249893.59729999999</v>
      </c>
      <c r="L18" s="48">
        <v>16.4979531800291</v>
      </c>
      <c r="M18" s="48">
        <v>-4.3688687129080002</v>
      </c>
      <c r="N18" s="47">
        <v>42645181.895499997</v>
      </c>
      <c r="O18" s="47">
        <v>654511044.30649996</v>
      </c>
      <c r="P18" s="47">
        <v>170799</v>
      </c>
      <c r="Q18" s="47">
        <v>105620</v>
      </c>
      <c r="R18" s="48">
        <v>61.710850217761802</v>
      </c>
      <c r="S18" s="47">
        <v>33.066376317776999</v>
      </c>
      <c r="T18" s="47">
        <v>19.114093508805102</v>
      </c>
      <c r="U18" s="49">
        <v>42.194774156341097</v>
      </c>
    </row>
    <row r="19" spans="1:21" ht="12" thickBot="1">
      <c r="A19" s="69"/>
      <c r="B19" s="71" t="s">
        <v>17</v>
      </c>
      <c r="C19" s="72"/>
      <c r="D19" s="47">
        <v>893726.40639999998</v>
      </c>
      <c r="E19" s="47">
        <v>1196010</v>
      </c>
      <c r="F19" s="48">
        <v>74.7256633640187</v>
      </c>
      <c r="G19" s="47">
        <v>766389.28139999998</v>
      </c>
      <c r="H19" s="48">
        <v>16.615201711509702</v>
      </c>
      <c r="I19" s="47">
        <v>66879.781000000003</v>
      </c>
      <c r="J19" s="48">
        <v>7.4832499656574996</v>
      </c>
      <c r="K19" s="47">
        <v>75070.130999999994</v>
      </c>
      <c r="L19" s="48">
        <v>9.7953002243019096</v>
      </c>
      <c r="M19" s="48">
        <v>-0.10910264696354401</v>
      </c>
      <c r="N19" s="47">
        <v>16851260.188900001</v>
      </c>
      <c r="O19" s="47">
        <v>225955669.5097</v>
      </c>
      <c r="P19" s="47">
        <v>22813</v>
      </c>
      <c r="Q19" s="47">
        <v>18444</v>
      </c>
      <c r="R19" s="48">
        <v>23.687920190848001</v>
      </c>
      <c r="S19" s="47">
        <v>39.176189295577103</v>
      </c>
      <c r="T19" s="47">
        <v>43.979128627195799</v>
      </c>
      <c r="U19" s="49">
        <v>-12.259843078104099</v>
      </c>
    </row>
    <row r="20" spans="1:21" ht="12" thickBot="1">
      <c r="A20" s="69"/>
      <c r="B20" s="71" t="s">
        <v>18</v>
      </c>
      <c r="C20" s="72"/>
      <c r="D20" s="47">
        <v>1626294.0460999999</v>
      </c>
      <c r="E20" s="47">
        <v>1343402</v>
      </c>
      <c r="F20" s="48">
        <v>121.05788484013</v>
      </c>
      <c r="G20" s="47">
        <v>1010616.4348</v>
      </c>
      <c r="H20" s="48">
        <v>60.920997333854103</v>
      </c>
      <c r="I20" s="47">
        <v>-50853.328500000003</v>
      </c>
      <c r="J20" s="48">
        <v>-3.1269455005354598</v>
      </c>
      <c r="K20" s="47">
        <v>53907.469100000002</v>
      </c>
      <c r="L20" s="48">
        <v>5.3341175983020896</v>
      </c>
      <c r="M20" s="48">
        <v>-1.94334475999356</v>
      </c>
      <c r="N20" s="47">
        <v>28863604.440299999</v>
      </c>
      <c r="O20" s="47">
        <v>346072284.3136</v>
      </c>
      <c r="P20" s="47">
        <v>52454</v>
      </c>
      <c r="Q20" s="47">
        <v>45363</v>
      </c>
      <c r="R20" s="48">
        <v>15.631682207966801</v>
      </c>
      <c r="S20" s="47">
        <v>31.004195029931001</v>
      </c>
      <c r="T20" s="47">
        <v>29.949416061548</v>
      </c>
      <c r="U20" s="49">
        <v>3.4020524234374299</v>
      </c>
    </row>
    <row r="21" spans="1:21" ht="12" thickBot="1">
      <c r="A21" s="69"/>
      <c r="B21" s="71" t="s">
        <v>19</v>
      </c>
      <c r="C21" s="72"/>
      <c r="D21" s="47">
        <v>478622.5857</v>
      </c>
      <c r="E21" s="47">
        <v>478612</v>
      </c>
      <c r="F21" s="48">
        <v>100.00221174981</v>
      </c>
      <c r="G21" s="47">
        <v>401617.23910000001</v>
      </c>
      <c r="H21" s="48">
        <v>19.1738150415466</v>
      </c>
      <c r="I21" s="47">
        <v>51968.530100000004</v>
      </c>
      <c r="J21" s="48">
        <v>10.8579351774623</v>
      </c>
      <c r="K21" s="47">
        <v>47893.623299999999</v>
      </c>
      <c r="L21" s="48">
        <v>11.9251911116482</v>
      </c>
      <c r="M21" s="48">
        <v>8.5082449796610005E-2</v>
      </c>
      <c r="N21" s="47">
        <v>8878304.6360999998</v>
      </c>
      <c r="O21" s="47">
        <v>129755997.6092</v>
      </c>
      <c r="P21" s="47">
        <v>44658</v>
      </c>
      <c r="Q21" s="47">
        <v>37207</v>
      </c>
      <c r="R21" s="48">
        <v>20.025801596473801</v>
      </c>
      <c r="S21" s="47">
        <v>10.717510540104801</v>
      </c>
      <c r="T21" s="47">
        <v>10.8951193915124</v>
      </c>
      <c r="U21" s="49">
        <v>-1.6571838277456601</v>
      </c>
    </row>
    <row r="22" spans="1:21" ht="12" thickBot="1">
      <c r="A22" s="69"/>
      <c r="B22" s="71" t="s">
        <v>20</v>
      </c>
      <c r="C22" s="72"/>
      <c r="D22" s="47">
        <v>1328930.0183999999</v>
      </c>
      <c r="E22" s="47">
        <v>1511999</v>
      </c>
      <c r="F22" s="48">
        <v>87.892255113925401</v>
      </c>
      <c r="G22" s="47">
        <v>751329.00870000001</v>
      </c>
      <c r="H22" s="48">
        <v>76.877240597884494</v>
      </c>
      <c r="I22" s="47">
        <v>172348.7059</v>
      </c>
      <c r="J22" s="48">
        <v>12.9689828293219</v>
      </c>
      <c r="K22" s="47">
        <v>108905.76300000001</v>
      </c>
      <c r="L22" s="48">
        <v>14.4950829448787</v>
      </c>
      <c r="M22" s="48">
        <v>0.58254899605266997</v>
      </c>
      <c r="N22" s="47">
        <v>24483660.081700001</v>
      </c>
      <c r="O22" s="47">
        <v>370183776.67409998</v>
      </c>
      <c r="P22" s="47">
        <v>82857</v>
      </c>
      <c r="Q22" s="47">
        <v>77401</v>
      </c>
      <c r="R22" s="48">
        <v>7.04900453482513</v>
      </c>
      <c r="S22" s="47">
        <v>16.038838220065902</v>
      </c>
      <c r="T22" s="47">
        <v>15.790091058255101</v>
      </c>
      <c r="U22" s="49">
        <v>1.5509051116909101</v>
      </c>
    </row>
    <row r="23" spans="1:21" ht="12" thickBot="1">
      <c r="A23" s="69"/>
      <c r="B23" s="71" t="s">
        <v>21</v>
      </c>
      <c r="C23" s="72"/>
      <c r="D23" s="47">
        <v>3099952.0444</v>
      </c>
      <c r="E23" s="47">
        <v>2651916</v>
      </c>
      <c r="F23" s="48">
        <v>116.894805280409</v>
      </c>
      <c r="G23" s="47">
        <v>2086804.6052000001</v>
      </c>
      <c r="H23" s="48">
        <v>48.550182258338403</v>
      </c>
      <c r="I23" s="47">
        <v>230949.40160000001</v>
      </c>
      <c r="J23" s="48">
        <v>7.4500959463939296</v>
      </c>
      <c r="K23" s="47">
        <v>248512.62090000001</v>
      </c>
      <c r="L23" s="48">
        <v>11.908763296800499</v>
      </c>
      <c r="M23" s="48">
        <v>-7.0673349451605E-2</v>
      </c>
      <c r="N23" s="47">
        <v>61640187.805699997</v>
      </c>
      <c r="O23" s="47">
        <v>829756253.58819997</v>
      </c>
      <c r="P23" s="47">
        <v>109012</v>
      </c>
      <c r="Q23" s="47">
        <v>94319</v>
      </c>
      <c r="R23" s="48">
        <v>15.577985347597</v>
      </c>
      <c r="S23" s="47">
        <v>28.4367963563644</v>
      </c>
      <c r="T23" s="47">
        <v>28.901623456567599</v>
      </c>
      <c r="U23" s="49">
        <v>-1.6345972815574801</v>
      </c>
    </row>
    <row r="24" spans="1:21" ht="12" thickBot="1">
      <c r="A24" s="69"/>
      <c r="B24" s="71" t="s">
        <v>22</v>
      </c>
      <c r="C24" s="72"/>
      <c r="D24" s="47">
        <v>348444.4031</v>
      </c>
      <c r="E24" s="47">
        <v>374046</v>
      </c>
      <c r="F24" s="48">
        <v>93.155495072798502</v>
      </c>
      <c r="G24" s="47">
        <v>288995.57150000002</v>
      </c>
      <c r="H24" s="48">
        <v>20.5708451833491</v>
      </c>
      <c r="I24" s="47">
        <v>55816.029699999999</v>
      </c>
      <c r="J24" s="48">
        <v>16.018632873256799</v>
      </c>
      <c r="K24" s="47">
        <v>54341.918299999998</v>
      </c>
      <c r="L24" s="48">
        <v>18.803720077073901</v>
      </c>
      <c r="M24" s="48">
        <v>2.7126598510233E-2</v>
      </c>
      <c r="N24" s="47">
        <v>7110517.8191999998</v>
      </c>
      <c r="O24" s="47">
        <v>100713731.9145</v>
      </c>
      <c r="P24" s="47">
        <v>39249</v>
      </c>
      <c r="Q24" s="47">
        <v>37913</v>
      </c>
      <c r="R24" s="48">
        <v>3.5238572521298699</v>
      </c>
      <c r="S24" s="47">
        <v>8.87779059593875</v>
      </c>
      <c r="T24" s="47">
        <v>9.0230885342758391</v>
      </c>
      <c r="U24" s="49">
        <v>-1.63664525274522</v>
      </c>
    </row>
    <row r="25" spans="1:21" ht="12" thickBot="1">
      <c r="A25" s="69"/>
      <c r="B25" s="71" t="s">
        <v>23</v>
      </c>
      <c r="C25" s="72"/>
      <c r="D25" s="47">
        <v>369598.76260000002</v>
      </c>
      <c r="E25" s="47">
        <v>402464</v>
      </c>
      <c r="F25" s="48">
        <v>91.833993251570305</v>
      </c>
      <c r="G25" s="47">
        <v>326028.44640000002</v>
      </c>
      <c r="H25" s="48">
        <v>13.363961544185001</v>
      </c>
      <c r="I25" s="47">
        <v>30831.512299999999</v>
      </c>
      <c r="J25" s="48">
        <v>8.3418873166974201</v>
      </c>
      <c r="K25" s="47">
        <v>36609.488599999997</v>
      </c>
      <c r="L25" s="48">
        <v>11.228924654962301</v>
      </c>
      <c r="M25" s="48">
        <v>-0.15782728797801299</v>
      </c>
      <c r="N25" s="47">
        <v>6898440.8565999996</v>
      </c>
      <c r="O25" s="47">
        <v>85403220.673600003</v>
      </c>
      <c r="P25" s="47">
        <v>24269</v>
      </c>
      <c r="Q25" s="47">
        <v>23737</v>
      </c>
      <c r="R25" s="48">
        <v>2.2412267767620202</v>
      </c>
      <c r="S25" s="47">
        <v>15.229253887675601</v>
      </c>
      <c r="T25" s="47">
        <v>15.177519593883</v>
      </c>
      <c r="U25" s="49">
        <v>0.339703403556325</v>
      </c>
    </row>
    <row r="26" spans="1:21" ht="12" thickBot="1">
      <c r="A26" s="69"/>
      <c r="B26" s="71" t="s">
        <v>24</v>
      </c>
      <c r="C26" s="72"/>
      <c r="D26" s="47">
        <v>698123.20189999999</v>
      </c>
      <c r="E26" s="47">
        <v>701240</v>
      </c>
      <c r="F26" s="48">
        <v>99.555530474587897</v>
      </c>
      <c r="G26" s="47">
        <v>590031.37439999997</v>
      </c>
      <c r="H26" s="48">
        <v>18.3196745444118</v>
      </c>
      <c r="I26" s="47">
        <v>126966.99490000001</v>
      </c>
      <c r="J26" s="48">
        <v>18.1869037663336</v>
      </c>
      <c r="K26" s="47">
        <v>109099.04059999999</v>
      </c>
      <c r="L26" s="48">
        <v>18.490379551586098</v>
      </c>
      <c r="M26" s="48">
        <v>0.163777373309</v>
      </c>
      <c r="N26" s="47">
        <v>12108835.155999999</v>
      </c>
      <c r="O26" s="47">
        <v>180155755.22420001</v>
      </c>
      <c r="P26" s="47">
        <v>56847</v>
      </c>
      <c r="Q26" s="47">
        <v>51950</v>
      </c>
      <c r="R26" s="48">
        <v>9.4263715110683304</v>
      </c>
      <c r="S26" s="47">
        <v>12.280739562334</v>
      </c>
      <c r="T26" s="47">
        <v>11.5051701154957</v>
      </c>
      <c r="U26" s="49">
        <v>6.3153317672906999</v>
      </c>
    </row>
    <row r="27" spans="1:21" ht="12" thickBot="1">
      <c r="A27" s="69"/>
      <c r="B27" s="71" t="s">
        <v>25</v>
      </c>
      <c r="C27" s="72"/>
      <c r="D27" s="47">
        <v>336379.55170000001</v>
      </c>
      <c r="E27" s="47">
        <v>345291</v>
      </c>
      <c r="F27" s="48">
        <v>97.419148399465897</v>
      </c>
      <c r="G27" s="47">
        <v>266933.7831</v>
      </c>
      <c r="H27" s="48">
        <v>26.016103242347501</v>
      </c>
      <c r="I27" s="47">
        <v>99863.841700000004</v>
      </c>
      <c r="J27" s="48">
        <v>29.687845529048001</v>
      </c>
      <c r="K27" s="47">
        <v>78035.945800000001</v>
      </c>
      <c r="L27" s="48">
        <v>29.234196171702202</v>
      </c>
      <c r="M27" s="48">
        <v>0.27971591394487899</v>
      </c>
      <c r="N27" s="47">
        <v>6139349.9567999998</v>
      </c>
      <c r="O27" s="47">
        <v>84736493.211099997</v>
      </c>
      <c r="P27" s="47">
        <v>48707</v>
      </c>
      <c r="Q27" s="47">
        <v>43352</v>
      </c>
      <c r="R27" s="48">
        <v>12.352371286215201</v>
      </c>
      <c r="S27" s="47">
        <v>6.9061849775186301</v>
      </c>
      <c r="T27" s="47">
        <v>6.8089286099833899</v>
      </c>
      <c r="U27" s="49">
        <v>1.4082502546895801</v>
      </c>
    </row>
    <row r="28" spans="1:21" ht="12" thickBot="1">
      <c r="A28" s="69"/>
      <c r="B28" s="71" t="s">
        <v>26</v>
      </c>
      <c r="C28" s="72"/>
      <c r="D28" s="47">
        <v>1238980.9966</v>
      </c>
      <c r="E28" s="47">
        <v>1206460</v>
      </c>
      <c r="F28" s="48">
        <v>102.695571888003</v>
      </c>
      <c r="G28" s="47">
        <v>1066499.7179</v>
      </c>
      <c r="H28" s="48">
        <v>16.172651132025202</v>
      </c>
      <c r="I28" s="47">
        <v>57390.365400000002</v>
      </c>
      <c r="J28" s="48">
        <v>4.6320617957410199</v>
      </c>
      <c r="K28" s="47">
        <v>66588.8033</v>
      </c>
      <c r="L28" s="48">
        <v>6.24367753524748</v>
      </c>
      <c r="M28" s="48">
        <v>-0.13813790673724299</v>
      </c>
      <c r="N28" s="47">
        <v>24387742.435400002</v>
      </c>
      <c r="O28" s="47">
        <v>296688367.39840001</v>
      </c>
      <c r="P28" s="47">
        <v>56745</v>
      </c>
      <c r="Q28" s="47">
        <v>55517</v>
      </c>
      <c r="R28" s="48">
        <v>2.2119350829475701</v>
      </c>
      <c r="S28" s="47">
        <v>21.8341879742709</v>
      </c>
      <c r="T28" s="47">
        <v>22.624605030891399</v>
      </c>
      <c r="U28" s="49">
        <v>-3.62008908942249</v>
      </c>
    </row>
    <row r="29" spans="1:21" ht="12" thickBot="1">
      <c r="A29" s="69"/>
      <c r="B29" s="71" t="s">
        <v>27</v>
      </c>
      <c r="C29" s="72"/>
      <c r="D29" s="47">
        <v>633358.82279999997</v>
      </c>
      <c r="E29" s="47">
        <v>775881</v>
      </c>
      <c r="F29" s="48">
        <v>81.630923144142002</v>
      </c>
      <c r="G29" s="47">
        <v>532620.32449999999</v>
      </c>
      <c r="H29" s="48">
        <v>18.913754069480699</v>
      </c>
      <c r="I29" s="47">
        <v>111109.13250000001</v>
      </c>
      <c r="J29" s="48">
        <v>17.542841198422199</v>
      </c>
      <c r="K29" s="47">
        <v>104735.17690000001</v>
      </c>
      <c r="L29" s="48">
        <v>19.664134484225801</v>
      </c>
      <c r="M29" s="48">
        <v>6.0857830087839002E-2</v>
      </c>
      <c r="N29" s="47">
        <v>13800861.501499999</v>
      </c>
      <c r="O29" s="47">
        <v>206395508.3624</v>
      </c>
      <c r="P29" s="47">
        <v>98501</v>
      </c>
      <c r="Q29" s="47">
        <v>94974</v>
      </c>
      <c r="R29" s="48">
        <v>3.71364794575357</v>
      </c>
      <c r="S29" s="47">
        <v>6.4299735312331903</v>
      </c>
      <c r="T29" s="47">
        <v>6.2943849274538302</v>
      </c>
      <c r="U29" s="49">
        <v>2.1086961419163202</v>
      </c>
    </row>
    <row r="30" spans="1:21" ht="12" thickBot="1">
      <c r="A30" s="69"/>
      <c r="B30" s="71" t="s">
        <v>28</v>
      </c>
      <c r="C30" s="72"/>
      <c r="D30" s="47">
        <v>944015.33360000001</v>
      </c>
      <c r="E30" s="47">
        <v>1316032</v>
      </c>
      <c r="F30" s="48">
        <v>71.731943721733202</v>
      </c>
      <c r="G30" s="47">
        <v>824563.1202</v>
      </c>
      <c r="H30" s="48">
        <v>14.486727634753599</v>
      </c>
      <c r="I30" s="47">
        <v>151748.9081</v>
      </c>
      <c r="J30" s="48">
        <v>16.074835089945601</v>
      </c>
      <c r="K30" s="47">
        <v>167343.28810000001</v>
      </c>
      <c r="L30" s="48">
        <v>20.294782048875799</v>
      </c>
      <c r="M30" s="48">
        <v>-9.3187962164824001E-2</v>
      </c>
      <c r="N30" s="47">
        <v>20612701.2892</v>
      </c>
      <c r="O30" s="47">
        <v>372227501.98390001</v>
      </c>
      <c r="P30" s="47">
        <v>77037</v>
      </c>
      <c r="Q30" s="47">
        <v>73444</v>
      </c>
      <c r="R30" s="48">
        <v>4.8921627362344102</v>
      </c>
      <c r="S30" s="47">
        <v>12.254051087139899</v>
      </c>
      <c r="T30" s="47">
        <v>12.4821609797941</v>
      </c>
      <c r="U30" s="49">
        <v>-1.8615059708178801</v>
      </c>
    </row>
    <row r="31" spans="1:21" ht="12" thickBot="1">
      <c r="A31" s="69"/>
      <c r="B31" s="71" t="s">
        <v>29</v>
      </c>
      <c r="C31" s="72"/>
      <c r="D31" s="47">
        <v>945639.75970000005</v>
      </c>
      <c r="E31" s="47">
        <v>1027560</v>
      </c>
      <c r="F31" s="48">
        <v>92.027692757600505</v>
      </c>
      <c r="G31" s="47">
        <v>833212.70649999997</v>
      </c>
      <c r="H31" s="48">
        <v>13.493199554320499</v>
      </c>
      <c r="I31" s="47">
        <v>43063.890500000001</v>
      </c>
      <c r="J31" s="48">
        <v>4.5539424562332096</v>
      </c>
      <c r="K31" s="47">
        <v>18673.687099999999</v>
      </c>
      <c r="L31" s="48">
        <v>2.2411668658343999</v>
      </c>
      <c r="M31" s="48">
        <v>1.3061268119888301</v>
      </c>
      <c r="N31" s="47">
        <v>27246978.985800002</v>
      </c>
      <c r="O31" s="47">
        <v>317313531.38639998</v>
      </c>
      <c r="P31" s="47">
        <v>40939</v>
      </c>
      <c r="Q31" s="47">
        <v>37800</v>
      </c>
      <c r="R31" s="48">
        <v>8.3042328042328002</v>
      </c>
      <c r="S31" s="47">
        <v>23.098750817069298</v>
      </c>
      <c r="T31" s="47">
        <v>22.6438564285714</v>
      </c>
      <c r="U31" s="49">
        <v>1.9693462737462</v>
      </c>
    </row>
    <row r="32" spans="1:21" ht="12" thickBot="1">
      <c r="A32" s="69"/>
      <c r="B32" s="71" t="s">
        <v>30</v>
      </c>
      <c r="C32" s="72"/>
      <c r="D32" s="47">
        <v>171351.65779999999</v>
      </c>
      <c r="E32" s="47">
        <v>163870</v>
      </c>
      <c r="F32" s="48">
        <v>104.565605540978</v>
      </c>
      <c r="G32" s="47">
        <v>122935.66680000001</v>
      </c>
      <c r="H32" s="48">
        <v>39.383193063707402</v>
      </c>
      <c r="I32" s="47">
        <v>42705.463100000001</v>
      </c>
      <c r="J32" s="48">
        <v>24.922702031774602</v>
      </c>
      <c r="K32" s="47">
        <v>36296.374900000003</v>
      </c>
      <c r="L32" s="48">
        <v>29.524690307369799</v>
      </c>
      <c r="M32" s="48">
        <v>0.17657653739960699</v>
      </c>
      <c r="N32" s="47">
        <v>3253445.625</v>
      </c>
      <c r="O32" s="47">
        <v>46630811.448100001</v>
      </c>
      <c r="P32" s="47">
        <v>35493</v>
      </c>
      <c r="Q32" s="47">
        <v>33820</v>
      </c>
      <c r="R32" s="48">
        <v>4.9467770549970398</v>
      </c>
      <c r="S32" s="47">
        <v>4.8277592144929997</v>
      </c>
      <c r="T32" s="47">
        <v>4.80493714665878</v>
      </c>
      <c r="U32" s="49">
        <v>0.47272589249490499</v>
      </c>
    </row>
    <row r="33" spans="1:21" ht="12" thickBot="1">
      <c r="A33" s="69"/>
      <c r="B33" s="71" t="s">
        <v>31</v>
      </c>
      <c r="C33" s="72"/>
      <c r="D33" s="47">
        <v>47.606900000000003</v>
      </c>
      <c r="E33" s="50"/>
      <c r="F33" s="50"/>
      <c r="G33" s="47">
        <v>68.143000000000001</v>
      </c>
      <c r="H33" s="48">
        <v>-30.136771201737499</v>
      </c>
      <c r="I33" s="47">
        <v>9.6411999999999995</v>
      </c>
      <c r="J33" s="48">
        <v>20.2516862051509</v>
      </c>
      <c r="K33" s="47">
        <v>12.383100000000001</v>
      </c>
      <c r="L33" s="48">
        <v>18.172226054033398</v>
      </c>
      <c r="M33" s="48">
        <v>-0.221422745516066</v>
      </c>
      <c r="N33" s="47">
        <v>800.96069999999997</v>
      </c>
      <c r="O33" s="47">
        <v>30094.185099999999</v>
      </c>
      <c r="P33" s="47">
        <v>7</v>
      </c>
      <c r="Q33" s="47">
        <v>10</v>
      </c>
      <c r="R33" s="48">
        <v>-30</v>
      </c>
      <c r="S33" s="47">
        <v>6.8009857142857202</v>
      </c>
      <c r="T33" s="47">
        <v>4.3001300000000002</v>
      </c>
      <c r="U33" s="49">
        <v>36.7719595268753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279116.98100000003</v>
      </c>
      <c r="E35" s="47">
        <v>225414</v>
      </c>
      <c r="F35" s="48">
        <v>123.824155110153</v>
      </c>
      <c r="G35" s="47">
        <v>193216.75779999999</v>
      </c>
      <c r="H35" s="48">
        <v>44.457957052004701</v>
      </c>
      <c r="I35" s="47">
        <v>31277.746500000001</v>
      </c>
      <c r="J35" s="48">
        <v>11.2059633161481</v>
      </c>
      <c r="K35" s="47">
        <v>31476.0874</v>
      </c>
      <c r="L35" s="48">
        <v>16.2905576919892</v>
      </c>
      <c r="M35" s="48">
        <v>-6.3013200300109998E-3</v>
      </c>
      <c r="N35" s="47">
        <v>5161002.7624000004</v>
      </c>
      <c r="O35" s="47">
        <v>51350764.809299998</v>
      </c>
      <c r="P35" s="47">
        <v>17244</v>
      </c>
      <c r="Q35" s="47">
        <v>17269</v>
      </c>
      <c r="R35" s="48">
        <v>-0.14476808153338599</v>
      </c>
      <c r="S35" s="47">
        <v>16.186324576664301</v>
      </c>
      <c r="T35" s="47">
        <v>16.847431432045902</v>
      </c>
      <c r="U35" s="49">
        <v>-4.0843543711870796</v>
      </c>
    </row>
    <row r="36" spans="1:21" ht="12" thickBot="1">
      <c r="A36" s="69"/>
      <c r="B36" s="71" t="s">
        <v>37</v>
      </c>
      <c r="C36" s="72"/>
      <c r="D36" s="50"/>
      <c r="E36" s="47">
        <v>731200</v>
      </c>
      <c r="F36" s="50"/>
      <c r="G36" s="47">
        <v>86829.62</v>
      </c>
      <c r="H36" s="50"/>
      <c r="I36" s="50"/>
      <c r="J36" s="50"/>
      <c r="K36" s="47">
        <v>3576.547</v>
      </c>
      <c r="L36" s="48">
        <v>4.1190402537751503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240424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264339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372418.80239999999</v>
      </c>
      <c r="E39" s="47">
        <v>474578</v>
      </c>
      <c r="F39" s="48">
        <v>78.473676065894296</v>
      </c>
      <c r="G39" s="47">
        <v>357899.23700000002</v>
      </c>
      <c r="H39" s="48">
        <v>4.0568863800064303</v>
      </c>
      <c r="I39" s="47">
        <v>2927.3382999999999</v>
      </c>
      <c r="J39" s="48">
        <v>0.78603397066291603</v>
      </c>
      <c r="K39" s="47">
        <v>17731.1787</v>
      </c>
      <c r="L39" s="48">
        <v>4.9542376364440299</v>
      </c>
      <c r="M39" s="48">
        <v>-0.83490447253797095</v>
      </c>
      <c r="N39" s="47">
        <v>6759826.2388000004</v>
      </c>
      <c r="O39" s="47">
        <v>119482124.3124</v>
      </c>
      <c r="P39" s="47">
        <v>571</v>
      </c>
      <c r="Q39" s="47">
        <v>539</v>
      </c>
      <c r="R39" s="48">
        <v>5.9369202226344999</v>
      </c>
      <c r="S39" s="47">
        <v>652.22207075306505</v>
      </c>
      <c r="T39" s="47">
        <v>616.034757513915</v>
      </c>
      <c r="U39" s="49">
        <v>5.5483116658974403</v>
      </c>
    </row>
    <row r="40" spans="1:21" ht="12" thickBot="1">
      <c r="A40" s="69"/>
      <c r="B40" s="71" t="s">
        <v>34</v>
      </c>
      <c r="C40" s="72"/>
      <c r="D40" s="47">
        <v>579626.9621</v>
      </c>
      <c r="E40" s="47">
        <v>728171</v>
      </c>
      <c r="F40" s="48">
        <v>79.600390855993993</v>
      </c>
      <c r="G40" s="47">
        <v>563208.37730000005</v>
      </c>
      <c r="H40" s="48">
        <v>2.9151883142630099</v>
      </c>
      <c r="I40" s="47">
        <v>42441.985399999998</v>
      </c>
      <c r="J40" s="48">
        <v>7.3222931601097097</v>
      </c>
      <c r="K40" s="47">
        <v>47437.1996</v>
      </c>
      <c r="L40" s="48">
        <v>8.4226729416583197</v>
      </c>
      <c r="M40" s="48">
        <v>-0.105301624929816</v>
      </c>
      <c r="N40" s="47">
        <v>11653659.862299999</v>
      </c>
      <c r="O40" s="47">
        <v>163081266.81130001</v>
      </c>
      <c r="P40" s="47">
        <v>2830</v>
      </c>
      <c r="Q40" s="47">
        <v>2485</v>
      </c>
      <c r="R40" s="48">
        <v>13.8832997987927</v>
      </c>
      <c r="S40" s="47">
        <v>204.815180954064</v>
      </c>
      <c r="T40" s="47">
        <v>205.18691203219299</v>
      </c>
      <c r="U40" s="49">
        <v>-0.18149586197564599</v>
      </c>
    </row>
    <row r="41" spans="1:21" ht="12" thickBot="1">
      <c r="A41" s="69"/>
      <c r="B41" s="71" t="s">
        <v>40</v>
      </c>
      <c r="C41" s="72"/>
      <c r="D41" s="50"/>
      <c r="E41" s="47">
        <v>300780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92698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24237.838100000001</v>
      </c>
      <c r="E43" s="53"/>
      <c r="F43" s="53"/>
      <c r="G43" s="52">
        <v>31298.17</v>
      </c>
      <c r="H43" s="54">
        <v>-22.558289829724899</v>
      </c>
      <c r="I43" s="52">
        <v>2025.8042</v>
      </c>
      <c r="J43" s="54">
        <v>8.3580234823005899</v>
      </c>
      <c r="K43" s="52">
        <v>2609.9857000000002</v>
      </c>
      <c r="L43" s="54">
        <v>8.3391000176687697</v>
      </c>
      <c r="M43" s="54">
        <v>-0.22382555582584199</v>
      </c>
      <c r="N43" s="52">
        <v>668408.90670000005</v>
      </c>
      <c r="O43" s="52">
        <v>15793849.6066</v>
      </c>
      <c r="P43" s="52">
        <v>65</v>
      </c>
      <c r="Q43" s="52">
        <v>59</v>
      </c>
      <c r="R43" s="54">
        <v>10.1694915254237</v>
      </c>
      <c r="S43" s="52">
        <v>372.88981692307698</v>
      </c>
      <c r="T43" s="52">
        <v>289.78460338983098</v>
      </c>
      <c r="U43" s="55">
        <v>22.286801559504699</v>
      </c>
    </row>
  </sheetData>
  <mergeCells count="41">
    <mergeCell ref="B21:C21"/>
    <mergeCell ref="B22:C22"/>
    <mergeCell ref="B43:C43"/>
    <mergeCell ref="B37:C37"/>
    <mergeCell ref="B38:C38"/>
    <mergeCell ref="B39:C39"/>
    <mergeCell ref="B40:C40"/>
    <mergeCell ref="B41:C41"/>
    <mergeCell ref="B42:C42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9:C19"/>
    <mergeCell ref="B20:C20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59337</v>
      </c>
      <c r="D2" s="32">
        <v>706588.59276923095</v>
      </c>
      <c r="E2" s="32">
        <v>581675.98126410297</v>
      </c>
      <c r="F2" s="32">
        <v>124912.61150512801</v>
      </c>
      <c r="G2" s="32">
        <v>581675.98126410297</v>
      </c>
      <c r="H2" s="32">
        <v>0.17678266077800101</v>
      </c>
    </row>
    <row r="3" spans="1:8" ht="14.25">
      <c r="A3" s="32">
        <v>2</v>
      </c>
      <c r="B3" s="33">
        <v>13</v>
      </c>
      <c r="C3" s="32">
        <v>16840.669999999998</v>
      </c>
      <c r="D3" s="32">
        <v>138988.34484276499</v>
      </c>
      <c r="E3" s="32">
        <v>108557.878308903</v>
      </c>
      <c r="F3" s="32">
        <v>30430.4665338628</v>
      </c>
      <c r="G3" s="32">
        <v>108557.878308903</v>
      </c>
      <c r="H3" s="32">
        <v>0.21894257801464001</v>
      </c>
    </row>
    <row r="4" spans="1:8" ht="14.25">
      <c r="A4" s="32">
        <v>3</v>
      </c>
      <c r="B4" s="33">
        <v>14</v>
      </c>
      <c r="C4" s="32">
        <v>150968</v>
      </c>
      <c r="D4" s="32">
        <v>178015.928219658</v>
      </c>
      <c r="E4" s="32">
        <v>131498.627800855</v>
      </c>
      <c r="F4" s="32">
        <v>46517.300418803403</v>
      </c>
      <c r="G4" s="32">
        <v>131498.627800855</v>
      </c>
      <c r="H4" s="32">
        <v>0.26130976527788302</v>
      </c>
    </row>
    <row r="5" spans="1:8" ht="14.25">
      <c r="A5" s="32">
        <v>4</v>
      </c>
      <c r="B5" s="33">
        <v>15</v>
      </c>
      <c r="C5" s="32">
        <v>4502</v>
      </c>
      <c r="D5" s="32">
        <v>72259.693729914507</v>
      </c>
      <c r="E5" s="32">
        <v>57274.685633333298</v>
      </c>
      <c r="F5" s="32">
        <v>14985.008096581199</v>
      </c>
      <c r="G5" s="32">
        <v>57274.685633333298</v>
      </c>
      <c r="H5" s="32">
        <v>0.207377132715103</v>
      </c>
    </row>
    <row r="6" spans="1:8" ht="14.25">
      <c r="A6" s="32">
        <v>5</v>
      </c>
      <c r="B6" s="33">
        <v>16</v>
      </c>
      <c r="C6" s="32">
        <v>3416</v>
      </c>
      <c r="D6" s="32">
        <v>312557.69861367502</v>
      </c>
      <c r="E6" s="32">
        <v>321719.21905213699</v>
      </c>
      <c r="F6" s="32">
        <v>-9161.5204384615408</v>
      </c>
      <c r="G6" s="32">
        <v>321719.21905213699</v>
      </c>
      <c r="H6" s="32">
        <v>-2.9311453466341501E-2</v>
      </c>
    </row>
    <row r="7" spans="1:8" ht="14.25">
      <c r="A7" s="32">
        <v>6</v>
      </c>
      <c r="B7" s="33">
        <v>17</v>
      </c>
      <c r="C7" s="32">
        <v>25903</v>
      </c>
      <c r="D7" s="32">
        <v>573488.08673760702</v>
      </c>
      <c r="E7" s="32">
        <v>482254.860657265</v>
      </c>
      <c r="F7" s="32">
        <v>91233.226080341905</v>
      </c>
      <c r="G7" s="32">
        <v>482254.860657265</v>
      </c>
      <c r="H7" s="32">
        <v>0.15908477994606501</v>
      </c>
    </row>
    <row r="8" spans="1:8" ht="14.25">
      <c r="A8" s="32">
        <v>7</v>
      </c>
      <c r="B8" s="33">
        <v>18</v>
      </c>
      <c r="C8" s="32">
        <v>61022</v>
      </c>
      <c r="D8" s="32">
        <v>285952.38703076902</v>
      </c>
      <c r="E8" s="32">
        <v>230368.89494529899</v>
      </c>
      <c r="F8" s="32">
        <v>55583.492085470098</v>
      </c>
      <c r="G8" s="32">
        <v>230368.89494529899</v>
      </c>
      <c r="H8" s="32">
        <v>0.19438023463496801</v>
      </c>
    </row>
    <row r="9" spans="1:8" ht="14.25">
      <c r="A9" s="32">
        <v>8</v>
      </c>
      <c r="B9" s="33">
        <v>19</v>
      </c>
      <c r="C9" s="32">
        <v>25872</v>
      </c>
      <c r="D9" s="32">
        <v>183893.786504274</v>
      </c>
      <c r="E9" s="32">
        <v>147338.75486837601</v>
      </c>
      <c r="F9" s="32">
        <v>36555.031635897401</v>
      </c>
      <c r="G9" s="32">
        <v>147338.75486837601</v>
      </c>
      <c r="H9" s="32">
        <v>0.19878339736643499</v>
      </c>
    </row>
    <row r="10" spans="1:8" ht="14.25">
      <c r="A10" s="32">
        <v>9</v>
      </c>
      <c r="B10" s="33">
        <v>21</v>
      </c>
      <c r="C10" s="32">
        <v>193250</v>
      </c>
      <c r="D10" s="32">
        <v>889590.45499999996</v>
      </c>
      <c r="E10" s="32">
        <v>853714.07160000002</v>
      </c>
      <c r="F10" s="32">
        <v>35876.383399999999</v>
      </c>
      <c r="G10" s="32">
        <v>853714.07160000002</v>
      </c>
      <c r="H10" s="32">
        <v>4.03291011030463E-2</v>
      </c>
    </row>
    <row r="11" spans="1:8" ht="14.25">
      <c r="A11" s="32">
        <v>10</v>
      </c>
      <c r="B11" s="33">
        <v>22</v>
      </c>
      <c r="C11" s="32">
        <v>66368</v>
      </c>
      <c r="D11" s="32">
        <v>987813.80654615397</v>
      </c>
      <c r="E11" s="32">
        <v>926903.77897948702</v>
      </c>
      <c r="F11" s="32">
        <v>60910.0275666667</v>
      </c>
      <c r="G11" s="32">
        <v>926903.77897948702</v>
      </c>
      <c r="H11" s="32">
        <v>6.1661445874740102E-2</v>
      </c>
    </row>
    <row r="12" spans="1:8" ht="14.25">
      <c r="A12" s="32">
        <v>11</v>
      </c>
      <c r="B12" s="33">
        <v>23</v>
      </c>
      <c r="C12" s="32">
        <v>750666.05099999998</v>
      </c>
      <c r="D12" s="32">
        <v>5647704.7821000004</v>
      </c>
      <c r="E12" s="32">
        <v>6489562.7017000001</v>
      </c>
      <c r="F12" s="32">
        <v>-841857.91960000002</v>
      </c>
      <c r="G12" s="32">
        <v>6489562.7017000001</v>
      </c>
      <c r="H12" s="32">
        <v>-0.14906195562278801</v>
      </c>
    </row>
    <row r="13" spans="1:8" ht="14.25">
      <c r="A13" s="32">
        <v>12</v>
      </c>
      <c r="B13" s="33">
        <v>24</v>
      </c>
      <c r="C13" s="32">
        <v>40319.722000000002</v>
      </c>
      <c r="D13" s="32">
        <v>893726.47940769198</v>
      </c>
      <c r="E13" s="32">
        <v>826846.62508803396</v>
      </c>
      <c r="F13" s="32">
        <v>66879.854319658101</v>
      </c>
      <c r="G13" s="32">
        <v>826846.62508803396</v>
      </c>
      <c r="H13" s="32">
        <v>7.4832575581717201E-2</v>
      </c>
    </row>
    <row r="14" spans="1:8" ht="14.25">
      <c r="A14" s="32">
        <v>13</v>
      </c>
      <c r="B14" s="33">
        <v>25</v>
      </c>
      <c r="C14" s="32">
        <v>100325</v>
      </c>
      <c r="D14" s="32">
        <v>1626293.9813000001</v>
      </c>
      <c r="E14" s="32">
        <v>1677147.3746</v>
      </c>
      <c r="F14" s="32">
        <v>-50853.393300000003</v>
      </c>
      <c r="G14" s="32">
        <v>1677147.3746</v>
      </c>
      <c r="H14" s="32">
        <v>-3.1269496096486597E-2</v>
      </c>
    </row>
    <row r="15" spans="1:8" ht="14.25">
      <c r="A15" s="32">
        <v>14</v>
      </c>
      <c r="B15" s="33">
        <v>26</v>
      </c>
      <c r="C15" s="32">
        <v>91510</v>
      </c>
      <c r="D15" s="32">
        <v>478622.24314729602</v>
      </c>
      <c r="E15" s="32">
        <v>426654.05546047201</v>
      </c>
      <c r="F15" s="32">
        <v>51968.187686824</v>
      </c>
      <c r="G15" s="32">
        <v>426654.05546047201</v>
      </c>
      <c r="H15" s="32">
        <v>0.108578714071236</v>
      </c>
    </row>
    <row r="16" spans="1:8" ht="14.25">
      <c r="A16" s="32">
        <v>15</v>
      </c>
      <c r="B16" s="33">
        <v>27</v>
      </c>
      <c r="C16" s="32">
        <v>201389.94399999999</v>
      </c>
      <c r="D16" s="32">
        <v>1328930.24254159</v>
      </c>
      <c r="E16" s="32">
        <v>1156581.31612035</v>
      </c>
      <c r="F16" s="32">
        <v>172348.92642123901</v>
      </c>
      <c r="G16" s="32">
        <v>1156581.31612035</v>
      </c>
      <c r="H16" s="32">
        <v>0.12968997235823301</v>
      </c>
    </row>
    <row r="17" spans="1:8" ht="14.25">
      <c r="A17" s="32">
        <v>16</v>
      </c>
      <c r="B17" s="33">
        <v>29</v>
      </c>
      <c r="C17" s="32">
        <v>252260</v>
      </c>
      <c r="D17" s="32">
        <v>3099953.7205393198</v>
      </c>
      <c r="E17" s="32">
        <v>2869002.6830735002</v>
      </c>
      <c r="F17" s="32">
        <v>230951.037465812</v>
      </c>
      <c r="G17" s="32">
        <v>2869002.6830735002</v>
      </c>
      <c r="H17" s="32">
        <v>7.4501446887933601E-2</v>
      </c>
    </row>
    <row r="18" spans="1:8" ht="14.25">
      <c r="A18" s="32">
        <v>17</v>
      </c>
      <c r="B18" s="33">
        <v>31</v>
      </c>
      <c r="C18" s="32">
        <v>54608.237000000001</v>
      </c>
      <c r="D18" s="32">
        <v>348444.412312873</v>
      </c>
      <c r="E18" s="32">
        <v>292628.36013426498</v>
      </c>
      <c r="F18" s="32">
        <v>55816.052178608799</v>
      </c>
      <c r="G18" s="32">
        <v>292628.36013426498</v>
      </c>
      <c r="H18" s="32">
        <v>0.160186389008559</v>
      </c>
    </row>
    <row r="19" spans="1:8" ht="14.25">
      <c r="A19" s="32">
        <v>18</v>
      </c>
      <c r="B19" s="33">
        <v>32</v>
      </c>
      <c r="C19" s="32">
        <v>23160.212</v>
      </c>
      <c r="D19" s="32">
        <v>369598.75575663702</v>
      </c>
      <c r="E19" s="32">
        <v>338767.24754302198</v>
      </c>
      <c r="F19" s="32">
        <v>30831.508213615401</v>
      </c>
      <c r="G19" s="32">
        <v>338767.24754302198</v>
      </c>
      <c r="H19" s="32">
        <v>8.3418863655256706E-2</v>
      </c>
    </row>
    <row r="20" spans="1:8" ht="14.25">
      <c r="A20" s="32">
        <v>19</v>
      </c>
      <c r="B20" s="33">
        <v>33</v>
      </c>
      <c r="C20" s="32">
        <v>59655.552000000003</v>
      </c>
      <c r="D20" s="32">
        <v>698123.19531812996</v>
      </c>
      <c r="E20" s="32">
        <v>571156.273515134</v>
      </c>
      <c r="F20" s="32">
        <v>126966.921802996</v>
      </c>
      <c r="G20" s="32">
        <v>571156.273515134</v>
      </c>
      <c r="H20" s="32">
        <v>0.181868934672967</v>
      </c>
    </row>
    <row r="21" spans="1:8" ht="14.25">
      <c r="A21" s="32">
        <v>20</v>
      </c>
      <c r="B21" s="33">
        <v>34</v>
      </c>
      <c r="C21" s="32">
        <v>63540.853999999999</v>
      </c>
      <c r="D21" s="32">
        <v>336379.49911477201</v>
      </c>
      <c r="E21" s="32">
        <v>236515.72178139701</v>
      </c>
      <c r="F21" s="32">
        <v>99863.777333374805</v>
      </c>
      <c r="G21" s="32">
        <v>236515.72178139701</v>
      </c>
      <c r="H21" s="32">
        <v>0.29687831034941098</v>
      </c>
    </row>
    <row r="22" spans="1:8" ht="14.25">
      <c r="A22" s="32">
        <v>21</v>
      </c>
      <c r="B22" s="33">
        <v>35</v>
      </c>
      <c r="C22" s="32">
        <v>48865.201999999997</v>
      </c>
      <c r="D22" s="32">
        <v>1238980.99614162</v>
      </c>
      <c r="E22" s="32">
        <v>1181590.6466463399</v>
      </c>
      <c r="F22" s="32">
        <v>57390.349495275397</v>
      </c>
      <c r="G22" s="32">
        <v>1181590.6466463399</v>
      </c>
      <c r="H22" s="32">
        <v>4.6320605137607503E-2</v>
      </c>
    </row>
    <row r="23" spans="1:8" ht="14.25">
      <c r="A23" s="32">
        <v>22</v>
      </c>
      <c r="B23" s="33">
        <v>36</v>
      </c>
      <c r="C23" s="32">
        <v>134467.73000000001</v>
      </c>
      <c r="D23" s="32">
        <v>633358.82402566401</v>
      </c>
      <c r="E23" s="32">
        <v>522249.63904752402</v>
      </c>
      <c r="F23" s="32">
        <v>111109.18497813999</v>
      </c>
      <c r="G23" s="32">
        <v>522249.63904752402</v>
      </c>
      <c r="H23" s="32">
        <v>0.17542849450162201</v>
      </c>
    </row>
    <row r="24" spans="1:8" ht="14.25">
      <c r="A24" s="32">
        <v>23</v>
      </c>
      <c r="B24" s="33">
        <v>37</v>
      </c>
      <c r="C24" s="32">
        <v>124781.287</v>
      </c>
      <c r="D24" s="32">
        <v>944015.32962831901</v>
      </c>
      <c r="E24" s="32">
        <v>792266.43290887401</v>
      </c>
      <c r="F24" s="32">
        <v>151748.89671944501</v>
      </c>
      <c r="G24" s="32">
        <v>792266.43290887401</v>
      </c>
      <c r="H24" s="32">
        <v>0.160748339520283</v>
      </c>
    </row>
    <row r="25" spans="1:8" ht="14.25">
      <c r="A25" s="32">
        <v>24</v>
      </c>
      <c r="B25" s="33">
        <v>38</v>
      </c>
      <c r="C25" s="32">
        <v>180370.921</v>
      </c>
      <c r="D25" s="32">
        <v>945639.75128761097</v>
      </c>
      <c r="E25" s="32">
        <v>902575.49980885</v>
      </c>
      <c r="F25" s="32">
        <v>43064.2514787611</v>
      </c>
      <c r="G25" s="32">
        <v>902575.49980885</v>
      </c>
      <c r="H25" s="32">
        <v>4.5539806697131299E-2</v>
      </c>
    </row>
    <row r="26" spans="1:8" ht="14.25">
      <c r="A26" s="32">
        <v>25</v>
      </c>
      <c r="B26" s="33">
        <v>39</v>
      </c>
      <c r="C26" s="32">
        <v>125518.01</v>
      </c>
      <c r="D26" s="32">
        <v>171351.50671809199</v>
      </c>
      <c r="E26" s="32">
        <v>128646.217447209</v>
      </c>
      <c r="F26" s="32">
        <v>42705.289270883899</v>
      </c>
      <c r="G26" s="32">
        <v>128646.217447209</v>
      </c>
      <c r="H26" s="32">
        <v>0.24922622560385599</v>
      </c>
    </row>
    <row r="27" spans="1:8" ht="14.25">
      <c r="A27" s="32">
        <v>26</v>
      </c>
      <c r="B27" s="33">
        <v>40</v>
      </c>
      <c r="C27" s="32">
        <v>13</v>
      </c>
      <c r="D27" s="32">
        <v>47.6068</v>
      </c>
      <c r="E27" s="32">
        <v>37.965699999999998</v>
      </c>
      <c r="F27" s="32">
        <v>9.6410999999999998</v>
      </c>
      <c r="G27" s="32">
        <v>37.965699999999998</v>
      </c>
      <c r="H27" s="32">
        <v>0.20251518690607201</v>
      </c>
    </row>
    <row r="28" spans="1:8" ht="14.25">
      <c r="A28" s="32">
        <v>27</v>
      </c>
      <c r="B28" s="33">
        <v>42</v>
      </c>
      <c r="C28" s="32">
        <v>17554.09</v>
      </c>
      <c r="D28" s="32">
        <v>279116.98</v>
      </c>
      <c r="E28" s="32">
        <v>247839.20749999999</v>
      </c>
      <c r="F28" s="32">
        <v>31277.772499999999</v>
      </c>
      <c r="G28" s="32">
        <v>247839.20749999999</v>
      </c>
      <c r="H28" s="32">
        <v>0.11205972671386701</v>
      </c>
    </row>
    <row r="29" spans="1:8" ht="14.25">
      <c r="A29" s="32">
        <v>28</v>
      </c>
      <c r="B29" s="33">
        <v>75</v>
      </c>
      <c r="C29" s="32">
        <v>577</v>
      </c>
      <c r="D29" s="32">
        <v>372418.80341880303</v>
      </c>
      <c r="E29" s="32">
        <v>369491.46376068401</v>
      </c>
      <c r="F29" s="32">
        <v>2927.3396581196598</v>
      </c>
      <c r="G29" s="32">
        <v>369491.46376068401</v>
      </c>
      <c r="H29" s="32">
        <v>7.8603433318798297E-3</v>
      </c>
    </row>
    <row r="30" spans="1:8" ht="14.25">
      <c r="A30" s="32">
        <v>29</v>
      </c>
      <c r="B30" s="33">
        <v>76</v>
      </c>
      <c r="C30" s="32">
        <v>2908</v>
      </c>
      <c r="D30" s="32">
        <v>579626.95461196604</v>
      </c>
      <c r="E30" s="32">
        <v>537184.97799829103</v>
      </c>
      <c r="F30" s="32">
        <v>42441.9766136752</v>
      </c>
      <c r="G30" s="32">
        <v>537184.97799829103</v>
      </c>
      <c r="H30" s="32">
        <v>7.3222917388457598E-2</v>
      </c>
    </row>
    <row r="31" spans="1:8" ht="14.25">
      <c r="A31" s="32">
        <v>30</v>
      </c>
      <c r="B31" s="33">
        <v>99</v>
      </c>
      <c r="C31" s="32">
        <v>68</v>
      </c>
      <c r="D31" s="32">
        <v>24237.838136298298</v>
      </c>
      <c r="E31" s="32">
        <v>22212.0345208381</v>
      </c>
      <c r="F31" s="32">
        <v>2025.8036154602501</v>
      </c>
      <c r="G31" s="32">
        <v>22212.0345208381</v>
      </c>
      <c r="H31" s="32">
        <v>8.35802105810102E-2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2013-11-25T00:15:06Z</dcterms:modified>
</cp:coreProperties>
</file>