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E4" i="2"/>
  <c r="F4"/>
  <c r="J4"/>
  <c r="E5"/>
  <c r="F5"/>
  <c r="J5"/>
  <c r="E6"/>
  <c r="F6"/>
  <c r="J6"/>
  <c r="E7"/>
  <c r="F7"/>
  <c r="J7"/>
  <c r="E8"/>
  <c r="F8"/>
  <c r="J8"/>
  <c r="E9"/>
  <c r="F9"/>
  <c r="J9"/>
  <c r="E10"/>
  <c r="F10"/>
  <c r="J10"/>
  <c r="E11"/>
  <c r="F11"/>
  <c r="J11"/>
  <c r="E12"/>
  <c r="F12"/>
  <c r="J12"/>
  <c r="E13"/>
  <c r="F13"/>
  <c r="J13"/>
  <c r="E14"/>
  <c r="F14"/>
  <c r="J14"/>
  <c r="E15"/>
  <c r="F15"/>
  <c r="J15"/>
  <c r="E16"/>
  <c r="F16"/>
  <c r="J16"/>
  <c r="E17"/>
  <c r="F17"/>
  <c r="J17"/>
  <c r="E18"/>
  <c r="F18"/>
  <c r="J18"/>
  <c r="E19"/>
  <c r="F19"/>
  <c r="J19"/>
  <c r="E20"/>
  <c r="F20"/>
  <c r="J20"/>
  <c r="E21"/>
  <c r="F21"/>
  <c r="J21"/>
  <c r="E22"/>
  <c r="F22"/>
  <c r="J22"/>
  <c r="E23"/>
  <c r="F23"/>
  <c r="J23"/>
  <c r="E24"/>
  <c r="F24"/>
  <c r="J24"/>
  <c r="E25"/>
  <c r="F25"/>
  <c r="J25"/>
  <c r="E26"/>
  <c r="F26"/>
  <c r="J26"/>
  <c r="E27"/>
  <c r="F27"/>
  <c r="J27"/>
  <c r="E28"/>
  <c r="F28"/>
  <c r="J28"/>
  <c r="E29"/>
  <c r="F29"/>
  <c r="J29"/>
  <c r="E30"/>
  <c r="F30"/>
  <c r="E31"/>
  <c r="F31"/>
  <c r="J31"/>
  <c r="E32"/>
  <c r="K32" s="1"/>
  <c r="F32"/>
  <c r="E33"/>
  <c r="K33" s="1"/>
  <c r="F33"/>
  <c r="E34"/>
  <c r="K34" s="1"/>
  <c r="F34"/>
  <c r="E35"/>
  <c r="F35"/>
  <c r="J35"/>
  <c r="E36"/>
  <c r="F36"/>
  <c r="J36"/>
  <c r="E37"/>
  <c r="K37" s="1"/>
  <c r="F37"/>
  <c r="E38"/>
  <c r="K38" s="1"/>
  <c r="F38"/>
  <c r="E39"/>
  <c r="F39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1"/>
  <c r="I35"/>
  <c r="I36"/>
  <c r="I3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I3" l="1"/>
  <c r="K30"/>
  <c r="K5"/>
  <c r="K7"/>
  <c r="K39"/>
  <c r="G19"/>
  <c r="L19" s="1"/>
  <c r="G11"/>
  <c r="G38"/>
  <c r="L38" s="1"/>
  <c r="G7"/>
  <c r="G5"/>
  <c r="L5" s="1"/>
  <c r="K36"/>
  <c r="K28"/>
  <c r="K26"/>
  <c r="K24"/>
  <c r="K22"/>
  <c r="K20"/>
  <c r="K18"/>
  <c r="K16"/>
  <c r="K14"/>
  <c r="K12"/>
  <c r="K10"/>
  <c r="K8"/>
  <c r="K6"/>
  <c r="K4"/>
  <c r="G39"/>
  <c r="L39" s="1"/>
  <c r="K23"/>
  <c r="K21"/>
  <c r="G27"/>
  <c r="L27" s="1"/>
  <c r="G23"/>
  <c r="L23" s="1"/>
  <c r="G21"/>
  <c r="L21" s="1"/>
  <c r="G18"/>
  <c r="L18" s="1"/>
  <c r="K29"/>
  <c r="K15"/>
  <c r="K13"/>
  <c r="G32"/>
  <c r="L32" s="1"/>
  <c r="G29"/>
  <c r="L29" s="1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34"/>
  <c r="L34" s="1"/>
  <c r="G33"/>
  <c r="L33" s="1"/>
  <c r="G31"/>
  <c r="L31" s="1"/>
  <c r="G30"/>
  <c r="L30" s="1"/>
  <c r="G25"/>
  <c r="L25" s="1"/>
  <c r="G22"/>
  <c r="L22" s="1"/>
  <c r="G17"/>
  <c r="L17" s="1"/>
  <c r="G14"/>
  <c r="L14" s="1"/>
  <c r="G9"/>
  <c r="L9" s="1"/>
  <c r="G6"/>
  <c r="L6" s="1"/>
  <c r="G37"/>
  <c r="L37" s="1"/>
  <c r="G35"/>
  <c r="L35" s="1"/>
  <c r="G28"/>
  <c r="L28" s="1"/>
  <c r="G24"/>
  <c r="L24" s="1"/>
  <c r="G20"/>
  <c r="L20" s="1"/>
  <c r="G16"/>
  <c r="L16" s="1"/>
  <c r="G12"/>
  <c r="L12" s="1"/>
  <c r="L11"/>
  <c r="G8"/>
  <c r="L8" s="1"/>
  <c r="L7"/>
  <c r="J3"/>
  <c r="G3"/>
  <c r="G36"/>
  <c r="L36" s="1"/>
  <c r="K3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<sst xmlns="http://schemas.openxmlformats.org/spreadsheetml/2006/main" count="114" uniqueCount="71">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</sst>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</cellStyleXfs>
  <cellXfs count="75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20" fillId="0" borderId="0" xfId="0" applyFont="1">
      <alignment vertical="center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1" Type="http://schemas.openxmlformats.org/officeDocument/2006/relationships/hyperlink" Target="cid:97a5ff112" TargetMode="External"/><Relationship Id="rId42" Type="http://schemas.openxmlformats.org/officeDocument/2006/relationships/image" Target="cid:c0d5d5a813" TargetMode="External"/><Relationship Id="rId63" Type="http://schemas.openxmlformats.org/officeDocument/2006/relationships/hyperlink" Target="cid:38d18ad2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159" Type="http://schemas.openxmlformats.org/officeDocument/2006/relationships/hyperlink" Target="cid:241931c2" TargetMode="External"/><Relationship Id="rId170" Type="http://schemas.openxmlformats.org/officeDocument/2006/relationships/image" Target="cid:1600d1f4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26" Type="http://schemas.openxmlformats.org/officeDocument/2006/relationships/image" Target="cid:fd1fb7e513" TargetMode="External"/><Relationship Id="rId247" Type="http://schemas.openxmlformats.org/officeDocument/2006/relationships/hyperlink" Target="cid:49a828292" TargetMode="External"/><Relationship Id="rId107" Type="http://schemas.openxmlformats.org/officeDocument/2006/relationships/hyperlink" Target="cid:847633e82" TargetMode="External"/><Relationship Id="rId268" Type="http://schemas.openxmlformats.org/officeDocument/2006/relationships/image" Target="cid:96e6abaa13" TargetMode="External"/><Relationship Id="rId11" Type="http://schemas.openxmlformats.org/officeDocument/2006/relationships/hyperlink" Target="cid:78be76a62" TargetMode="External"/><Relationship Id="rId32" Type="http://schemas.openxmlformats.org/officeDocument/2006/relationships/image" Target="cid:a711f73213" TargetMode="External"/><Relationship Id="rId53" Type="http://schemas.openxmlformats.org/officeDocument/2006/relationships/hyperlink" Target="cid:e1e57af62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149" Type="http://schemas.openxmlformats.org/officeDocument/2006/relationships/hyperlink" Target="cid:ea1527af2" TargetMode="External"/><Relationship Id="rId5" Type="http://schemas.openxmlformats.org/officeDocument/2006/relationships/hyperlink" Target="cid:738f7e47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181" Type="http://schemas.openxmlformats.org/officeDocument/2006/relationships/hyperlink" Target="cid:482d44f62" TargetMode="External"/><Relationship Id="rId216" Type="http://schemas.openxmlformats.org/officeDocument/2006/relationships/image" Target="cid:d85c69b313" TargetMode="External"/><Relationship Id="rId237" Type="http://schemas.openxmlformats.org/officeDocument/2006/relationships/hyperlink" Target="cid:207b4f19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43" Type="http://schemas.openxmlformats.org/officeDocument/2006/relationships/hyperlink" Target="cid:c5fc19282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139" Type="http://schemas.openxmlformats.org/officeDocument/2006/relationships/hyperlink" Target="cid:dc24c3602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71" Type="http://schemas.openxmlformats.org/officeDocument/2006/relationships/hyperlink" Target="cid:16470b822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227" Type="http://schemas.openxmlformats.org/officeDocument/2006/relationships/hyperlink" Target="cid:fd20b76d2" TargetMode="External"/><Relationship Id="rId248" Type="http://schemas.openxmlformats.org/officeDocument/2006/relationships/image" Target="cid:49a8285213" TargetMode="External"/><Relationship Id="rId12" Type="http://schemas.openxmlformats.org/officeDocument/2006/relationships/image" Target="cid:78be76ce13" TargetMode="External"/><Relationship Id="rId33" Type="http://schemas.openxmlformats.org/officeDocument/2006/relationships/hyperlink" Target="cid:ac87b7b92" TargetMode="External"/><Relationship Id="rId108" Type="http://schemas.openxmlformats.org/officeDocument/2006/relationships/image" Target="cid:8476340b13" TargetMode="External"/><Relationship Id="rId129" Type="http://schemas.openxmlformats.org/officeDocument/2006/relationships/hyperlink" Target="cid:bd29a17a2" TargetMode="External"/><Relationship Id="rId54" Type="http://schemas.openxmlformats.org/officeDocument/2006/relationships/image" Target="cid:e1e57b1713" TargetMode="External"/><Relationship Id="rId75" Type="http://schemas.openxmlformats.org/officeDocument/2006/relationships/hyperlink" Target="cid:185a1b86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61" Type="http://schemas.openxmlformats.org/officeDocument/2006/relationships/hyperlink" Target="cid:55eaf9a2" TargetMode="External"/><Relationship Id="rId182" Type="http://schemas.openxmlformats.org/officeDocument/2006/relationships/image" Target="cid:482d451d13" TargetMode="External"/><Relationship Id="rId217" Type="http://schemas.openxmlformats.org/officeDocument/2006/relationships/hyperlink" Target="cid:dd85b610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259" Type="http://schemas.openxmlformats.org/officeDocument/2006/relationships/hyperlink" Target="cid:72dad9032" TargetMode="External"/><Relationship Id="rId23" Type="http://schemas.openxmlformats.org/officeDocument/2006/relationships/hyperlink" Target="cid:97a883d72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119" Type="http://schemas.openxmlformats.org/officeDocument/2006/relationships/hyperlink" Target="cid:a36860ed2" TargetMode="External"/><Relationship Id="rId44" Type="http://schemas.openxmlformats.org/officeDocument/2006/relationships/image" Target="cid:c5fc194a13" TargetMode="External"/><Relationship Id="rId60" Type="http://schemas.openxmlformats.org/officeDocument/2006/relationships/image" Target="cid:ef30265413" TargetMode="External"/><Relationship Id="rId65" Type="http://schemas.openxmlformats.org/officeDocument/2006/relationships/hyperlink" Target="cid:38f9f0f2" TargetMode="External"/><Relationship Id="rId81" Type="http://schemas.openxmlformats.org/officeDocument/2006/relationships/hyperlink" Target="cid:27d6fdf22" TargetMode="External"/><Relationship Id="rId86" Type="http://schemas.openxmlformats.org/officeDocument/2006/relationships/image" Target="cid:321b9fbf13" TargetMode="External"/><Relationship Id="rId130" Type="http://schemas.openxmlformats.org/officeDocument/2006/relationships/image" Target="cid:bd29a19c13" TargetMode="External"/><Relationship Id="rId135" Type="http://schemas.openxmlformats.org/officeDocument/2006/relationships/hyperlink" Target="cid:dc1f67392" TargetMode="External"/><Relationship Id="rId151" Type="http://schemas.openxmlformats.org/officeDocument/2006/relationships/hyperlink" Target="cid:ecaa3904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172" Type="http://schemas.openxmlformats.org/officeDocument/2006/relationships/image" Target="cid:16470bac13" TargetMode="External"/><Relationship Id="rId193" Type="http://schemas.openxmlformats.org/officeDocument/2006/relationships/hyperlink" Target="cid:6c3b17e82" TargetMode="External"/><Relationship Id="rId202" Type="http://schemas.openxmlformats.org/officeDocument/2006/relationships/image" Target="cid:a60cacae13" TargetMode="External"/><Relationship Id="rId207" Type="http://schemas.openxmlformats.org/officeDocument/2006/relationships/hyperlink" Target="cid:b97944ee2" TargetMode="External"/><Relationship Id="rId223" Type="http://schemas.openxmlformats.org/officeDocument/2006/relationships/hyperlink" Target="cid:ed01ac172" TargetMode="External"/><Relationship Id="rId228" Type="http://schemas.openxmlformats.org/officeDocument/2006/relationships/image" Target="cid:fd20b79113" TargetMode="External"/><Relationship Id="rId244" Type="http://schemas.openxmlformats.org/officeDocument/2006/relationships/image" Target="cid:2fee711c13" TargetMode="External"/><Relationship Id="rId249" Type="http://schemas.openxmlformats.org/officeDocument/2006/relationships/hyperlink" Target="cid:4fda17272" TargetMode="External"/><Relationship Id="rId13" Type="http://schemas.openxmlformats.org/officeDocument/2006/relationships/hyperlink" Target="cid:78c0f45a2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265" Type="http://schemas.openxmlformats.org/officeDocument/2006/relationships/hyperlink" Target="cid:8c9b56672" TargetMode="External"/><Relationship Id="rId34" Type="http://schemas.openxmlformats.org/officeDocument/2006/relationships/image" Target="cid:ac87b7df13" TargetMode="External"/><Relationship Id="rId50" Type="http://schemas.openxmlformats.org/officeDocument/2006/relationships/image" Target="cid:dfd45466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04" Type="http://schemas.openxmlformats.org/officeDocument/2006/relationships/image" Target="cid:7a31edd613" TargetMode="External"/><Relationship Id="rId120" Type="http://schemas.openxmlformats.org/officeDocument/2006/relationships/image" Target="cid:a368611313" TargetMode="External"/><Relationship Id="rId125" Type="http://schemas.openxmlformats.org/officeDocument/2006/relationships/hyperlink" Target="cid:b8993a7d2" TargetMode="External"/><Relationship Id="rId141" Type="http://schemas.openxmlformats.org/officeDocument/2006/relationships/hyperlink" Target="cid:e1297877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7" Type="http://schemas.openxmlformats.org/officeDocument/2006/relationships/hyperlink" Target="cid:7393130e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3" Type="http://schemas.openxmlformats.org/officeDocument/2006/relationships/hyperlink" Target="cid:c8f5e1192" TargetMode="External"/><Relationship Id="rId218" Type="http://schemas.openxmlformats.org/officeDocument/2006/relationships/image" Target="cid:dd85b63513" TargetMode="External"/><Relationship Id="rId234" Type="http://schemas.openxmlformats.org/officeDocument/2006/relationships/image" Target="cid:bf349d213" TargetMode="External"/><Relationship Id="rId239" Type="http://schemas.openxmlformats.org/officeDocument/2006/relationships/hyperlink" Target="cid:25a2b86c2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0" Type="http://schemas.openxmlformats.org/officeDocument/2006/relationships/image" Target="cid:4fda174d13" TargetMode="External"/><Relationship Id="rId255" Type="http://schemas.openxmlformats.org/officeDocument/2006/relationships/hyperlink" Target="cid:688eac6f2" TargetMode="External"/><Relationship Id="rId24" Type="http://schemas.openxmlformats.org/officeDocument/2006/relationships/image" Target="cid:97a883f913" TargetMode="External"/><Relationship Id="rId40" Type="http://schemas.openxmlformats.org/officeDocument/2006/relationships/image" Target="cid:bbbaca8f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15" Type="http://schemas.openxmlformats.org/officeDocument/2006/relationships/hyperlink" Target="cid:9917342c2" TargetMode="External"/><Relationship Id="rId131" Type="http://schemas.openxmlformats.org/officeDocument/2006/relationships/hyperlink" Target="cid:c246514a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0" Type="http://schemas.openxmlformats.org/officeDocument/2006/relationships/image" Target="cid:25a2b89113" TargetMode="External"/><Relationship Id="rId245" Type="http://schemas.openxmlformats.org/officeDocument/2006/relationships/hyperlink" Target="cid:451c38c72" TargetMode="External"/><Relationship Id="rId261" Type="http://schemas.openxmlformats.org/officeDocument/2006/relationships/hyperlink" Target="cid:7804080e2" TargetMode="External"/><Relationship Id="rId266" Type="http://schemas.openxmlformats.org/officeDocument/2006/relationships/image" Target="cid:8c9b568c13" TargetMode="External"/><Relationship Id="rId14" Type="http://schemas.openxmlformats.org/officeDocument/2006/relationships/image" Target="cid:78c0f48013" TargetMode="External"/><Relationship Id="rId30" Type="http://schemas.openxmlformats.org/officeDocument/2006/relationships/image" Target="cid:a1ed2022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8" Type="http://schemas.openxmlformats.org/officeDocument/2006/relationships/image" Target="cid:7393133f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189" Type="http://schemas.openxmlformats.org/officeDocument/2006/relationships/hyperlink" Target="cid:5dbe5bc82" TargetMode="External"/><Relationship Id="rId219" Type="http://schemas.openxmlformats.org/officeDocument/2006/relationships/hyperlink" Target="cid:e2b490a42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0" Type="http://schemas.openxmlformats.org/officeDocument/2006/relationships/image" Target="cid:196d9a913" TargetMode="External"/><Relationship Id="rId235" Type="http://schemas.openxmlformats.org/officeDocument/2006/relationships/hyperlink" Target="cid:112842e72" TargetMode="External"/><Relationship Id="rId251" Type="http://schemas.openxmlformats.org/officeDocument/2006/relationships/hyperlink" Target="cid:53f9d4bf2" TargetMode="External"/><Relationship Id="rId256" Type="http://schemas.openxmlformats.org/officeDocument/2006/relationships/image" Target="cid:688eac9213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79" Type="http://schemas.openxmlformats.org/officeDocument/2006/relationships/hyperlink" Target="cid:4307d8b3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0" Type="http://schemas.openxmlformats.org/officeDocument/2006/relationships/image" Target="cid:e2b490ca13" TargetMode="External"/><Relationship Id="rId225" Type="http://schemas.openxmlformats.org/officeDocument/2006/relationships/hyperlink" Target="cid:fd1fb7c42" TargetMode="External"/><Relationship Id="rId241" Type="http://schemas.openxmlformats.org/officeDocument/2006/relationships/hyperlink" Target="cid:2accc0ce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262" Type="http://schemas.openxmlformats.org/officeDocument/2006/relationships/image" Target="cid:7804083513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78" Type="http://schemas.openxmlformats.org/officeDocument/2006/relationships/image" Target="cid:27d3d8c413" TargetMode="External"/><Relationship Id="rId94" Type="http://schemas.openxmlformats.org/officeDocument/2006/relationships/image" Target="cid:4bad0c68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48" Type="http://schemas.openxmlformats.org/officeDocument/2006/relationships/image" Target="cid:e39a52ae13" TargetMode="External"/><Relationship Id="rId164" Type="http://schemas.openxmlformats.org/officeDocument/2006/relationships/image" Target="cid:a6fd2fd13" TargetMode="External"/><Relationship Id="rId169" Type="http://schemas.openxmlformats.org/officeDocument/2006/relationships/hyperlink" Target="cid:1600d1d42" TargetMode="External"/><Relationship Id="rId185" Type="http://schemas.openxmlformats.org/officeDocument/2006/relationships/hyperlink" Target="cid:531d4de22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80" Type="http://schemas.openxmlformats.org/officeDocument/2006/relationships/image" Target="cid:4307d8dd13" TargetMode="External"/><Relationship Id="rId210" Type="http://schemas.openxmlformats.org/officeDocument/2006/relationships/image" Target="cid:be9a3ee8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M11" sqref="M11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>
      <c r="A2" s="11" t="s">
        <v>3</v>
      </c>
      <c r="B2" s="12"/>
      <c r="C2" s="36" t="s">
        <v>4</v>
      </c>
      <c r="D2" s="36"/>
      <c r="E2" s="13"/>
      <c r="F2" s="24"/>
      <c r="G2" s="14"/>
      <c r="H2" s="24"/>
      <c r="I2" s="20"/>
      <c r="J2" s="21"/>
      <c r="K2" s="22"/>
      <c r="L2" s="22"/>
    </row>
    <row r="3" spans="1:12">
      <c r="A3" s="37" t="s">
        <v>5</v>
      </c>
      <c r="B3" s="37"/>
      <c r="C3" s="37"/>
      <c r="D3" s="37"/>
      <c r="E3" s="15">
        <f>RA!D7</f>
        <v>18034041.446800001</v>
      </c>
      <c r="F3" s="25">
        <f>RA!I7</f>
        <v>1344237.7697999999</v>
      </c>
      <c r="G3" s="16">
        <f>E3-F3</f>
        <v>16689803.677000001</v>
      </c>
      <c r="H3" s="27">
        <f>RA!J7</f>
        <v>7.4538908750180601</v>
      </c>
      <c r="I3" s="20">
        <f>SUM(I4:I39)</f>
        <v>18034045.509345178</v>
      </c>
      <c r="J3" s="21">
        <f>SUM(J4:J39)</f>
        <v>16689804.050047414</v>
      </c>
      <c r="K3" s="22">
        <f>E3-I3</f>
        <v>-4.0625451765954494</v>
      </c>
      <c r="L3" s="22">
        <f>G3-J3</f>
        <v>-0.37304741330444813</v>
      </c>
    </row>
    <row r="4" spans="1:12">
      <c r="A4" s="38">
        <f>RA!A8</f>
        <v>41606</v>
      </c>
      <c r="B4" s="12">
        <v>12</v>
      </c>
      <c r="C4" s="35" t="s">
        <v>6</v>
      </c>
      <c r="D4" s="35"/>
      <c r="E4" s="15">
        <f>RA!D8</f>
        <v>720156.44850000006</v>
      </c>
      <c r="F4" s="25">
        <f>RA!I8</f>
        <v>88645.2071</v>
      </c>
      <c r="G4" s="16">
        <f t="shared" ref="G4:G39" si="0">E4-F4</f>
        <v>631511.24140000006</v>
      </c>
      <c r="H4" s="27">
        <f>RA!J8</f>
        <v>12.309159667269199</v>
      </c>
      <c r="I4" s="20">
        <f>VLOOKUP(B4,RMS!B:D,3,FALSE)</f>
        <v>720156.99757264997</v>
      </c>
      <c r="J4" s="21">
        <f>VLOOKUP(B4,RMS!B:E,4,FALSE)</f>
        <v>631511.23158974398</v>
      </c>
      <c r="K4" s="22">
        <f t="shared" ref="K4:K39" si="1">E4-I4</f>
        <v>-0.54907264991197735</v>
      </c>
      <c r="L4" s="22">
        <f t="shared" ref="L4:L39" si="2">G4-J4</f>
        <v>9.8102560732513666E-3</v>
      </c>
    </row>
    <row r="5" spans="1:12">
      <c r="A5" s="38"/>
      <c r="B5" s="12">
        <v>13</v>
      </c>
      <c r="C5" s="35" t="s">
        <v>7</v>
      </c>
      <c r="D5" s="35"/>
      <c r="E5" s="15">
        <f>RA!D9</f>
        <v>75036.4136</v>
      </c>
      <c r="F5" s="25">
        <f>RA!I9</f>
        <v>15000.1836</v>
      </c>
      <c r="G5" s="16">
        <f t="shared" si="0"/>
        <v>60036.229999999996</v>
      </c>
      <c r="H5" s="27">
        <f>RA!J9</f>
        <v>19.990539100072301</v>
      </c>
      <c r="I5" s="20">
        <f>VLOOKUP(B5,RMS!B:D,3,FALSE)</f>
        <v>75036.426756644694</v>
      </c>
      <c r="J5" s="21">
        <f>VLOOKUP(B5,RMS!B:E,4,FALSE)</f>
        <v>60036.235381953004</v>
      </c>
      <c r="K5" s="22">
        <f t="shared" si="1"/>
        <v>-1.3156644694390707E-2</v>
      </c>
      <c r="L5" s="22">
        <f t="shared" si="2"/>
        <v>-5.3819530075998046E-3</v>
      </c>
    </row>
    <row r="6" spans="1:12">
      <c r="A6" s="38"/>
      <c r="B6" s="12">
        <v>14</v>
      </c>
      <c r="C6" s="35" t="s">
        <v>8</v>
      </c>
      <c r="D6" s="35"/>
      <c r="E6" s="15">
        <f>RA!D10</f>
        <v>125169.909</v>
      </c>
      <c r="F6" s="25">
        <f>RA!I10</f>
        <v>30935.277699999999</v>
      </c>
      <c r="G6" s="16">
        <f t="shared" si="0"/>
        <v>94234.631300000008</v>
      </c>
      <c r="H6" s="27">
        <f>RA!J10</f>
        <v>24.714628257818699</v>
      </c>
      <c r="I6" s="20">
        <f>VLOOKUP(B6,RMS!B:D,3,FALSE)</f>
        <v>125171.802808547</v>
      </c>
      <c r="J6" s="21">
        <f>VLOOKUP(B6,RMS!B:E,4,FALSE)</f>
        <v>94234.631697435907</v>
      </c>
      <c r="K6" s="22">
        <f t="shared" si="1"/>
        <v>-1.8938085469999351</v>
      </c>
      <c r="L6" s="22">
        <f t="shared" si="2"/>
        <v>-3.9743589877616614E-4</v>
      </c>
    </row>
    <row r="7" spans="1:12">
      <c r="A7" s="38"/>
      <c r="B7" s="12">
        <v>15</v>
      </c>
      <c r="C7" s="35" t="s">
        <v>9</v>
      </c>
      <c r="D7" s="35"/>
      <c r="E7" s="15">
        <f>RA!D11</f>
        <v>72819.882199999993</v>
      </c>
      <c r="F7" s="25">
        <f>RA!I11</f>
        <v>10188.892400000001</v>
      </c>
      <c r="G7" s="16">
        <f t="shared" si="0"/>
        <v>62630.989799999996</v>
      </c>
      <c r="H7" s="27">
        <f>RA!J11</f>
        <v>13.9919100281104</v>
      </c>
      <c r="I7" s="20">
        <f>VLOOKUP(B7,RMS!B:D,3,FALSE)</f>
        <v>72819.916847008499</v>
      </c>
      <c r="J7" s="21">
        <f>VLOOKUP(B7,RMS!B:E,4,FALSE)</f>
        <v>62630.989640170897</v>
      </c>
      <c r="K7" s="22">
        <f t="shared" si="1"/>
        <v>-3.4647008505999111E-2</v>
      </c>
      <c r="L7" s="22">
        <f t="shared" si="2"/>
        <v>1.5982909826561809E-4</v>
      </c>
    </row>
    <row r="8" spans="1:12">
      <c r="A8" s="38"/>
      <c r="B8" s="12">
        <v>16</v>
      </c>
      <c r="C8" s="35" t="s">
        <v>10</v>
      </c>
      <c r="D8" s="35"/>
      <c r="E8" s="15">
        <f>RA!D12</f>
        <v>505457.95480000001</v>
      </c>
      <c r="F8" s="25">
        <f>RA!I12</f>
        <v>-120875.60400000001</v>
      </c>
      <c r="G8" s="16">
        <f t="shared" si="0"/>
        <v>626333.5588</v>
      </c>
      <c r="H8" s="27">
        <f>RA!J12</f>
        <v>-23.914076898409501</v>
      </c>
      <c r="I8" s="20">
        <f>VLOOKUP(B8,RMS!B:D,3,FALSE)</f>
        <v>505457.962224786</v>
      </c>
      <c r="J8" s="21">
        <f>VLOOKUP(B8,RMS!B:E,4,FALSE)</f>
        <v>626333.55845384602</v>
      </c>
      <c r="K8" s="22">
        <f t="shared" si="1"/>
        <v>-7.4247859884053469E-3</v>
      </c>
      <c r="L8" s="22">
        <f t="shared" si="2"/>
        <v>3.4615397453308105E-4</v>
      </c>
    </row>
    <row r="9" spans="1:12">
      <c r="A9" s="38"/>
      <c r="B9" s="12">
        <v>17</v>
      </c>
      <c r="C9" s="35" t="s">
        <v>11</v>
      </c>
      <c r="D9" s="35"/>
      <c r="E9" s="15">
        <f>RA!D13</f>
        <v>497285.49530000001</v>
      </c>
      <c r="F9" s="25">
        <f>RA!I13</f>
        <v>88963.920299999998</v>
      </c>
      <c r="G9" s="16">
        <f t="shared" si="0"/>
        <v>408321.57500000001</v>
      </c>
      <c r="H9" s="27">
        <f>RA!J13</f>
        <v>17.889908541637698</v>
      </c>
      <c r="I9" s="20">
        <f>VLOOKUP(B9,RMS!B:D,3,FALSE)</f>
        <v>497285.66858547</v>
      </c>
      <c r="J9" s="21">
        <f>VLOOKUP(B9,RMS!B:E,4,FALSE)</f>
        <v>408321.57651111099</v>
      </c>
      <c r="K9" s="22">
        <f t="shared" si="1"/>
        <v>-0.17328546999488026</v>
      </c>
      <c r="L9" s="22">
        <f t="shared" si="2"/>
        <v>-1.5111109823919833E-3</v>
      </c>
    </row>
    <row r="10" spans="1:12">
      <c r="A10" s="38"/>
      <c r="B10" s="12">
        <v>18</v>
      </c>
      <c r="C10" s="35" t="s">
        <v>12</v>
      </c>
      <c r="D10" s="35"/>
      <c r="E10" s="15">
        <f>RA!D14</f>
        <v>234990.0539</v>
      </c>
      <c r="F10" s="25">
        <f>RA!I14</f>
        <v>43610.838799999998</v>
      </c>
      <c r="G10" s="16">
        <f t="shared" si="0"/>
        <v>191379.2151</v>
      </c>
      <c r="H10" s="27">
        <f>RA!J14</f>
        <v>18.558589215251899</v>
      </c>
      <c r="I10" s="20">
        <f>VLOOKUP(B10,RMS!B:D,3,FALSE)</f>
        <v>234990.030400855</v>
      </c>
      <c r="J10" s="21">
        <f>VLOOKUP(B10,RMS!B:E,4,FALSE)</f>
        <v>191379.220047863</v>
      </c>
      <c r="K10" s="22">
        <f t="shared" si="1"/>
        <v>2.349914499791339E-2</v>
      </c>
      <c r="L10" s="22">
        <f t="shared" si="2"/>
        <v>-4.9478629953227937E-3</v>
      </c>
    </row>
    <row r="11" spans="1:12">
      <c r="A11" s="38"/>
      <c r="B11" s="12">
        <v>19</v>
      </c>
      <c r="C11" s="35" t="s">
        <v>13</v>
      </c>
      <c r="D11" s="35"/>
      <c r="E11" s="15">
        <f>RA!D15</f>
        <v>183217.43239999999</v>
      </c>
      <c r="F11" s="25">
        <f>RA!I15</f>
        <v>22579.778999999999</v>
      </c>
      <c r="G11" s="16">
        <f t="shared" si="0"/>
        <v>160637.65339999998</v>
      </c>
      <c r="H11" s="27">
        <f>RA!J15</f>
        <v>12.324034183987401</v>
      </c>
      <c r="I11" s="20">
        <f>VLOOKUP(B11,RMS!B:D,3,FALSE)</f>
        <v>183217.59369316199</v>
      </c>
      <c r="J11" s="21">
        <f>VLOOKUP(B11,RMS!B:E,4,FALSE)</f>
        <v>160637.65110683799</v>
      </c>
      <c r="K11" s="22">
        <f t="shared" si="1"/>
        <v>-0.16129316200385801</v>
      </c>
      <c r="L11" s="22">
        <f t="shared" si="2"/>
        <v>2.2931619896553457E-3</v>
      </c>
    </row>
    <row r="12" spans="1:12">
      <c r="A12" s="38"/>
      <c r="B12" s="12">
        <v>21</v>
      </c>
      <c r="C12" s="35" t="s">
        <v>14</v>
      </c>
      <c r="D12" s="35"/>
      <c r="E12" s="15">
        <f>RA!D16</f>
        <v>607009.08869999996</v>
      </c>
      <c r="F12" s="25">
        <f>RA!I16</f>
        <v>-2229.4099000000001</v>
      </c>
      <c r="G12" s="16">
        <f t="shared" si="0"/>
        <v>609238.49859999993</v>
      </c>
      <c r="H12" s="27">
        <f>RA!J16</f>
        <v>-0.36727784501128502</v>
      </c>
      <c r="I12" s="20">
        <f>VLOOKUP(B12,RMS!B:D,3,FALSE)</f>
        <v>607008.97380000004</v>
      </c>
      <c r="J12" s="21">
        <f>VLOOKUP(B12,RMS!B:E,4,FALSE)</f>
        <v>609238.49860000005</v>
      </c>
      <c r="K12" s="22">
        <f t="shared" si="1"/>
        <v>0.11489999992772937</v>
      </c>
      <c r="L12" s="22">
        <f t="shared" si="2"/>
        <v>0</v>
      </c>
    </row>
    <row r="13" spans="1:12">
      <c r="A13" s="38"/>
      <c r="B13" s="12">
        <v>22</v>
      </c>
      <c r="C13" s="35" t="s">
        <v>15</v>
      </c>
      <c r="D13" s="35"/>
      <c r="E13" s="15">
        <f>RA!D17</f>
        <v>450362.96870000003</v>
      </c>
      <c r="F13" s="25">
        <f>RA!I17</f>
        <v>54797.447899999999</v>
      </c>
      <c r="G13" s="16">
        <f t="shared" si="0"/>
        <v>395565.52080000006</v>
      </c>
      <c r="H13" s="27">
        <f>RA!J17</f>
        <v>12.167396457612</v>
      </c>
      <c r="I13" s="20">
        <f>VLOOKUP(B13,RMS!B:D,3,FALSE)</f>
        <v>450363.00474017102</v>
      </c>
      <c r="J13" s="21">
        <f>VLOOKUP(B13,RMS!B:E,4,FALSE)</f>
        <v>395565.52106581198</v>
      </c>
      <c r="K13" s="22">
        <f t="shared" si="1"/>
        <v>-3.6040170991327614E-2</v>
      </c>
      <c r="L13" s="22">
        <f t="shared" si="2"/>
        <v>-2.6581191923469305E-4</v>
      </c>
    </row>
    <row r="14" spans="1:12">
      <c r="A14" s="38"/>
      <c r="B14" s="12">
        <v>23</v>
      </c>
      <c r="C14" s="35" t="s">
        <v>16</v>
      </c>
      <c r="D14" s="35"/>
      <c r="E14" s="15">
        <f>RA!D18</f>
        <v>1418431.564</v>
      </c>
      <c r="F14" s="25">
        <f>RA!I18</f>
        <v>203414.3192</v>
      </c>
      <c r="G14" s="16">
        <f t="shared" si="0"/>
        <v>1215017.2448</v>
      </c>
      <c r="H14" s="27">
        <f>RA!J18</f>
        <v>14.340791925580699</v>
      </c>
      <c r="I14" s="20">
        <f>VLOOKUP(B14,RMS!B:D,3,FALSE)</f>
        <v>1418431.6564299101</v>
      </c>
      <c r="J14" s="21">
        <f>VLOOKUP(B14,RMS!B:E,4,FALSE)</f>
        <v>1215017.21041453</v>
      </c>
      <c r="K14" s="22">
        <f t="shared" si="1"/>
        <v>-9.2429910087957978E-2</v>
      </c>
      <c r="L14" s="22">
        <f t="shared" si="2"/>
        <v>3.4385469974949956E-2</v>
      </c>
    </row>
    <row r="15" spans="1:12">
      <c r="A15" s="38"/>
      <c r="B15" s="12">
        <v>24</v>
      </c>
      <c r="C15" s="35" t="s">
        <v>17</v>
      </c>
      <c r="D15" s="35"/>
      <c r="E15" s="15">
        <f>RA!D19</f>
        <v>871422.95550000004</v>
      </c>
      <c r="F15" s="25">
        <f>RA!I19</f>
        <v>9823.5431000000008</v>
      </c>
      <c r="G15" s="16">
        <f t="shared" si="0"/>
        <v>861599.41240000003</v>
      </c>
      <c r="H15" s="27">
        <f>RA!J19</f>
        <v>1.12729909603581</v>
      </c>
      <c r="I15" s="20">
        <f>VLOOKUP(B15,RMS!B:D,3,FALSE)</f>
        <v>871422.97902905999</v>
      </c>
      <c r="J15" s="21">
        <f>VLOOKUP(B15,RMS!B:E,4,FALSE)</f>
        <v>861599.41813418805</v>
      </c>
      <c r="K15" s="22">
        <f t="shared" si="1"/>
        <v>-2.3529059952124953E-2</v>
      </c>
      <c r="L15" s="22">
        <f t="shared" si="2"/>
        <v>-5.7341880165040493E-3</v>
      </c>
    </row>
    <row r="16" spans="1:12">
      <c r="A16" s="38"/>
      <c r="B16" s="12">
        <v>25</v>
      </c>
      <c r="C16" s="35" t="s">
        <v>18</v>
      </c>
      <c r="D16" s="35"/>
      <c r="E16" s="15">
        <f>RA!D20</f>
        <v>1861169.2856000001</v>
      </c>
      <c r="F16" s="25">
        <f>RA!I20</f>
        <v>23726.0429</v>
      </c>
      <c r="G16" s="16">
        <f t="shared" si="0"/>
        <v>1837443.2427000001</v>
      </c>
      <c r="H16" s="27">
        <f>RA!J20</f>
        <v>1.2747923084466399</v>
      </c>
      <c r="I16" s="20">
        <f>VLOOKUP(B16,RMS!B:D,3,FALSE)</f>
        <v>1861169.368</v>
      </c>
      <c r="J16" s="21">
        <f>VLOOKUP(B16,RMS!B:E,4,FALSE)</f>
        <v>1837443.2427000001</v>
      </c>
      <c r="K16" s="22">
        <f t="shared" si="1"/>
        <v>-8.2399999955669045E-2</v>
      </c>
      <c r="L16" s="22">
        <f t="shared" si="2"/>
        <v>0</v>
      </c>
    </row>
    <row r="17" spans="1:12">
      <c r="A17" s="38"/>
      <c r="B17" s="12">
        <v>26</v>
      </c>
      <c r="C17" s="35" t="s">
        <v>19</v>
      </c>
      <c r="D17" s="35"/>
      <c r="E17" s="15">
        <f>RA!D21</f>
        <v>357315.68050000002</v>
      </c>
      <c r="F17" s="25">
        <f>RA!I21</f>
        <v>42599.601699999999</v>
      </c>
      <c r="G17" s="16">
        <f t="shared" si="0"/>
        <v>314716.07880000002</v>
      </c>
      <c r="H17" s="27">
        <f>RA!J21</f>
        <v>11.9221192980922</v>
      </c>
      <c r="I17" s="20">
        <f>VLOOKUP(B17,RMS!B:D,3,FALSE)</f>
        <v>357315.567829279</v>
      </c>
      <c r="J17" s="21">
        <f>VLOOKUP(B17,RMS!B:E,4,FALSE)</f>
        <v>314716.07879695902</v>
      </c>
      <c r="K17" s="22">
        <f t="shared" si="1"/>
        <v>0.11267072102054954</v>
      </c>
      <c r="L17" s="22">
        <f t="shared" si="2"/>
        <v>3.0410010367631912E-6</v>
      </c>
    </row>
    <row r="18" spans="1:12">
      <c r="A18" s="38"/>
      <c r="B18" s="12">
        <v>27</v>
      </c>
      <c r="C18" s="35" t="s">
        <v>20</v>
      </c>
      <c r="D18" s="35"/>
      <c r="E18" s="15">
        <f>RA!D22</f>
        <v>932030.29269999999</v>
      </c>
      <c r="F18" s="25">
        <f>RA!I22</f>
        <v>101599.8366</v>
      </c>
      <c r="G18" s="16">
        <f t="shared" si="0"/>
        <v>830430.45609999995</v>
      </c>
      <c r="H18" s="27">
        <f>RA!J22</f>
        <v>10.900915710118699</v>
      </c>
      <c r="I18" s="20">
        <f>VLOOKUP(B18,RMS!B:D,3,FALSE)</f>
        <v>932030.46683775797</v>
      </c>
      <c r="J18" s="21">
        <f>VLOOKUP(B18,RMS!B:E,4,FALSE)</f>
        <v>830430.46537876094</v>
      </c>
      <c r="K18" s="22">
        <f t="shared" si="1"/>
        <v>-0.17413775797467679</v>
      </c>
      <c r="L18" s="22">
        <f t="shared" si="2"/>
        <v>-9.2787609901279211E-3</v>
      </c>
    </row>
    <row r="19" spans="1:12">
      <c r="A19" s="38"/>
      <c r="B19" s="12">
        <v>29</v>
      </c>
      <c r="C19" s="35" t="s">
        <v>21</v>
      </c>
      <c r="D19" s="35"/>
      <c r="E19" s="15">
        <f>RA!D23</f>
        <v>2737127.1822000002</v>
      </c>
      <c r="F19" s="25">
        <f>RA!I23</f>
        <v>130335.17080000001</v>
      </c>
      <c r="G19" s="16">
        <f t="shared" si="0"/>
        <v>2606792.0114000002</v>
      </c>
      <c r="H19" s="27">
        <f>RA!J23</f>
        <v>4.7617506284542301</v>
      </c>
      <c r="I19" s="20">
        <f>VLOOKUP(B19,RMS!B:D,3,FALSE)</f>
        <v>2737128.33553675</v>
      </c>
      <c r="J19" s="21">
        <f>VLOOKUP(B19,RMS!B:E,4,FALSE)</f>
        <v>2606792.0434606802</v>
      </c>
      <c r="K19" s="22">
        <f t="shared" si="1"/>
        <v>-1.1533367498777807</v>
      </c>
      <c r="L19" s="22">
        <f t="shared" si="2"/>
        <v>-3.2060679979622364E-2</v>
      </c>
    </row>
    <row r="20" spans="1:12">
      <c r="A20" s="38"/>
      <c r="B20" s="12">
        <v>31</v>
      </c>
      <c r="C20" s="35" t="s">
        <v>22</v>
      </c>
      <c r="D20" s="35"/>
      <c r="E20" s="15">
        <f>RA!D24</f>
        <v>305289.9742</v>
      </c>
      <c r="F20" s="25">
        <f>RA!I24</f>
        <v>37136.977099999996</v>
      </c>
      <c r="G20" s="16">
        <f t="shared" si="0"/>
        <v>268152.99709999998</v>
      </c>
      <c r="H20" s="27">
        <f>RA!J24</f>
        <v>12.164492855461701</v>
      </c>
      <c r="I20" s="20">
        <f>VLOOKUP(B20,RMS!B:D,3,FALSE)</f>
        <v>305290.04128886602</v>
      </c>
      <c r="J20" s="21">
        <f>VLOOKUP(B20,RMS!B:E,4,FALSE)</f>
        <v>268152.99898430298</v>
      </c>
      <c r="K20" s="22">
        <f t="shared" si="1"/>
        <v>-6.7088866024278104E-2</v>
      </c>
      <c r="L20" s="22">
        <f t="shared" si="2"/>
        <v>-1.8843029974959791E-3</v>
      </c>
    </row>
    <row r="21" spans="1:12">
      <c r="A21" s="38"/>
      <c r="B21" s="12">
        <v>32</v>
      </c>
      <c r="C21" s="35" t="s">
        <v>23</v>
      </c>
      <c r="D21" s="35"/>
      <c r="E21" s="15">
        <f>RA!D25</f>
        <v>346292.70360000001</v>
      </c>
      <c r="F21" s="25">
        <f>RA!I25</f>
        <v>13248.525</v>
      </c>
      <c r="G21" s="16">
        <f t="shared" si="0"/>
        <v>333044.17859999998</v>
      </c>
      <c r="H21" s="27">
        <f>RA!J25</f>
        <v>3.8258169641666102</v>
      </c>
      <c r="I21" s="20">
        <f>VLOOKUP(B21,RMS!B:D,3,FALSE)</f>
        <v>346292.70363809803</v>
      </c>
      <c r="J21" s="21">
        <f>VLOOKUP(B21,RMS!B:E,4,FALSE)</f>
        <v>333044.19302412297</v>
      </c>
      <c r="K21" s="22">
        <f t="shared" si="1"/>
        <v>-3.8098020013421774E-5</v>
      </c>
      <c r="L21" s="22">
        <f t="shared" si="2"/>
        <v>-1.4424122986383736E-2</v>
      </c>
    </row>
    <row r="22" spans="1:12">
      <c r="A22" s="38"/>
      <c r="B22" s="12">
        <v>33</v>
      </c>
      <c r="C22" s="35" t="s">
        <v>24</v>
      </c>
      <c r="D22" s="35"/>
      <c r="E22" s="15">
        <f>RA!D26</f>
        <v>680538.36979999999</v>
      </c>
      <c r="F22" s="25">
        <f>RA!I26</f>
        <v>117415.23050000001</v>
      </c>
      <c r="G22" s="16">
        <f t="shared" si="0"/>
        <v>563123.13929999992</v>
      </c>
      <c r="H22" s="27">
        <f>RA!J26</f>
        <v>17.2532858851892</v>
      </c>
      <c r="I22" s="20">
        <f>VLOOKUP(B22,RMS!B:D,3,FALSE)</f>
        <v>680538.42629596905</v>
      </c>
      <c r="J22" s="21">
        <f>VLOOKUP(B22,RMS!B:E,4,FALSE)</f>
        <v>563123.21867958899</v>
      </c>
      <c r="K22" s="22">
        <f t="shared" si="1"/>
        <v>-5.6495969067327678E-2</v>
      </c>
      <c r="L22" s="22">
        <f t="shared" si="2"/>
        <v>-7.9379589064046741E-2</v>
      </c>
    </row>
    <row r="23" spans="1:12">
      <c r="A23" s="38"/>
      <c r="B23" s="12">
        <v>34</v>
      </c>
      <c r="C23" s="35" t="s">
        <v>25</v>
      </c>
      <c r="D23" s="35"/>
      <c r="E23" s="15">
        <f>RA!D27</f>
        <v>259842.15770000001</v>
      </c>
      <c r="F23" s="25">
        <f>RA!I27</f>
        <v>78785.694199999998</v>
      </c>
      <c r="G23" s="16">
        <f t="shared" si="0"/>
        <v>181056.46350000001</v>
      </c>
      <c r="H23" s="27">
        <f>RA!J27</f>
        <v>30.3205972800464</v>
      </c>
      <c r="I23" s="20">
        <f>VLOOKUP(B23,RMS!B:D,3,FALSE)</f>
        <v>259842.12318859401</v>
      </c>
      <c r="J23" s="21">
        <f>VLOOKUP(B23,RMS!B:E,4,FALSE)</f>
        <v>181056.46991031399</v>
      </c>
      <c r="K23" s="22">
        <f t="shared" si="1"/>
        <v>3.4511406003730372E-2</v>
      </c>
      <c r="L23" s="22">
        <f t="shared" si="2"/>
        <v>-6.4103139739017934E-3</v>
      </c>
    </row>
    <row r="24" spans="1:12">
      <c r="A24" s="38"/>
      <c r="B24" s="12">
        <v>35</v>
      </c>
      <c r="C24" s="35" t="s">
        <v>26</v>
      </c>
      <c r="D24" s="35"/>
      <c r="E24" s="15">
        <f>RA!D28</f>
        <v>1185150.9165000001</v>
      </c>
      <c r="F24" s="25">
        <f>RA!I28</f>
        <v>21992.607199999999</v>
      </c>
      <c r="G24" s="16">
        <f t="shared" si="0"/>
        <v>1163158.3093000001</v>
      </c>
      <c r="H24" s="27">
        <f>RA!J28</f>
        <v>1.8556798880052201</v>
      </c>
      <c r="I24" s="20">
        <f>VLOOKUP(B24,RMS!B:D,3,FALSE)</f>
        <v>1185150.91670265</v>
      </c>
      <c r="J24" s="21">
        <f>VLOOKUP(B24,RMS!B:E,4,FALSE)</f>
        <v>1163158.3171455499</v>
      </c>
      <c r="K24" s="22">
        <f t="shared" si="1"/>
        <v>-2.0264997147023678E-4</v>
      </c>
      <c r="L24" s="22">
        <f t="shared" si="2"/>
        <v>-7.8455498442053795E-3</v>
      </c>
    </row>
    <row r="25" spans="1:12">
      <c r="A25" s="38"/>
      <c r="B25" s="12">
        <v>36</v>
      </c>
      <c r="C25" s="35" t="s">
        <v>27</v>
      </c>
      <c r="D25" s="35"/>
      <c r="E25" s="15">
        <f>RA!D29</f>
        <v>586220.18240000005</v>
      </c>
      <c r="F25" s="25">
        <f>RA!I29</f>
        <v>83596.13</v>
      </c>
      <c r="G25" s="16">
        <f t="shared" si="0"/>
        <v>502624.05240000004</v>
      </c>
      <c r="H25" s="27">
        <f>RA!J29</f>
        <v>14.2601930997591</v>
      </c>
      <c r="I25" s="20">
        <f>VLOOKUP(B25,RMS!B:D,3,FALSE)</f>
        <v>586220.18173185806</v>
      </c>
      <c r="J25" s="21">
        <f>VLOOKUP(B25,RMS!B:E,4,FALSE)</f>
        <v>502624.062787053</v>
      </c>
      <c r="K25" s="22">
        <f t="shared" si="1"/>
        <v>6.6814199090003967E-4</v>
      </c>
      <c r="L25" s="22">
        <f t="shared" si="2"/>
        <v>-1.0387052956502885E-2</v>
      </c>
    </row>
    <row r="26" spans="1:12">
      <c r="A26" s="38"/>
      <c r="B26" s="12">
        <v>37</v>
      </c>
      <c r="C26" s="35" t="s">
        <v>28</v>
      </c>
      <c r="D26" s="35"/>
      <c r="E26" s="15">
        <f>RA!D30</f>
        <v>729929.26489999995</v>
      </c>
      <c r="F26" s="25">
        <f>RA!I30</f>
        <v>89278.290699999998</v>
      </c>
      <c r="G26" s="16">
        <f t="shared" si="0"/>
        <v>640650.97419999994</v>
      </c>
      <c r="H26" s="27">
        <f>RA!J30</f>
        <v>12.231087996208901</v>
      </c>
      <c r="I26" s="20">
        <f>VLOOKUP(B26,RMS!B:D,3,FALSE)</f>
        <v>729929.27496283199</v>
      </c>
      <c r="J26" s="21">
        <f>VLOOKUP(B26,RMS!B:E,4,FALSE)</f>
        <v>640650.934526189</v>
      </c>
      <c r="K26" s="22">
        <f t="shared" si="1"/>
        <v>-1.0062832036055624E-2</v>
      </c>
      <c r="L26" s="22">
        <f t="shared" si="2"/>
        <v>3.9673810941167176E-2</v>
      </c>
    </row>
    <row r="27" spans="1:12">
      <c r="A27" s="38"/>
      <c r="B27" s="12">
        <v>38</v>
      </c>
      <c r="C27" s="35" t="s">
        <v>29</v>
      </c>
      <c r="D27" s="35"/>
      <c r="E27" s="15">
        <f>RA!D31</f>
        <v>1069994.2357999999</v>
      </c>
      <c r="F27" s="25">
        <f>RA!I31</f>
        <v>29090.227200000001</v>
      </c>
      <c r="G27" s="16">
        <f t="shared" si="0"/>
        <v>1040904.0085999999</v>
      </c>
      <c r="H27" s="27">
        <f>RA!J31</f>
        <v>2.7187274684942802</v>
      </c>
      <c r="I27" s="20">
        <f>VLOOKUP(B27,RMS!B:D,3,FALSE)</f>
        <v>1069994.1757150399</v>
      </c>
      <c r="J27" s="21">
        <f>VLOOKUP(B27,RMS!B:E,4,FALSE)</f>
        <v>1040904.30210354</v>
      </c>
      <c r="K27" s="22">
        <f t="shared" si="1"/>
        <v>6.0084959957748652E-2</v>
      </c>
      <c r="L27" s="22">
        <f t="shared" si="2"/>
        <v>-0.29350354010239244</v>
      </c>
    </row>
    <row r="28" spans="1:12">
      <c r="A28" s="38"/>
      <c r="B28" s="12">
        <v>39</v>
      </c>
      <c r="C28" s="35" t="s">
        <v>30</v>
      </c>
      <c r="D28" s="35"/>
      <c r="E28" s="15">
        <f>RA!D32</f>
        <v>135863.3357</v>
      </c>
      <c r="F28" s="25">
        <f>RA!I32</f>
        <v>35786.5409</v>
      </c>
      <c r="G28" s="16">
        <f t="shared" si="0"/>
        <v>100076.7948</v>
      </c>
      <c r="H28" s="27">
        <f>RA!J32</f>
        <v>26.340101776258699</v>
      </c>
      <c r="I28" s="20">
        <f>VLOOKUP(B28,RMS!B:D,3,FALSE)</f>
        <v>135863.227551524</v>
      </c>
      <c r="J28" s="21">
        <f>VLOOKUP(B28,RMS!B:E,4,FALSE)</f>
        <v>100076.798614161</v>
      </c>
      <c r="K28" s="22">
        <f t="shared" si="1"/>
        <v>0.10814847599249333</v>
      </c>
      <c r="L28" s="22">
        <f t="shared" si="2"/>
        <v>-3.8141609984450042E-3</v>
      </c>
    </row>
    <row r="29" spans="1:12">
      <c r="A29" s="38"/>
      <c r="B29" s="12">
        <v>40</v>
      </c>
      <c r="C29" s="35" t="s">
        <v>31</v>
      </c>
      <c r="D29" s="35"/>
      <c r="E29" s="15">
        <f>RA!D33</f>
        <v>35.812100000000001</v>
      </c>
      <c r="F29" s="25">
        <f>RA!I33</f>
        <v>6.6989999999999998</v>
      </c>
      <c r="G29" s="16">
        <f t="shared" si="0"/>
        <v>29.113100000000003</v>
      </c>
      <c r="H29" s="27">
        <f>RA!J33</f>
        <v>18.705968094582602</v>
      </c>
      <c r="I29" s="20">
        <f>VLOOKUP(B29,RMS!B:D,3,FALSE)</f>
        <v>35.811999999999998</v>
      </c>
      <c r="J29" s="21">
        <f>VLOOKUP(B29,RMS!B:E,4,FALSE)</f>
        <v>29.113099999999999</v>
      </c>
      <c r="K29" s="22">
        <f t="shared" si="1"/>
        <v>1.0000000000331966E-4</v>
      </c>
      <c r="L29" s="22">
        <f t="shared" si="2"/>
        <v>0</v>
      </c>
    </row>
    <row r="30" spans="1:12">
      <c r="A30" s="38"/>
      <c r="B30" s="12">
        <v>41</v>
      </c>
      <c r="C30" s="35" t="s">
        <v>36</v>
      </c>
      <c r="D30" s="35"/>
      <c r="E30" s="15">
        <f>RA!D34</f>
        <v>0</v>
      </c>
      <c r="F30" s="25">
        <f>RA!I34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>
      <c r="A31" s="38"/>
      <c r="B31" s="12">
        <v>42</v>
      </c>
      <c r="C31" s="35" t="s">
        <v>32</v>
      </c>
      <c r="D31" s="35"/>
      <c r="E31" s="15">
        <f>RA!D35</f>
        <v>299371.55949999997</v>
      </c>
      <c r="F31" s="25">
        <f>RA!I35</f>
        <v>29912.6391</v>
      </c>
      <c r="G31" s="16">
        <f t="shared" si="0"/>
        <v>269458.92039999994</v>
      </c>
      <c r="H31" s="27">
        <f>RA!J35</f>
        <v>9.9918105614170791</v>
      </c>
      <c r="I31" s="20">
        <f>VLOOKUP(B31,RMS!B:D,3,FALSE)</f>
        <v>299371.5588</v>
      </c>
      <c r="J31" s="21">
        <f>VLOOKUP(B31,RMS!B:E,4,FALSE)</f>
        <v>269458.89510000002</v>
      </c>
      <c r="K31" s="22">
        <f t="shared" si="1"/>
        <v>6.99999975040555E-4</v>
      </c>
      <c r="L31" s="22">
        <f t="shared" si="2"/>
        <v>2.5299999921116978E-2</v>
      </c>
    </row>
    <row r="32" spans="1:12">
      <c r="A32" s="38"/>
      <c r="B32" s="12">
        <v>71</v>
      </c>
      <c r="C32" s="35" t="s">
        <v>37</v>
      </c>
      <c r="D32" s="35"/>
      <c r="E32" s="15">
        <f>RA!D36</f>
        <v>0</v>
      </c>
      <c r="F32" s="25">
        <f>RA!I36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>
      <c r="A33" s="38"/>
      <c r="B33" s="12">
        <v>72</v>
      </c>
      <c r="C33" s="35" t="s">
        <v>38</v>
      </c>
      <c r="D33" s="35"/>
      <c r="E33" s="15">
        <f>RA!D37</f>
        <v>0</v>
      </c>
      <c r="F33" s="25">
        <f>RA!I37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>
      <c r="A34" s="38"/>
      <c r="B34" s="12">
        <v>73</v>
      </c>
      <c r="C34" s="35" t="s">
        <v>39</v>
      </c>
      <c r="D34" s="35"/>
      <c r="E34" s="15">
        <f>RA!D38</f>
        <v>0</v>
      </c>
      <c r="F34" s="25">
        <f>RA!I38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>
      <c r="A35" s="38"/>
      <c r="B35" s="12">
        <v>75</v>
      </c>
      <c r="C35" s="35" t="s">
        <v>33</v>
      </c>
      <c r="D35" s="35"/>
      <c r="E35" s="15">
        <f>RA!D39</f>
        <v>266206.84570000001</v>
      </c>
      <c r="F35" s="25">
        <f>RA!I39</f>
        <v>1237.2584999999999</v>
      </c>
      <c r="G35" s="16">
        <f t="shared" si="0"/>
        <v>264969.58720000001</v>
      </c>
      <c r="H35" s="27">
        <f>RA!J39</f>
        <v>0.46477335950793702</v>
      </c>
      <c r="I35" s="20">
        <f>VLOOKUP(B35,RMS!B:D,3,FALSE)</f>
        <v>266206.84615384601</v>
      </c>
      <c r="J35" s="21">
        <f>VLOOKUP(B35,RMS!B:E,4,FALSE)</f>
        <v>264969.58777777798</v>
      </c>
      <c r="K35" s="22">
        <f t="shared" si="1"/>
        <v>-4.5384600525721908E-4</v>
      </c>
      <c r="L35" s="22">
        <f t="shared" si="2"/>
        <v>-5.777779733762145E-4</v>
      </c>
    </row>
    <row r="36" spans="1:12">
      <c r="A36" s="38"/>
      <c r="B36" s="12">
        <v>76</v>
      </c>
      <c r="C36" s="35" t="s">
        <v>34</v>
      </c>
      <c r="D36" s="35"/>
      <c r="E36" s="15">
        <f>RA!D40</f>
        <v>509853.18890000001</v>
      </c>
      <c r="F36" s="25">
        <f>RA!I40</f>
        <v>62128.687899999997</v>
      </c>
      <c r="G36" s="16">
        <f t="shared" si="0"/>
        <v>447724.50099999999</v>
      </c>
      <c r="H36" s="27">
        <f>RA!J40</f>
        <v>12.1856034742161</v>
      </c>
      <c r="I36" s="20">
        <f>VLOOKUP(B36,RMS!B:D,3,FALSE)</f>
        <v>509853.17796153802</v>
      </c>
      <c r="J36" s="21">
        <f>VLOOKUP(B36,RMS!B:E,4,FALSE)</f>
        <v>447724.50771111099</v>
      </c>
      <c r="K36" s="22">
        <f t="shared" si="1"/>
        <v>1.0938461986370385E-2</v>
      </c>
      <c r="L36" s="22">
        <f t="shared" si="2"/>
        <v>-6.7111109965480864E-3</v>
      </c>
    </row>
    <row r="37" spans="1:12">
      <c r="A37" s="38"/>
      <c r="B37" s="12">
        <v>77</v>
      </c>
      <c r="C37" s="35" t="s">
        <v>40</v>
      </c>
      <c r="D37" s="35"/>
      <c r="E37" s="15">
        <f>RA!D41</f>
        <v>0</v>
      </c>
      <c r="F37" s="25">
        <f>RA!I41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38"/>
      <c r="B38" s="12">
        <v>78</v>
      </c>
      <c r="C38" s="35" t="s">
        <v>41</v>
      </c>
      <c r="D38" s="35"/>
      <c r="E38" s="15">
        <f>RA!D42</f>
        <v>0</v>
      </c>
      <c r="F38" s="25">
        <f>RA!I42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38"/>
      <c r="B39" s="12">
        <v>99</v>
      </c>
      <c r="C39" s="35" t="s">
        <v>35</v>
      </c>
      <c r="D39" s="35"/>
      <c r="E39" s="15">
        <f>RA!D43</f>
        <v>10450.2924</v>
      </c>
      <c r="F39" s="25">
        <f>RA!I43</f>
        <v>1507.2153000000001</v>
      </c>
      <c r="G39" s="16">
        <f t="shared" si="0"/>
        <v>8943.0771000000004</v>
      </c>
      <c r="H39" s="27">
        <f>RA!J43</f>
        <v>14.422709358831</v>
      </c>
      <c r="I39" s="20">
        <f>VLOOKUP(B39,RMS!B:D,3,FALSE)</f>
        <v>10450.29226231</v>
      </c>
      <c r="J39" s="21">
        <f>VLOOKUP(B39,RMS!B:E,4,FALSE)</f>
        <v>8943.0776038121203</v>
      </c>
      <c r="K39" s="22">
        <f t="shared" si="1"/>
        <v>1.3768999997409992E-4</v>
      </c>
      <c r="L39" s="22">
        <f t="shared" si="2"/>
        <v>-5.0381211985950358E-4</v>
      </c>
    </row>
  </sheetData>
  <mergeCells count="39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W43"/>
    </sheetView>
  </sheetViews>
  <sheetFormatPr defaultRowHeight="11.25"/>
  <cols>
    <col min="1" max="1" width="8.5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7" width="9.25" style="34" bestFit="1" customWidth="1"/>
    <col min="18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54" t="s">
        <v>47</v>
      </c>
      <c r="W1" s="43"/>
    </row>
    <row r="2" spans="1:23" ht="12.7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54"/>
      <c r="W2" s="43"/>
    </row>
    <row r="3" spans="1:23" ht="23.25" thickBot="1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55" t="s">
        <v>48</v>
      </c>
      <c r="W3" s="43"/>
    </row>
    <row r="4" spans="1:23" ht="15" thickTop="1" thickBot="1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53"/>
      <c r="W4" s="43"/>
    </row>
    <row r="5" spans="1:23" ht="15" thickTop="1" thickBot="1">
      <c r="A5" s="56"/>
      <c r="B5" s="57"/>
      <c r="C5" s="58"/>
      <c r="D5" s="59" t="s">
        <v>0</v>
      </c>
      <c r="E5" s="59" t="s">
        <v>60</v>
      </c>
      <c r="F5" s="59" t="s">
        <v>61</v>
      </c>
      <c r="G5" s="59" t="s">
        <v>49</v>
      </c>
      <c r="H5" s="59" t="s">
        <v>50</v>
      </c>
      <c r="I5" s="59" t="s">
        <v>1</v>
      </c>
      <c r="J5" s="59" t="s">
        <v>2</v>
      </c>
      <c r="K5" s="59" t="s">
        <v>51</v>
      </c>
      <c r="L5" s="59" t="s">
        <v>52</v>
      </c>
      <c r="M5" s="59" t="s">
        <v>53</v>
      </c>
      <c r="N5" s="59" t="s">
        <v>54</v>
      </c>
      <c r="O5" s="59" t="s">
        <v>55</v>
      </c>
      <c r="P5" s="59" t="s">
        <v>62</v>
      </c>
      <c r="Q5" s="59" t="s">
        <v>63</v>
      </c>
      <c r="R5" s="59" t="s">
        <v>56</v>
      </c>
      <c r="S5" s="59" t="s">
        <v>57</v>
      </c>
      <c r="T5" s="59" t="s">
        <v>58</v>
      </c>
      <c r="U5" s="60" t="s">
        <v>59</v>
      </c>
      <c r="V5" s="53"/>
      <c r="W5" s="53"/>
    </row>
    <row r="6" spans="1:23" ht="14.25" thickBot="1">
      <c r="A6" s="61" t="s">
        <v>3</v>
      </c>
      <c r="B6" s="44" t="s">
        <v>4</v>
      </c>
      <c r="C6" s="45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  <c r="V6" s="53"/>
      <c r="W6" s="53"/>
    </row>
    <row r="7" spans="1:23" ht="14.25" thickBot="1">
      <c r="A7" s="46" t="s">
        <v>5</v>
      </c>
      <c r="B7" s="47"/>
      <c r="C7" s="48"/>
      <c r="D7" s="63">
        <v>18034041.446800001</v>
      </c>
      <c r="E7" s="63">
        <v>16461001</v>
      </c>
      <c r="F7" s="64">
        <v>109.55616518582301</v>
      </c>
      <c r="G7" s="63">
        <v>12783911.250600001</v>
      </c>
      <c r="H7" s="64">
        <v>41.068262234326703</v>
      </c>
      <c r="I7" s="63">
        <v>1344237.7697999999</v>
      </c>
      <c r="J7" s="64">
        <v>7.4538908750180601</v>
      </c>
      <c r="K7" s="63">
        <v>1706173.1893</v>
      </c>
      <c r="L7" s="64">
        <v>13.346253395023499</v>
      </c>
      <c r="M7" s="64">
        <v>-0.21213287242457099</v>
      </c>
      <c r="N7" s="63">
        <v>465371587.92189997</v>
      </c>
      <c r="O7" s="63">
        <v>5772355573.1531</v>
      </c>
      <c r="P7" s="63">
        <v>943483</v>
      </c>
      <c r="Q7" s="63">
        <v>799302</v>
      </c>
      <c r="R7" s="64">
        <v>18.038363472129401</v>
      </c>
      <c r="S7" s="63">
        <v>19.114325797921101</v>
      </c>
      <c r="T7" s="63">
        <v>17.858613116318999</v>
      </c>
      <c r="U7" s="65">
        <v>6.56948455769595</v>
      </c>
      <c r="V7" s="53"/>
      <c r="W7" s="53"/>
    </row>
    <row r="8" spans="1:23" ht="14.25" thickBot="1">
      <c r="A8" s="49">
        <v>41606</v>
      </c>
      <c r="B8" s="39" t="s">
        <v>6</v>
      </c>
      <c r="C8" s="40"/>
      <c r="D8" s="66">
        <v>720156.44850000006</v>
      </c>
      <c r="E8" s="66">
        <v>550113</v>
      </c>
      <c r="F8" s="67">
        <v>130.91063990489201</v>
      </c>
      <c r="G8" s="66">
        <v>473778.2843</v>
      </c>
      <c r="H8" s="67">
        <v>52.002840223886601</v>
      </c>
      <c r="I8" s="66">
        <v>88645.2071</v>
      </c>
      <c r="J8" s="67">
        <v>12.309159667269199</v>
      </c>
      <c r="K8" s="66">
        <v>105277.65730000001</v>
      </c>
      <c r="L8" s="67">
        <v>22.220870138770898</v>
      </c>
      <c r="M8" s="67">
        <v>-0.15798651515016199</v>
      </c>
      <c r="N8" s="66">
        <v>16527716.687200001</v>
      </c>
      <c r="O8" s="66">
        <v>202534079.06850001</v>
      </c>
      <c r="P8" s="66">
        <v>28859</v>
      </c>
      <c r="Q8" s="66">
        <v>21440</v>
      </c>
      <c r="R8" s="67">
        <v>34.603544776119399</v>
      </c>
      <c r="S8" s="66">
        <v>24.954310561696499</v>
      </c>
      <c r="T8" s="66">
        <v>24.472200209888101</v>
      </c>
      <c r="U8" s="68">
        <v>1.93197223628564</v>
      </c>
      <c r="V8" s="53"/>
      <c r="W8" s="53"/>
    </row>
    <row r="9" spans="1:23" ht="12" customHeight="1" thickBot="1">
      <c r="A9" s="50"/>
      <c r="B9" s="39" t="s">
        <v>7</v>
      </c>
      <c r="C9" s="40"/>
      <c r="D9" s="66">
        <v>75036.4136</v>
      </c>
      <c r="E9" s="66">
        <v>77884</v>
      </c>
      <c r="F9" s="67">
        <v>96.343810795542097</v>
      </c>
      <c r="G9" s="66">
        <v>60464.786099999998</v>
      </c>
      <c r="H9" s="67">
        <v>24.099361694426001</v>
      </c>
      <c r="I9" s="66">
        <v>15000.1836</v>
      </c>
      <c r="J9" s="67">
        <v>19.990539100072301</v>
      </c>
      <c r="K9" s="66">
        <v>13195.438</v>
      </c>
      <c r="L9" s="67">
        <v>21.823343554340301</v>
      </c>
      <c r="M9" s="67">
        <v>0.13677042020128499</v>
      </c>
      <c r="N9" s="66">
        <v>2496272.1952</v>
      </c>
      <c r="O9" s="66">
        <v>37517052.503399998</v>
      </c>
      <c r="P9" s="66">
        <v>4941</v>
      </c>
      <c r="Q9" s="66">
        <v>4551</v>
      </c>
      <c r="R9" s="67">
        <v>8.5695451549110206</v>
      </c>
      <c r="S9" s="66">
        <v>15.186483222019801</v>
      </c>
      <c r="T9" s="66">
        <v>15.6905493298176</v>
      </c>
      <c r="U9" s="68">
        <v>-3.3191760095379501</v>
      </c>
      <c r="V9" s="53"/>
      <c r="W9" s="53"/>
    </row>
    <row r="10" spans="1:23" ht="14.25" thickBot="1">
      <c r="A10" s="50"/>
      <c r="B10" s="39" t="s">
        <v>8</v>
      </c>
      <c r="C10" s="40"/>
      <c r="D10" s="66">
        <v>125169.909</v>
      </c>
      <c r="E10" s="66">
        <v>98770</v>
      </c>
      <c r="F10" s="67">
        <v>126.728671661436</v>
      </c>
      <c r="G10" s="66">
        <v>75360.173699999999</v>
      </c>
      <c r="H10" s="67">
        <v>66.095568593414697</v>
      </c>
      <c r="I10" s="66">
        <v>30935.277699999999</v>
      </c>
      <c r="J10" s="67">
        <v>24.714628257818699</v>
      </c>
      <c r="K10" s="66">
        <v>20730.039199999999</v>
      </c>
      <c r="L10" s="67">
        <v>27.507950396351099</v>
      </c>
      <c r="M10" s="67">
        <v>0.492292291468508</v>
      </c>
      <c r="N10" s="66">
        <v>3389562.1981000002</v>
      </c>
      <c r="O10" s="66">
        <v>50978143.060900003</v>
      </c>
      <c r="P10" s="66">
        <v>81265</v>
      </c>
      <c r="Q10" s="66">
        <v>71254</v>
      </c>
      <c r="R10" s="67">
        <v>14.049737558593201</v>
      </c>
      <c r="S10" s="66">
        <v>1.54026836891651</v>
      </c>
      <c r="T10" s="66">
        <v>1.2639556445953899</v>
      </c>
      <c r="U10" s="68">
        <v>17.939258501782199</v>
      </c>
      <c r="V10" s="53"/>
      <c r="W10" s="53"/>
    </row>
    <row r="11" spans="1:23" ht="14.25" thickBot="1">
      <c r="A11" s="50"/>
      <c r="B11" s="39" t="s">
        <v>9</v>
      </c>
      <c r="C11" s="40"/>
      <c r="D11" s="66">
        <v>72819.882199999993</v>
      </c>
      <c r="E11" s="66">
        <v>58444</v>
      </c>
      <c r="F11" s="67">
        <v>124.597704127028</v>
      </c>
      <c r="G11" s="66">
        <v>68778.875</v>
      </c>
      <c r="H11" s="67">
        <v>5.8753610029242296</v>
      </c>
      <c r="I11" s="66">
        <v>10188.892400000001</v>
      </c>
      <c r="J11" s="67">
        <v>13.9919100281104</v>
      </c>
      <c r="K11" s="66">
        <v>16459.255300000001</v>
      </c>
      <c r="L11" s="67">
        <v>23.930684094498499</v>
      </c>
      <c r="M11" s="67">
        <v>-0.38096273407947001</v>
      </c>
      <c r="N11" s="66">
        <v>1557598.1385999999</v>
      </c>
      <c r="O11" s="66">
        <v>18381925.052000001</v>
      </c>
      <c r="P11" s="66">
        <v>3592</v>
      </c>
      <c r="Q11" s="66">
        <v>2781</v>
      </c>
      <c r="R11" s="67">
        <v>29.162171880618502</v>
      </c>
      <c r="S11" s="66">
        <v>20.272795712694901</v>
      </c>
      <c r="T11" s="66">
        <v>21.915800395541201</v>
      </c>
      <c r="U11" s="68">
        <v>-8.1044800437536004</v>
      </c>
      <c r="V11" s="53"/>
      <c r="W11" s="53"/>
    </row>
    <row r="12" spans="1:23" ht="14.25" thickBot="1">
      <c r="A12" s="50"/>
      <c r="B12" s="39" t="s">
        <v>10</v>
      </c>
      <c r="C12" s="40"/>
      <c r="D12" s="66">
        <v>505457.95480000001</v>
      </c>
      <c r="E12" s="66">
        <v>185049</v>
      </c>
      <c r="F12" s="67">
        <v>273.148168755303</v>
      </c>
      <c r="G12" s="66">
        <v>220479.07519999999</v>
      </c>
      <c r="H12" s="67">
        <v>129.25438812798501</v>
      </c>
      <c r="I12" s="66">
        <v>-120875.60400000001</v>
      </c>
      <c r="J12" s="67">
        <v>-23.914076898409501</v>
      </c>
      <c r="K12" s="66">
        <v>22813.115399999999</v>
      </c>
      <c r="L12" s="67">
        <v>10.3470659876933</v>
      </c>
      <c r="M12" s="67">
        <v>-6.2985136786710001</v>
      </c>
      <c r="N12" s="66">
        <v>7416522.5201000003</v>
      </c>
      <c r="O12" s="66">
        <v>70762096.926100001</v>
      </c>
      <c r="P12" s="66">
        <v>4093</v>
      </c>
      <c r="Q12" s="66">
        <v>1955</v>
      </c>
      <c r="R12" s="67">
        <v>109.360613810742</v>
      </c>
      <c r="S12" s="66">
        <v>123.49327016858101</v>
      </c>
      <c r="T12" s="66">
        <v>120.393613554987</v>
      </c>
      <c r="U12" s="68">
        <v>2.5099801870676601</v>
      </c>
      <c r="V12" s="53"/>
      <c r="W12" s="53"/>
    </row>
    <row r="13" spans="1:23" ht="14.25" thickBot="1">
      <c r="A13" s="50"/>
      <c r="B13" s="39" t="s">
        <v>11</v>
      </c>
      <c r="C13" s="40"/>
      <c r="D13" s="66">
        <v>497285.49530000001</v>
      </c>
      <c r="E13" s="66">
        <v>353929</v>
      </c>
      <c r="F13" s="67">
        <v>140.50430885855599</v>
      </c>
      <c r="G13" s="66">
        <v>370959.71029999998</v>
      </c>
      <c r="H13" s="67">
        <v>34.0537749767593</v>
      </c>
      <c r="I13" s="66">
        <v>88963.920299999998</v>
      </c>
      <c r="J13" s="67">
        <v>17.889908541637698</v>
      </c>
      <c r="K13" s="66">
        <v>93391.069600000003</v>
      </c>
      <c r="L13" s="67">
        <v>25.175529041812499</v>
      </c>
      <c r="M13" s="67">
        <v>-4.7404417991589003E-2</v>
      </c>
      <c r="N13" s="66">
        <v>11733294.3188</v>
      </c>
      <c r="O13" s="66">
        <v>108333203.5378</v>
      </c>
      <c r="P13" s="66">
        <v>12475</v>
      </c>
      <c r="Q13" s="66">
        <v>10148</v>
      </c>
      <c r="R13" s="67">
        <v>22.930626724477701</v>
      </c>
      <c r="S13" s="66">
        <v>39.862564753507002</v>
      </c>
      <c r="T13" s="66">
        <v>38.931042274339802</v>
      </c>
      <c r="U13" s="68">
        <v>2.3368352862576498</v>
      </c>
      <c r="V13" s="53"/>
      <c r="W13" s="53"/>
    </row>
    <row r="14" spans="1:23" ht="14.25" thickBot="1">
      <c r="A14" s="50"/>
      <c r="B14" s="39" t="s">
        <v>12</v>
      </c>
      <c r="C14" s="40"/>
      <c r="D14" s="66">
        <v>234990.0539</v>
      </c>
      <c r="E14" s="66">
        <v>156831</v>
      </c>
      <c r="F14" s="67">
        <v>149.83648251939999</v>
      </c>
      <c r="G14" s="66">
        <v>156036.182</v>
      </c>
      <c r="H14" s="67">
        <v>50.599720454580201</v>
      </c>
      <c r="I14" s="66">
        <v>43610.838799999998</v>
      </c>
      <c r="J14" s="67">
        <v>18.558589215251899</v>
      </c>
      <c r="K14" s="66">
        <v>29433.426100000001</v>
      </c>
      <c r="L14" s="67">
        <v>18.8632057787725</v>
      </c>
      <c r="M14" s="67">
        <v>0.48167728255053499</v>
      </c>
      <c r="N14" s="66">
        <v>5788340.4356000004</v>
      </c>
      <c r="O14" s="66">
        <v>56120075.357199997</v>
      </c>
      <c r="P14" s="66">
        <v>3868</v>
      </c>
      <c r="Q14" s="66">
        <v>2989</v>
      </c>
      <c r="R14" s="67">
        <v>29.407828705252602</v>
      </c>
      <c r="S14" s="66">
        <v>60.752340718717697</v>
      </c>
      <c r="T14" s="66">
        <v>64.563115791234495</v>
      </c>
      <c r="U14" s="68">
        <v>-6.2726390908305198</v>
      </c>
      <c r="V14" s="53"/>
      <c r="W14" s="53"/>
    </row>
    <row r="15" spans="1:23" ht="14.25" thickBot="1">
      <c r="A15" s="50"/>
      <c r="B15" s="39" t="s">
        <v>13</v>
      </c>
      <c r="C15" s="40"/>
      <c r="D15" s="66">
        <v>183217.43239999999</v>
      </c>
      <c r="E15" s="66">
        <v>88650</v>
      </c>
      <c r="F15" s="67">
        <v>206.675050648618</v>
      </c>
      <c r="G15" s="66">
        <v>93284.032000000007</v>
      </c>
      <c r="H15" s="67">
        <v>96.408140248483207</v>
      </c>
      <c r="I15" s="66">
        <v>22579.778999999999</v>
      </c>
      <c r="J15" s="67">
        <v>12.324034183987401</v>
      </c>
      <c r="K15" s="66">
        <v>16841.562099999999</v>
      </c>
      <c r="L15" s="67">
        <v>18.054067495710299</v>
      </c>
      <c r="M15" s="67">
        <v>0.34071761668711198</v>
      </c>
      <c r="N15" s="66">
        <v>3994903.3968000002</v>
      </c>
      <c r="O15" s="66">
        <v>35546813.170999996</v>
      </c>
      <c r="P15" s="66">
        <v>6841</v>
      </c>
      <c r="Q15" s="66">
        <v>4289</v>
      </c>
      <c r="R15" s="67">
        <v>59.501049195616702</v>
      </c>
      <c r="S15" s="66">
        <v>26.782258792574201</v>
      </c>
      <c r="T15" s="66">
        <v>28.483183842387501</v>
      </c>
      <c r="U15" s="68">
        <v>-6.3509394894090399</v>
      </c>
      <c r="V15" s="53"/>
      <c r="W15" s="53"/>
    </row>
    <row r="16" spans="1:23" ht="14.25" thickBot="1">
      <c r="A16" s="50"/>
      <c r="B16" s="39" t="s">
        <v>14</v>
      </c>
      <c r="C16" s="40"/>
      <c r="D16" s="66">
        <v>607009.08869999996</v>
      </c>
      <c r="E16" s="66">
        <v>478988</v>
      </c>
      <c r="F16" s="67">
        <v>126.72741043617</v>
      </c>
      <c r="G16" s="66">
        <v>415922.29139999999</v>
      </c>
      <c r="H16" s="67">
        <v>45.942908387237203</v>
      </c>
      <c r="I16" s="66">
        <v>-2229.4099000000001</v>
      </c>
      <c r="J16" s="67">
        <v>-0.36727784501128502</v>
      </c>
      <c r="K16" s="66">
        <v>6493.0464000000002</v>
      </c>
      <c r="L16" s="67">
        <v>1.5611200780184999</v>
      </c>
      <c r="M16" s="67">
        <v>-1.3433534527028801</v>
      </c>
      <c r="N16" s="66">
        <v>20254775.741999999</v>
      </c>
      <c r="O16" s="66">
        <v>284206896.1081</v>
      </c>
      <c r="P16" s="66">
        <v>34591</v>
      </c>
      <c r="Q16" s="66">
        <v>29835</v>
      </c>
      <c r="R16" s="67">
        <v>15.941008882185301</v>
      </c>
      <c r="S16" s="66">
        <v>17.548179835795398</v>
      </c>
      <c r="T16" s="66">
        <v>16.475309589408401</v>
      </c>
      <c r="U16" s="68">
        <v>6.1138548637308903</v>
      </c>
      <c r="V16" s="53"/>
      <c r="W16" s="53"/>
    </row>
    <row r="17" spans="1:23" ht="12" thickBot="1">
      <c r="A17" s="50"/>
      <c r="B17" s="39" t="s">
        <v>15</v>
      </c>
      <c r="C17" s="40"/>
      <c r="D17" s="66">
        <v>450362.96870000003</v>
      </c>
      <c r="E17" s="66">
        <v>681689</v>
      </c>
      <c r="F17" s="67">
        <v>66.065752667271994</v>
      </c>
      <c r="G17" s="66">
        <v>362206.58010000002</v>
      </c>
      <c r="H17" s="67">
        <v>24.338704331561601</v>
      </c>
      <c r="I17" s="66">
        <v>54797.447899999999</v>
      </c>
      <c r="J17" s="67">
        <v>12.167396457612</v>
      </c>
      <c r="K17" s="66">
        <v>50893.307200000003</v>
      </c>
      <c r="L17" s="67">
        <v>14.050906304890701</v>
      </c>
      <c r="M17" s="67">
        <v>7.6712261686150002E-2</v>
      </c>
      <c r="N17" s="66">
        <v>15183315.1744</v>
      </c>
      <c r="O17" s="66">
        <v>263872699.42899999</v>
      </c>
      <c r="P17" s="66">
        <v>9662</v>
      </c>
      <c r="Q17" s="66">
        <v>9104</v>
      </c>
      <c r="R17" s="67">
        <v>6.1291739894551798</v>
      </c>
      <c r="S17" s="66">
        <v>46.6117748602774</v>
      </c>
      <c r="T17" s="66">
        <v>70.762269936291702</v>
      </c>
      <c r="U17" s="68">
        <v>-51.812004903069003</v>
      </c>
      <c r="V17" s="52"/>
      <c r="W17" s="52"/>
    </row>
    <row r="18" spans="1:23" ht="12" thickBot="1">
      <c r="A18" s="50"/>
      <c r="B18" s="39" t="s">
        <v>16</v>
      </c>
      <c r="C18" s="40"/>
      <c r="D18" s="66">
        <v>1418431.564</v>
      </c>
      <c r="E18" s="66">
        <v>1350467</v>
      </c>
      <c r="F18" s="67">
        <v>105.03267121669801</v>
      </c>
      <c r="G18" s="66">
        <v>1156290.2142</v>
      </c>
      <c r="H18" s="67">
        <v>22.670895816701801</v>
      </c>
      <c r="I18" s="66">
        <v>203414.3192</v>
      </c>
      <c r="J18" s="67">
        <v>14.340791925580699</v>
      </c>
      <c r="K18" s="66">
        <v>193771.80720000001</v>
      </c>
      <c r="L18" s="67">
        <v>16.7580599420764</v>
      </c>
      <c r="M18" s="67">
        <v>4.9762202971289998E-2</v>
      </c>
      <c r="N18" s="66">
        <v>47747012.7271</v>
      </c>
      <c r="O18" s="66">
        <v>659612875.13810003</v>
      </c>
      <c r="P18" s="66">
        <v>77451</v>
      </c>
      <c r="Q18" s="66">
        <v>67473</v>
      </c>
      <c r="R18" s="67">
        <v>14.7881374772131</v>
      </c>
      <c r="S18" s="66">
        <v>18.313921886095699</v>
      </c>
      <c r="T18" s="66">
        <v>18.338750654335801</v>
      </c>
      <c r="U18" s="68">
        <v>-0.13557319068253901</v>
      </c>
      <c r="V18" s="52"/>
      <c r="W18" s="52"/>
    </row>
    <row r="19" spans="1:23" ht="12" thickBot="1">
      <c r="A19" s="50"/>
      <c r="B19" s="39" t="s">
        <v>17</v>
      </c>
      <c r="C19" s="40"/>
      <c r="D19" s="66">
        <v>871422.95550000004</v>
      </c>
      <c r="E19" s="66">
        <v>679167</v>
      </c>
      <c r="F19" s="67">
        <v>128.30761145638701</v>
      </c>
      <c r="G19" s="66">
        <v>474415.467</v>
      </c>
      <c r="H19" s="67">
        <v>83.683504462977396</v>
      </c>
      <c r="I19" s="66">
        <v>9823.5431000000008</v>
      </c>
      <c r="J19" s="67">
        <v>1.12729909603581</v>
      </c>
      <c r="K19" s="66">
        <v>70151.886599999998</v>
      </c>
      <c r="L19" s="67">
        <v>14.7870150700631</v>
      </c>
      <c r="M19" s="67">
        <v>-0.85996751368907598</v>
      </c>
      <c r="N19" s="66">
        <v>19894592.288699999</v>
      </c>
      <c r="O19" s="66">
        <v>228999001.60949999</v>
      </c>
      <c r="P19" s="66">
        <v>18181</v>
      </c>
      <c r="Q19" s="66">
        <v>15222</v>
      </c>
      <c r="R19" s="67">
        <v>19.438969911969501</v>
      </c>
      <c r="S19" s="66">
        <v>47.930419421373998</v>
      </c>
      <c r="T19" s="66">
        <v>65.6955730455919</v>
      </c>
      <c r="U19" s="68">
        <v>-37.0644651949276</v>
      </c>
      <c r="V19" s="52"/>
      <c r="W19" s="52"/>
    </row>
    <row r="20" spans="1:23" ht="12" thickBot="1">
      <c r="A20" s="50"/>
      <c r="B20" s="39" t="s">
        <v>18</v>
      </c>
      <c r="C20" s="40"/>
      <c r="D20" s="66">
        <v>1861169.2856000001</v>
      </c>
      <c r="E20" s="66">
        <v>1148768</v>
      </c>
      <c r="F20" s="67">
        <v>162.01437414691199</v>
      </c>
      <c r="G20" s="66">
        <v>1135607.6455999999</v>
      </c>
      <c r="H20" s="67">
        <v>63.891929823759597</v>
      </c>
      <c r="I20" s="66">
        <v>23726.0429</v>
      </c>
      <c r="J20" s="67">
        <v>1.2747923084466399</v>
      </c>
      <c r="K20" s="66">
        <v>53035.477400000003</v>
      </c>
      <c r="L20" s="67">
        <v>4.6702289831783101</v>
      </c>
      <c r="M20" s="67">
        <v>-0.55263827039671398</v>
      </c>
      <c r="N20" s="66">
        <v>33491641.526000001</v>
      </c>
      <c r="O20" s="66">
        <v>350700321.39929998</v>
      </c>
      <c r="P20" s="66">
        <v>46989</v>
      </c>
      <c r="Q20" s="66">
        <v>34273</v>
      </c>
      <c r="R20" s="67">
        <v>37.102092025792899</v>
      </c>
      <c r="S20" s="66">
        <v>39.608616603885999</v>
      </c>
      <c r="T20" s="66">
        <v>26.2136052636186</v>
      </c>
      <c r="U20" s="68">
        <v>33.818427627066498</v>
      </c>
      <c r="V20" s="52"/>
      <c r="W20" s="52"/>
    </row>
    <row r="21" spans="1:23" ht="12" thickBot="1">
      <c r="A21" s="50"/>
      <c r="B21" s="39" t="s">
        <v>19</v>
      </c>
      <c r="C21" s="40"/>
      <c r="D21" s="66">
        <v>357315.68050000002</v>
      </c>
      <c r="E21" s="66">
        <v>375376</v>
      </c>
      <c r="F21" s="67">
        <v>95.188738891138499</v>
      </c>
      <c r="G21" s="66">
        <v>283739.84580000001</v>
      </c>
      <c r="H21" s="67">
        <v>25.930737536194101</v>
      </c>
      <c r="I21" s="66">
        <v>42599.601699999999</v>
      </c>
      <c r="J21" s="67">
        <v>11.9221192980922</v>
      </c>
      <c r="K21" s="66">
        <v>39332.860200000003</v>
      </c>
      <c r="L21" s="67">
        <v>13.862297023917</v>
      </c>
      <c r="M21" s="67">
        <v>8.3053749038062993E-2</v>
      </c>
      <c r="N21" s="66">
        <v>10140727.346899999</v>
      </c>
      <c r="O21" s="66">
        <v>131018420.31999999</v>
      </c>
      <c r="P21" s="66">
        <v>33814</v>
      </c>
      <c r="Q21" s="66">
        <v>27176</v>
      </c>
      <c r="R21" s="67">
        <v>24.425964085958199</v>
      </c>
      <c r="S21" s="66">
        <v>10.567092934879</v>
      </c>
      <c r="T21" s="66">
        <v>10.618701442449201</v>
      </c>
      <c r="U21" s="68">
        <v>-0.48838888697409699</v>
      </c>
      <c r="V21" s="52"/>
      <c r="W21" s="52"/>
    </row>
    <row r="22" spans="1:23" ht="12" thickBot="1">
      <c r="A22" s="50"/>
      <c r="B22" s="39" t="s">
        <v>20</v>
      </c>
      <c r="C22" s="40"/>
      <c r="D22" s="66">
        <v>932030.29269999999</v>
      </c>
      <c r="E22" s="66">
        <v>1004068</v>
      </c>
      <c r="F22" s="67">
        <v>92.825415479828095</v>
      </c>
      <c r="G22" s="66">
        <v>588380.74280000001</v>
      </c>
      <c r="H22" s="67">
        <v>58.405981858725099</v>
      </c>
      <c r="I22" s="66">
        <v>101599.8366</v>
      </c>
      <c r="J22" s="67">
        <v>10.900915710118699</v>
      </c>
      <c r="K22" s="66">
        <v>85690.420499999993</v>
      </c>
      <c r="L22" s="67">
        <v>14.5637704069332</v>
      </c>
      <c r="M22" s="67">
        <v>0.18566154778059499</v>
      </c>
      <c r="N22" s="66">
        <v>27871380.210700002</v>
      </c>
      <c r="O22" s="66">
        <v>373571496.80309999</v>
      </c>
      <c r="P22" s="66">
        <v>58928</v>
      </c>
      <c r="Q22" s="66">
        <v>51183</v>
      </c>
      <c r="R22" s="67">
        <v>15.1319774143759</v>
      </c>
      <c r="S22" s="66">
        <v>15.816425005091</v>
      </c>
      <c r="T22" s="66">
        <v>15.786002240978499</v>
      </c>
      <c r="U22" s="68">
        <v>0.192349181959382</v>
      </c>
      <c r="V22" s="52"/>
      <c r="W22" s="52"/>
    </row>
    <row r="23" spans="1:23" ht="12" thickBot="1">
      <c r="A23" s="50"/>
      <c r="B23" s="39" t="s">
        <v>21</v>
      </c>
      <c r="C23" s="40"/>
      <c r="D23" s="66">
        <v>2737127.1822000002</v>
      </c>
      <c r="E23" s="66">
        <v>2061276</v>
      </c>
      <c r="F23" s="67">
        <v>132.78800035512</v>
      </c>
      <c r="G23" s="66">
        <v>1950022.743</v>
      </c>
      <c r="H23" s="67">
        <v>40.363859448587</v>
      </c>
      <c r="I23" s="66">
        <v>130335.17080000001</v>
      </c>
      <c r="J23" s="67">
        <v>4.7617506284542301</v>
      </c>
      <c r="K23" s="66">
        <v>242773.2328</v>
      </c>
      <c r="L23" s="67">
        <v>12.4497641718018</v>
      </c>
      <c r="M23" s="67">
        <v>-0.46314027581709599</v>
      </c>
      <c r="N23" s="66">
        <v>70718290.6118</v>
      </c>
      <c r="O23" s="66">
        <v>838834356.39429998</v>
      </c>
      <c r="P23" s="66">
        <v>89451</v>
      </c>
      <c r="Q23" s="66">
        <v>71294</v>
      </c>
      <c r="R23" s="67">
        <v>25.467781299969101</v>
      </c>
      <c r="S23" s="66">
        <v>30.5991792400309</v>
      </c>
      <c r="T23" s="66">
        <v>28.379905900917301</v>
      </c>
      <c r="U23" s="68">
        <v>7.2527217861131303</v>
      </c>
      <c r="V23" s="52"/>
      <c r="W23" s="52"/>
    </row>
    <row r="24" spans="1:23" ht="12" thickBot="1">
      <c r="A24" s="50"/>
      <c r="B24" s="39" t="s">
        <v>22</v>
      </c>
      <c r="C24" s="40"/>
      <c r="D24" s="66">
        <v>305289.9742</v>
      </c>
      <c r="E24" s="66">
        <v>263943</v>
      </c>
      <c r="F24" s="67">
        <v>115.665114892231</v>
      </c>
      <c r="G24" s="66">
        <v>241775.48120000001</v>
      </c>
      <c r="H24" s="67">
        <v>26.2700306436201</v>
      </c>
      <c r="I24" s="66">
        <v>37136.977099999996</v>
      </c>
      <c r="J24" s="67">
        <v>12.164492855461701</v>
      </c>
      <c r="K24" s="66">
        <v>39111.595800000003</v>
      </c>
      <c r="L24" s="67">
        <v>16.176824716004301</v>
      </c>
      <c r="M24" s="67">
        <v>-5.0486784279969998E-2</v>
      </c>
      <c r="N24" s="66">
        <v>8127889.4370999997</v>
      </c>
      <c r="O24" s="66">
        <v>101731103.5324</v>
      </c>
      <c r="P24" s="66">
        <v>31702</v>
      </c>
      <c r="Q24" s="66">
        <v>27868</v>
      </c>
      <c r="R24" s="67">
        <v>13.7577149418688</v>
      </c>
      <c r="S24" s="66">
        <v>9.62999098479591</v>
      </c>
      <c r="T24" s="66">
        <v>8.7487981878857504</v>
      </c>
      <c r="U24" s="68">
        <v>9.1505048997596603</v>
      </c>
      <c r="V24" s="52"/>
      <c r="W24" s="52"/>
    </row>
    <row r="25" spans="1:23" ht="12" thickBot="1">
      <c r="A25" s="50"/>
      <c r="B25" s="39" t="s">
        <v>23</v>
      </c>
      <c r="C25" s="40"/>
      <c r="D25" s="66">
        <v>346292.70360000001</v>
      </c>
      <c r="E25" s="66">
        <v>302899</v>
      </c>
      <c r="F25" s="67">
        <v>114.326129699999</v>
      </c>
      <c r="G25" s="66">
        <v>202225.1923</v>
      </c>
      <c r="H25" s="67">
        <v>71.241129585020502</v>
      </c>
      <c r="I25" s="66">
        <v>13248.525</v>
      </c>
      <c r="J25" s="67">
        <v>3.8258169641666102</v>
      </c>
      <c r="K25" s="66">
        <v>27356.663199999999</v>
      </c>
      <c r="L25" s="67">
        <v>13.5278215779449</v>
      </c>
      <c r="M25" s="67">
        <v>-0.515711221681451</v>
      </c>
      <c r="N25" s="66">
        <v>7933669.3600000003</v>
      </c>
      <c r="O25" s="66">
        <v>86438449.177000001</v>
      </c>
      <c r="P25" s="66">
        <v>21278</v>
      </c>
      <c r="Q25" s="66">
        <v>16526</v>
      </c>
      <c r="R25" s="67">
        <v>28.7546895800557</v>
      </c>
      <c r="S25" s="66">
        <v>16.274682940125999</v>
      </c>
      <c r="T25" s="66">
        <v>14.1089224918311</v>
      </c>
      <c r="U25" s="68">
        <v>13.3075431101341</v>
      </c>
      <c r="V25" s="52"/>
      <c r="W25" s="52"/>
    </row>
    <row r="26" spans="1:23" ht="12" thickBot="1">
      <c r="A26" s="50"/>
      <c r="B26" s="39" t="s">
        <v>24</v>
      </c>
      <c r="C26" s="40"/>
      <c r="D26" s="66">
        <v>680538.36979999999</v>
      </c>
      <c r="E26" s="66">
        <v>617326</v>
      </c>
      <c r="F26" s="67">
        <v>110.239706378801</v>
      </c>
      <c r="G26" s="66">
        <v>416777.95939999999</v>
      </c>
      <c r="H26" s="67">
        <v>63.285594751630697</v>
      </c>
      <c r="I26" s="66">
        <v>117415.23050000001</v>
      </c>
      <c r="J26" s="67">
        <v>17.2532858851892</v>
      </c>
      <c r="K26" s="66">
        <v>89042.709900000002</v>
      </c>
      <c r="L26" s="67">
        <v>21.364543851644001</v>
      </c>
      <c r="M26" s="67">
        <v>0.31863945551369599</v>
      </c>
      <c r="N26" s="66">
        <v>14179958.2709</v>
      </c>
      <c r="O26" s="66">
        <v>182226878.3391</v>
      </c>
      <c r="P26" s="66">
        <v>47470</v>
      </c>
      <c r="Q26" s="66">
        <v>39310</v>
      </c>
      <c r="R26" s="67">
        <v>20.7580768252353</v>
      </c>
      <c r="S26" s="66">
        <v>14.3361780029492</v>
      </c>
      <c r="T26" s="66">
        <v>11.190421841770499</v>
      </c>
      <c r="U26" s="68">
        <v>21.942781127100599</v>
      </c>
      <c r="V26" s="52"/>
      <c r="W26" s="52"/>
    </row>
    <row r="27" spans="1:23" ht="12" thickBot="1">
      <c r="A27" s="50"/>
      <c r="B27" s="39" t="s">
        <v>25</v>
      </c>
      <c r="C27" s="40"/>
      <c r="D27" s="66">
        <v>259842.15770000001</v>
      </c>
      <c r="E27" s="66">
        <v>237963</v>
      </c>
      <c r="F27" s="67">
        <v>109.194352777533</v>
      </c>
      <c r="G27" s="66">
        <v>226756.04879999999</v>
      </c>
      <c r="H27" s="67">
        <v>14.5910590147838</v>
      </c>
      <c r="I27" s="66">
        <v>78785.694199999998</v>
      </c>
      <c r="J27" s="67">
        <v>30.3205972800464</v>
      </c>
      <c r="K27" s="66">
        <v>65525.616300000002</v>
      </c>
      <c r="L27" s="67">
        <v>28.8969651071112</v>
      </c>
      <c r="M27" s="67">
        <v>0.20236479485046799</v>
      </c>
      <c r="N27" s="66">
        <v>7064770.4287999999</v>
      </c>
      <c r="O27" s="66">
        <v>85661913.6831</v>
      </c>
      <c r="P27" s="66">
        <v>37977</v>
      </c>
      <c r="Q27" s="66">
        <v>33443</v>
      </c>
      <c r="R27" s="67">
        <v>13.557396166611801</v>
      </c>
      <c r="S27" s="66">
        <v>6.8420927851067699</v>
      </c>
      <c r="T27" s="66">
        <v>6.72598139520976</v>
      </c>
      <c r="U27" s="68">
        <v>1.6970157164450399</v>
      </c>
      <c r="V27" s="52"/>
      <c r="W27" s="52"/>
    </row>
    <row r="28" spans="1:23" ht="12" thickBot="1">
      <c r="A28" s="50"/>
      <c r="B28" s="39" t="s">
        <v>26</v>
      </c>
      <c r="C28" s="40"/>
      <c r="D28" s="66">
        <v>1185150.9165000001</v>
      </c>
      <c r="E28" s="66">
        <v>932801</v>
      </c>
      <c r="F28" s="67">
        <v>127.052920880231</v>
      </c>
      <c r="G28" s="66">
        <v>903375.98809999996</v>
      </c>
      <c r="H28" s="67">
        <v>31.191323669409801</v>
      </c>
      <c r="I28" s="66">
        <v>21992.607199999999</v>
      </c>
      <c r="J28" s="67">
        <v>1.8556798880052201</v>
      </c>
      <c r="K28" s="66">
        <v>55773.818899999998</v>
      </c>
      <c r="L28" s="67">
        <v>6.1739319657261102</v>
      </c>
      <c r="M28" s="67">
        <v>-0.60568224242575597</v>
      </c>
      <c r="N28" s="66">
        <v>28399816.886300001</v>
      </c>
      <c r="O28" s="66">
        <v>300700441.84930003</v>
      </c>
      <c r="P28" s="66">
        <v>50527</v>
      </c>
      <c r="Q28" s="66">
        <v>46293</v>
      </c>
      <c r="R28" s="67">
        <v>9.1460912016935598</v>
      </c>
      <c r="S28" s="66">
        <v>23.455794258515301</v>
      </c>
      <c r="T28" s="66">
        <v>20.772549677057</v>
      </c>
      <c r="U28" s="68">
        <v>11.439580991737801</v>
      </c>
      <c r="V28" s="52"/>
      <c r="W28" s="52"/>
    </row>
    <row r="29" spans="1:23" ht="12" thickBot="1">
      <c r="A29" s="50"/>
      <c r="B29" s="39" t="s">
        <v>27</v>
      </c>
      <c r="C29" s="40"/>
      <c r="D29" s="66">
        <v>586220.18240000005</v>
      </c>
      <c r="E29" s="66">
        <v>645643</v>
      </c>
      <c r="F29" s="67">
        <v>90.796335188331597</v>
      </c>
      <c r="G29" s="66">
        <v>457719.13660000003</v>
      </c>
      <c r="H29" s="67">
        <v>28.074213098129</v>
      </c>
      <c r="I29" s="66">
        <v>83596.13</v>
      </c>
      <c r="J29" s="67">
        <v>14.2601930997591</v>
      </c>
      <c r="K29" s="66">
        <v>82935.649600000004</v>
      </c>
      <c r="L29" s="67">
        <v>18.119331915212701</v>
      </c>
      <c r="M29" s="67">
        <v>7.9637695392210002E-3</v>
      </c>
      <c r="N29" s="66">
        <v>15931140.038899999</v>
      </c>
      <c r="O29" s="66">
        <v>208525786.8998</v>
      </c>
      <c r="P29" s="66">
        <v>92863</v>
      </c>
      <c r="Q29" s="66">
        <v>86043</v>
      </c>
      <c r="R29" s="67">
        <v>7.9262694234278204</v>
      </c>
      <c r="S29" s="66">
        <v>6.3127422374896396</v>
      </c>
      <c r="T29" s="66">
        <v>6.0206714445102998</v>
      </c>
      <c r="U29" s="68">
        <v>4.6266865015461098</v>
      </c>
      <c r="V29" s="52"/>
      <c r="W29" s="52"/>
    </row>
    <row r="30" spans="1:23" ht="12" thickBot="1">
      <c r="A30" s="50"/>
      <c r="B30" s="39" t="s">
        <v>28</v>
      </c>
      <c r="C30" s="40"/>
      <c r="D30" s="66">
        <v>729929.26489999995</v>
      </c>
      <c r="E30" s="66">
        <v>971125</v>
      </c>
      <c r="F30" s="67">
        <v>75.163265789676899</v>
      </c>
      <c r="G30" s="66">
        <v>653923.21</v>
      </c>
      <c r="H30" s="67">
        <v>11.6230856678111</v>
      </c>
      <c r="I30" s="66">
        <v>89278.290699999998</v>
      </c>
      <c r="J30" s="67">
        <v>12.231087996208901</v>
      </c>
      <c r="K30" s="66">
        <v>143008.48430000001</v>
      </c>
      <c r="L30" s="67">
        <v>21.869308523243902</v>
      </c>
      <c r="M30" s="67">
        <v>-0.37571332821964598</v>
      </c>
      <c r="N30" s="66">
        <v>23300094.210900001</v>
      </c>
      <c r="O30" s="66">
        <v>374914894.90560001</v>
      </c>
      <c r="P30" s="66">
        <v>61699</v>
      </c>
      <c r="Q30" s="66">
        <v>54033</v>
      </c>
      <c r="R30" s="67">
        <v>14.187626080358299</v>
      </c>
      <c r="S30" s="66">
        <v>11.8304877696559</v>
      </c>
      <c r="T30" s="66">
        <v>11.7182863601873</v>
      </c>
      <c r="U30" s="68">
        <v>0.94840898915766103</v>
      </c>
      <c r="V30" s="52"/>
      <c r="W30" s="52"/>
    </row>
    <row r="31" spans="1:23" ht="12" thickBot="1">
      <c r="A31" s="50"/>
      <c r="B31" s="39" t="s">
        <v>29</v>
      </c>
      <c r="C31" s="40"/>
      <c r="D31" s="66">
        <v>1069994.2357999999</v>
      </c>
      <c r="E31" s="66">
        <v>922301</v>
      </c>
      <c r="F31" s="67">
        <v>116.013561277717</v>
      </c>
      <c r="G31" s="66">
        <v>700700.1851</v>
      </c>
      <c r="H31" s="67">
        <v>52.703575445366297</v>
      </c>
      <c r="I31" s="66">
        <v>29090.227200000001</v>
      </c>
      <c r="J31" s="67">
        <v>2.7187274684942802</v>
      </c>
      <c r="K31" s="66">
        <v>22417.198899999999</v>
      </c>
      <c r="L31" s="67">
        <v>3.1992568828565</v>
      </c>
      <c r="M31" s="67">
        <v>0.297674492239974</v>
      </c>
      <c r="N31" s="66">
        <v>30373292.226599999</v>
      </c>
      <c r="O31" s="66">
        <v>320439844.62720001</v>
      </c>
      <c r="P31" s="66">
        <v>34085</v>
      </c>
      <c r="Q31" s="66">
        <v>30289</v>
      </c>
      <c r="R31" s="67">
        <v>12.532602595001499</v>
      </c>
      <c r="S31" s="66">
        <v>31.391938852867799</v>
      </c>
      <c r="T31" s="66">
        <v>22.0924939615042</v>
      </c>
      <c r="U31" s="68">
        <v>29.6236716532534</v>
      </c>
      <c r="V31" s="52"/>
      <c r="W31" s="52"/>
    </row>
    <row r="32" spans="1:23" ht="12" thickBot="1">
      <c r="A32" s="50"/>
      <c r="B32" s="39" t="s">
        <v>30</v>
      </c>
      <c r="C32" s="40"/>
      <c r="D32" s="66">
        <v>135863.3357</v>
      </c>
      <c r="E32" s="66">
        <v>123013</v>
      </c>
      <c r="F32" s="67">
        <v>110.44632331542201</v>
      </c>
      <c r="G32" s="66">
        <v>110081.5625</v>
      </c>
      <c r="H32" s="67">
        <v>23.4206097864935</v>
      </c>
      <c r="I32" s="66">
        <v>35786.5409</v>
      </c>
      <c r="J32" s="67">
        <v>26.340101776258699</v>
      </c>
      <c r="K32" s="66">
        <v>33892.342199999999</v>
      </c>
      <c r="L32" s="67">
        <v>30.788391289413202</v>
      </c>
      <c r="M32" s="67">
        <v>5.5888692756088001E-2</v>
      </c>
      <c r="N32" s="66">
        <v>3742577.46</v>
      </c>
      <c r="O32" s="66">
        <v>47119943.283100002</v>
      </c>
      <c r="P32" s="66">
        <v>30058</v>
      </c>
      <c r="Q32" s="66">
        <v>26079</v>
      </c>
      <c r="R32" s="67">
        <v>15.2574868668277</v>
      </c>
      <c r="S32" s="66">
        <v>4.5200391143788696</v>
      </c>
      <c r="T32" s="66">
        <v>4.52906293952989</v>
      </c>
      <c r="U32" s="68">
        <v>-0.19964042174586299</v>
      </c>
      <c r="V32" s="52"/>
      <c r="W32" s="52"/>
    </row>
    <row r="33" spans="1:23" ht="12" thickBot="1">
      <c r="A33" s="50"/>
      <c r="B33" s="39" t="s">
        <v>31</v>
      </c>
      <c r="C33" s="40"/>
      <c r="D33" s="66">
        <v>35.812100000000001</v>
      </c>
      <c r="E33" s="69"/>
      <c r="F33" s="69"/>
      <c r="G33" s="66">
        <v>13.695</v>
      </c>
      <c r="H33" s="67">
        <v>161.49762687112101</v>
      </c>
      <c r="I33" s="66">
        <v>6.6989999999999998</v>
      </c>
      <c r="J33" s="67">
        <v>18.705968094582602</v>
      </c>
      <c r="K33" s="66">
        <v>1.0049999999999999</v>
      </c>
      <c r="L33" s="67">
        <v>7.33844468784228</v>
      </c>
      <c r="M33" s="67">
        <v>5.6656716417910502</v>
      </c>
      <c r="N33" s="66">
        <v>896.34559999999999</v>
      </c>
      <c r="O33" s="66">
        <v>30189.57</v>
      </c>
      <c r="P33" s="66">
        <v>5</v>
      </c>
      <c r="Q33" s="66">
        <v>3</v>
      </c>
      <c r="R33" s="67">
        <v>66.6666666666667</v>
      </c>
      <c r="S33" s="66">
        <v>7.16242</v>
      </c>
      <c r="T33" s="66">
        <v>3.1909000000000001</v>
      </c>
      <c r="U33" s="68">
        <v>55.449415141809602</v>
      </c>
      <c r="V33" s="52"/>
      <c r="W33" s="52"/>
    </row>
    <row r="34" spans="1:23" ht="12" thickBot="1">
      <c r="A34" s="50"/>
      <c r="B34" s="39" t="s">
        <v>36</v>
      </c>
      <c r="C34" s="40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6">
        <v>25.9</v>
      </c>
      <c r="P34" s="69"/>
      <c r="Q34" s="69"/>
      <c r="R34" s="69"/>
      <c r="S34" s="69"/>
      <c r="T34" s="69"/>
      <c r="U34" s="70"/>
      <c r="V34" s="52"/>
      <c r="W34" s="52"/>
    </row>
    <row r="35" spans="1:23" ht="12" thickBot="1">
      <c r="A35" s="50"/>
      <c r="B35" s="39" t="s">
        <v>32</v>
      </c>
      <c r="C35" s="40"/>
      <c r="D35" s="66">
        <v>299371.55949999997</v>
      </c>
      <c r="E35" s="66">
        <v>196196</v>
      </c>
      <c r="F35" s="67">
        <v>152.58800357805501</v>
      </c>
      <c r="G35" s="66">
        <v>142174.9381</v>
      </c>
      <c r="H35" s="67">
        <v>110.565633789434</v>
      </c>
      <c r="I35" s="66">
        <v>29912.6391</v>
      </c>
      <c r="J35" s="67">
        <v>9.9918105614170791</v>
      </c>
      <c r="K35" s="66">
        <v>23837.568200000002</v>
      </c>
      <c r="L35" s="67">
        <v>16.766364394851099</v>
      </c>
      <c r="M35" s="67">
        <v>0.25485279576462799</v>
      </c>
      <c r="N35" s="66">
        <v>6035906.3618999999</v>
      </c>
      <c r="O35" s="66">
        <v>52225668.408799998</v>
      </c>
      <c r="P35" s="66">
        <v>17559</v>
      </c>
      <c r="Q35" s="66">
        <v>11770</v>
      </c>
      <c r="R35" s="67">
        <v>49.184367034834303</v>
      </c>
      <c r="S35" s="66">
        <v>17.049465203029801</v>
      </c>
      <c r="T35" s="66">
        <v>15.771735981308399</v>
      </c>
      <c r="U35" s="68">
        <v>7.4942480981416004</v>
      </c>
      <c r="V35" s="52"/>
      <c r="W35" s="52"/>
    </row>
    <row r="36" spans="1:23" ht="12" thickBot="1">
      <c r="A36" s="50"/>
      <c r="B36" s="39" t="s">
        <v>37</v>
      </c>
      <c r="C36" s="40"/>
      <c r="D36" s="69"/>
      <c r="E36" s="66">
        <v>497059</v>
      </c>
      <c r="F36" s="69"/>
      <c r="G36" s="66">
        <v>103633.8</v>
      </c>
      <c r="H36" s="69"/>
      <c r="I36" s="69"/>
      <c r="J36" s="69"/>
      <c r="K36" s="66">
        <v>4268.7178999999996</v>
      </c>
      <c r="L36" s="67">
        <v>4.1190402166088704</v>
      </c>
      <c r="M36" s="69"/>
      <c r="N36" s="69"/>
      <c r="O36" s="69"/>
      <c r="P36" s="69"/>
      <c r="Q36" s="69"/>
      <c r="R36" s="69"/>
      <c r="S36" s="69"/>
      <c r="T36" s="69"/>
      <c r="U36" s="70"/>
      <c r="V36" s="52"/>
      <c r="W36" s="52"/>
    </row>
    <row r="37" spans="1:23" ht="12" thickBot="1">
      <c r="A37" s="50"/>
      <c r="B37" s="39" t="s">
        <v>38</v>
      </c>
      <c r="C37" s="40"/>
      <c r="D37" s="69"/>
      <c r="E37" s="66">
        <v>163434</v>
      </c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70"/>
      <c r="V37" s="52"/>
      <c r="W37" s="52"/>
    </row>
    <row r="38" spans="1:23" ht="12" thickBot="1">
      <c r="A38" s="50"/>
      <c r="B38" s="39" t="s">
        <v>39</v>
      </c>
      <c r="C38" s="40"/>
      <c r="D38" s="69"/>
      <c r="E38" s="66">
        <v>179692</v>
      </c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70"/>
      <c r="V38" s="52"/>
      <c r="W38" s="52"/>
    </row>
    <row r="39" spans="1:23" ht="12" customHeight="1" thickBot="1">
      <c r="A39" s="50"/>
      <c r="B39" s="39" t="s">
        <v>33</v>
      </c>
      <c r="C39" s="40"/>
      <c r="D39" s="66">
        <v>266206.84570000001</v>
      </c>
      <c r="E39" s="66">
        <v>286974</v>
      </c>
      <c r="F39" s="67">
        <v>92.763402154899097</v>
      </c>
      <c r="G39" s="66">
        <v>252812.60500000001</v>
      </c>
      <c r="H39" s="67">
        <v>5.2980905362689503</v>
      </c>
      <c r="I39" s="66">
        <v>1237.2584999999999</v>
      </c>
      <c r="J39" s="67">
        <v>0.46477335950793702</v>
      </c>
      <c r="K39" s="66">
        <v>12788.802100000001</v>
      </c>
      <c r="L39" s="67">
        <v>5.0586093600831301</v>
      </c>
      <c r="M39" s="67">
        <v>-0.90325454328517596</v>
      </c>
      <c r="N39" s="66">
        <v>7971598.9389000004</v>
      </c>
      <c r="O39" s="66">
        <v>120693897.0125</v>
      </c>
      <c r="P39" s="66">
        <v>423</v>
      </c>
      <c r="Q39" s="66">
        <v>364</v>
      </c>
      <c r="R39" s="67">
        <v>16.208791208791201</v>
      </c>
      <c r="S39" s="66">
        <v>629.33060449172604</v>
      </c>
      <c r="T39" s="66">
        <v>1484.99821593407</v>
      </c>
      <c r="U39" s="68">
        <v>-135.96472272843201</v>
      </c>
      <c r="V39" s="52"/>
      <c r="W39" s="52"/>
    </row>
    <row r="40" spans="1:23" ht="12" thickBot="1">
      <c r="A40" s="50"/>
      <c r="B40" s="39" t="s">
        <v>34</v>
      </c>
      <c r="C40" s="40"/>
      <c r="D40" s="66">
        <v>509853.18890000001</v>
      </c>
      <c r="E40" s="66">
        <v>503684</v>
      </c>
      <c r="F40" s="67">
        <v>101.224813355199</v>
      </c>
      <c r="G40" s="66">
        <v>439389.30099999998</v>
      </c>
      <c r="H40" s="67">
        <v>16.0367782601061</v>
      </c>
      <c r="I40" s="66">
        <v>62128.687899999997</v>
      </c>
      <c r="J40" s="67">
        <v>12.1856034742161</v>
      </c>
      <c r="K40" s="66">
        <v>41630.362500000003</v>
      </c>
      <c r="L40" s="67">
        <v>9.4745963102092006</v>
      </c>
      <c r="M40" s="67">
        <v>0.49238882798582401</v>
      </c>
      <c r="N40" s="66">
        <v>13373620.105599999</v>
      </c>
      <c r="O40" s="66">
        <v>164801227.0546</v>
      </c>
      <c r="P40" s="66">
        <v>2797</v>
      </c>
      <c r="Q40" s="66">
        <v>2269</v>
      </c>
      <c r="R40" s="67">
        <v>23.270163067430602</v>
      </c>
      <c r="S40" s="66">
        <v>182.285730747229</v>
      </c>
      <c r="T40" s="66">
        <v>180.18304116350799</v>
      </c>
      <c r="U40" s="68">
        <v>1.1535129903485299</v>
      </c>
      <c r="V40" s="52"/>
      <c r="W40" s="52"/>
    </row>
    <row r="41" spans="1:23" ht="12" thickBot="1">
      <c r="A41" s="50"/>
      <c r="B41" s="39" t="s">
        <v>40</v>
      </c>
      <c r="C41" s="40"/>
      <c r="D41" s="69"/>
      <c r="E41" s="66">
        <v>204466</v>
      </c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70"/>
      <c r="V41" s="52"/>
      <c r="W41" s="52"/>
    </row>
    <row r="42" spans="1:23" ht="12" thickBot="1">
      <c r="A42" s="50"/>
      <c r="B42" s="39" t="s">
        <v>41</v>
      </c>
      <c r="C42" s="40"/>
      <c r="D42" s="69"/>
      <c r="E42" s="66">
        <v>63013</v>
      </c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70"/>
      <c r="V42" s="52"/>
      <c r="W42" s="52"/>
    </row>
    <row r="43" spans="1:23" ht="12" thickBot="1">
      <c r="A43" s="51"/>
      <c r="B43" s="39" t="s">
        <v>35</v>
      </c>
      <c r="C43" s="40"/>
      <c r="D43" s="71">
        <v>10450.2924</v>
      </c>
      <c r="E43" s="72"/>
      <c r="F43" s="72"/>
      <c r="G43" s="71">
        <v>46825.499000000003</v>
      </c>
      <c r="H43" s="73">
        <v>-77.682475097595898</v>
      </c>
      <c r="I43" s="71">
        <v>1507.2153000000001</v>
      </c>
      <c r="J43" s="73">
        <v>14.422709358831</v>
      </c>
      <c r="K43" s="71">
        <v>4299.0532000000003</v>
      </c>
      <c r="L43" s="73">
        <v>9.1810088345241105</v>
      </c>
      <c r="M43" s="73">
        <v>-0.64940761840304795</v>
      </c>
      <c r="N43" s="71">
        <v>730412.33239999996</v>
      </c>
      <c r="O43" s="71">
        <v>15855853.032299999</v>
      </c>
      <c r="P43" s="71">
        <v>39</v>
      </c>
      <c r="Q43" s="71">
        <v>45</v>
      </c>
      <c r="R43" s="73">
        <v>-13.3333333333333</v>
      </c>
      <c r="S43" s="71">
        <v>267.95621538461501</v>
      </c>
      <c r="T43" s="71">
        <v>297.14870666666701</v>
      </c>
      <c r="U43" s="74">
        <v>-10.8945005213443</v>
      </c>
      <c r="V43" s="52"/>
      <c r="W43" s="52"/>
    </row>
  </sheetData>
  <mergeCells count="41"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15:C15"/>
    <mergeCell ref="B16:C16"/>
    <mergeCell ref="B17:C17"/>
    <mergeCell ref="B18:C18"/>
    <mergeCell ref="A1:U4"/>
    <mergeCell ref="B26:C26"/>
    <mergeCell ref="B27:C27"/>
    <mergeCell ref="B28:C28"/>
    <mergeCell ref="B29:C29"/>
    <mergeCell ref="B30:C30"/>
    <mergeCell ref="B43:C43"/>
    <mergeCell ref="B37:C37"/>
    <mergeCell ref="B38:C38"/>
    <mergeCell ref="B39:C39"/>
    <mergeCell ref="B40:C40"/>
    <mergeCell ref="B41:C41"/>
    <mergeCell ref="B19:C19"/>
    <mergeCell ref="B20:C20"/>
    <mergeCell ref="B21:C21"/>
    <mergeCell ref="B22:C22"/>
    <mergeCell ref="B23:C23"/>
    <mergeCell ref="B24:C24"/>
    <mergeCell ref="B13:C13"/>
    <mergeCell ref="B14:C14"/>
    <mergeCell ref="B31:C31"/>
    <mergeCell ref="B32:C32"/>
    <mergeCell ref="B33:C33"/>
    <mergeCell ref="B34:C34"/>
    <mergeCell ref="B35:C35"/>
    <mergeCell ref="B36:C36"/>
    <mergeCell ref="B25:C25"/>
    <mergeCell ref="B42:C42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sqref="A1:H31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>
      <c r="A2" s="32">
        <v>1</v>
      </c>
      <c r="B2" s="33">
        <v>12</v>
      </c>
      <c r="C2" s="32">
        <v>59164</v>
      </c>
      <c r="D2" s="32">
        <v>720156.99757264997</v>
      </c>
      <c r="E2" s="32">
        <v>631511.23158974398</v>
      </c>
      <c r="F2" s="32">
        <v>88645.765982905999</v>
      </c>
      <c r="G2" s="32">
        <v>631511.23158974398</v>
      </c>
      <c r="H2" s="32">
        <v>0.12309227888043001</v>
      </c>
    </row>
    <row r="3" spans="1:8" ht="14.25">
      <c r="A3" s="32">
        <v>2</v>
      </c>
      <c r="B3" s="33">
        <v>13</v>
      </c>
      <c r="C3" s="32">
        <v>9287.1560000000009</v>
      </c>
      <c r="D3" s="32">
        <v>75036.426756644694</v>
      </c>
      <c r="E3" s="32">
        <v>60036.235381953004</v>
      </c>
      <c r="F3" s="32">
        <v>15000.1913746918</v>
      </c>
      <c r="G3" s="32">
        <v>60036.235381953004</v>
      </c>
      <c r="H3" s="32">
        <v>0.199905459562191</v>
      </c>
    </row>
    <row r="4" spans="1:8" ht="14.25">
      <c r="A4" s="32">
        <v>3</v>
      </c>
      <c r="B4" s="33">
        <v>14</v>
      </c>
      <c r="C4" s="32">
        <v>104621</v>
      </c>
      <c r="D4" s="32">
        <v>125171.802808547</v>
      </c>
      <c r="E4" s="32">
        <v>94234.631697435907</v>
      </c>
      <c r="F4" s="32">
        <v>30937.1711111111</v>
      </c>
      <c r="G4" s="32">
        <v>94234.631697435907</v>
      </c>
      <c r="H4" s="32">
        <v>0.24715766983423701</v>
      </c>
    </row>
    <row r="5" spans="1:8" ht="14.25">
      <c r="A5" s="32">
        <v>4</v>
      </c>
      <c r="B5" s="33">
        <v>15</v>
      </c>
      <c r="C5" s="32">
        <v>4491</v>
      </c>
      <c r="D5" s="32">
        <v>72819.916847008499</v>
      </c>
      <c r="E5" s="32">
        <v>62630.989640170897</v>
      </c>
      <c r="F5" s="32">
        <v>10188.927206837599</v>
      </c>
      <c r="G5" s="32">
        <v>62630.989640170897</v>
      </c>
      <c r="H5" s="32">
        <v>0.139919511694089</v>
      </c>
    </row>
    <row r="6" spans="1:8" ht="14.25">
      <c r="A6" s="32">
        <v>5</v>
      </c>
      <c r="B6" s="33">
        <v>16</v>
      </c>
      <c r="C6" s="32">
        <v>5441</v>
      </c>
      <c r="D6" s="32">
        <v>505457.962224786</v>
      </c>
      <c r="E6" s="32">
        <v>626333.55845384602</v>
      </c>
      <c r="F6" s="32">
        <v>-120875.59622906</v>
      </c>
      <c r="G6" s="32">
        <v>626333.55845384602</v>
      </c>
      <c r="H6" s="32">
        <v>-0.239140750097244</v>
      </c>
    </row>
    <row r="7" spans="1:8" ht="14.25">
      <c r="A7" s="32">
        <v>6</v>
      </c>
      <c r="B7" s="33">
        <v>17</v>
      </c>
      <c r="C7" s="32">
        <v>20440</v>
      </c>
      <c r="D7" s="32">
        <v>497285.66858547</v>
      </c>
      <c r="E7" s="32">
        <v>408321.57651111099</v>
      </c>
      <c r="F7" s="32">
        <v>88964.092074358996</v>
      </c>
      <c r="G7" s="32">
        <v>408321.57651111099</v>
      </c>
      <c r="H7" s="32">
        <v>0.17889936850064</v>
      </c>
    </row>
    <row r="8" spans="1:8" ht="14.25">
      <c r="A8" s="32">
        <v>7</v>
      </c>
      <c r="B8" s="33">
        <v>18</v>
      </c>
      <c r="C8" s="32">
        <v>52837</v>
      </c>
      <c r="D8" s="32">
        <v>234990.030400855</v>
      </c>
      <c r="E8" s="32">
        <v>191379.220047863</v>
      </c>
      <c r="F8" s="32">
        <v>43610.810352991502</v>
      </c>
      <c r="G8" s="32">
        <v>191379.220047863</v>
      </c>
      <c r="H8" s="32">
        <v>0.18558578965498501</v>
      </c>
    </row>
    <row r="9" spans="1:8" ht="14.25">
      <c r="A9" s="32">
        <v>8</v>
      </c>
      <c r="B9" s="33">
        <v>19</v>
      </c>
      <c r="C9" s="32">
        <v>19504</v>
      </c>
      <c r="D9" s="32">
        <v>183217.59369316199</v>
      </c>
      <c r="E9" s="32">
        <v>160637.65110683799</v>
      </c>
      <c r="F9" s="32">
        <v>22579.9425863248</v>
      </c>
      <c r="G9" s="32">
        <v>160637.65110683799</v>
      </c>
      <c r="H9" s="32">
        <v>0.123241126199593</v>
      </c>
    </row>
    <row r="10" spans="1:8" ht="14.25">
      <c r="A10" s="32">
        <v>9</v>
      </c>
      <c r="B10" s="33">
        <v>21</v>
      </c>
      <c r="C10" s="32">
        <v>136872</v>
      </c>
      <c r="D10" s="32">
        <v>607008.97380000004</v>
      </c>
      <c r="E10" s="32">
        <v>609238.49860000005</v>
      </c>
      <c r="F10" s="32">
        <v>-2229.5248000000001</v>
      </c>
      <c r="G10" s="32">
        <v>609238.49860000005</v>
      </c>
      <c r="H10" s="32">
        <v>-3.6729684341282802E-3</v>
      </c>
    </row>
    <row r="11" spans="1:8" ht="14.25">
      <c r="A11" s="32">
        <v>10</v>
      </c>
      <c r="B11" s="33">
        <v>22</v>
      </c>
      <c r="C11" s="32">
        <v>26799</v>
      </c>
      <c r="D11" s="32">
        <v>450363.00474017102</v>
      </c>
      <c r="E11" s="32">
        <v>395565.52106581198</v>
      </c>
      <c r="F11" s="32">
        <v>54797.483674358999</v>
      </c>
      <c r="G11" s="32">
        <v>395565.52106581198</v>
      </c>
      <c r="H11" s="32">
        <v>0.121674034273693</v>
      </c>
    </row>
    <row r="12" spans="1:8" ht="14.25">
      <c r="A12" s="32">
        <v>11</v>
      </c>
      <c r="B12" s="33">
        <v>23</v>
      </c>
      <c r="C12" s="32">
        <v>167923.51500000001</v>
      </c>
      <c r="D12" s="32">
        <v>1418431.6564299101</v>
      </c>
      <c r="E12" s="32">
        <v>1215017.21041453</v>
      </c>
      <c r="F12" s="32">
        <v>203414.44601538501</v>
      </c>
      <c r="G12" s="32">
        <v>1215017.21041453</v>
      </c>
      <c r="H12" s="32">
        <v>0.14340799931620499</v>
      </c>
    </row>
    <row r="13" spans="1:8" ht="14.25">
      <c r="A13" s="32">
        <v>12</v>
      </c>
      <c r="B13" s="33">
        <v>24</v>
      </c>
      <c r="C13" s="32">
        <v>31946.776000000002</v>
      </c>
      <c r="D13" s="32">
        <v>871422.97902905999</v>
      </c>
      <c r="E13" s="32">
        <v>861599.41813418805</v>
      </c>
      <c r="F13" s="32">
        <v>9823.5608948717909</v>
      </c>
      <c r="G13" s="32">
        <v>861599.41813418805</v>
      </c>
      <c r="H13" s="32">
        <v>1.12730110764548E-2</v>
      </c>
    </row>
    <row r="14" spans="1:8" ht="14.25">
      <c r="A14" s="32">
        <v>13</v>
      </c>
      <c r="B14" s="33">
        <v>25</v>
      </c>
      <c r="C14" s="32">
        <v>102390</v>
      </c>
      <c r="D14" s="32">
        <v>1861169.368</v>
      </c>
      <c r="E14" s="32">
        <v>1837443.2427000001</v>
      </c>
      <c r="F14" s="32">
        <v>23726.1253</v>
      </c>
      <c r="G14" s="32">
        <v>1837443.2427000001</v>
      </c>
      <c r="H14" s="32">
        <v>1.27479667933155E-2</v>
      </c>
    </row>
    <row r="15" spans="1:8" ht="14.25">
      <c r="A15" s="32">
        <v>14</v>
      </c>
      <c r="B15" s="33">
        <v>26</v>
      </c>
      <c r="C15" s="32">
        <v>69081</v>
      </c>
      <c r="D15" s="32">
        <v>357315.567829279</v>
      </c>
      <c r="E15" s="32">
        <v>314716.07879695902</v>
      </c>
      <c r="F15" s="32">
        <v>42599.489032319798</v>
      </c>
      <c r="G15" s="32">
        <v>314716.07879695902</v>
      </c>
      <c r="H15" s="32">
        <v>0.119220915257388</v>
      </c>
    </row>
    <row r="16" spans="1:8" ht="14.25">
      <c r="A16" s="32">
        <v>15</v>
      </c>
      <c r="B16" s="33">
        <v>27</v>
      </c>
      <c r="C16" s="32">
        <v>140198.05600000001</v>
      </c>
      <c r="D16" s="32">
        <v>932030.46683775797</v>
      </c>
      <c r="E16" s="32">
        <v>830430.46537876094</v>
      </c>
      <c r="F16" s="32">
        <v>101600.00145899699</v>
      </c>
      <c r="G16" s="32">
        <v>830430.46537876094</v>
      </c>
      <c r="H16" s="32">
        <v>0.10900931361579901</v>
      </c>
    </row>
    <row r="17" spans="1:8" ht="14.25">
      <c r="A17" s="32">
        <v>16</v>
      </c>
      <c r="B17" s="33">
        <v>29</v>
      </c>
      <c r="C17" s="32">
        <v>216554</v>
      </c>
      <c r="D17" s="32">
        <v>2737128.33553675</v>
      </c>
      <c r="E17" s="32">
        <v>2606792.0434606802</v>
      </c>
      <c r="F17" s="32">
        <v>130336.292076068</v>
      </c>
      <c r="G17" s="32">
        <v>2606792.0434606802</v>
      </c>
      <c r="H17" s="32">
        <v>4.7617895874257299E-2</v>
      </c>
    </row>
    <row r="18" spans="1:8" ht="14.25">
      <c r="A18" s="32">
        <v>17</v>
      </c>
      <c r="B18" s="33">
        <v>31</v>
      </c>
      <c r="C18" s="32">
        <v>39363.038</v>
      </c>
      <c r="D18" s="32">
        <v>305290.04128886602</v>
      </c>
      <c r="E18" s="32">
        <v>268152.99898430298</v>
      </c>
      <c r="F18" s="32">
        <v>37137.042304563103</v>
      </c>
      <c r="G18" s="32">
        <v>268152.99898430298</v>
      </c>
      <c r="H18" s="32">
        <v>0.12164511540494</v>
      </c>
    </row>
    <row r="19" spans="1:8" ht="14.25">
      <c r="A19" s="32">
        <v>18</v>
      </c>
      <c r="B19" s="33">
        <v>32</v>
      </c>
      <c r="C19" s="32">
        <v>23394.544999999998</v>
      </c>
      <c r="D19" s="32">
        <v>346292.70363809803</v>
      </c>
      <c r="E19" s="32">
        <v>333044.19302412297</v>
      </c>
      <c r="F19" s="32">
        <v>13248.510613975401</v>
      </c>
      <c r="G19" s="32">
        <v>333044.19302412297</v>
      </c>
      <c r="H19" s="32">
        <v>3.8258128094494998E-2</v>
      </c>
    </row>
    <row r="20" spans="1:8" ht="14.25">
      <c r="A20" s="32">
        <v>19</v>
      </c>
      <c r="B20" s="33">
        <v>33</v>
      </c>
      <c r="C20" s="32">
        <v>65130.834000000003</v>
      </c>
      <c r="D20" s="32">
        <v>680538.42629596905</v>
      </c>
      <c r="E20" s="32">
        <v>563123.21867958899</v>
      </c>
      <c r="F20" s="32">
        <v>117415.207616379</v>
      </c>
      <c r="G20" s="32">
        <v>563123.21867958899</v>
      </c>
      <c r="H20" s="32">
        <v>0.17253281090304601</v>
      </c>
    </row>
    <row r="21" spans="1:8" ht="14.25">
      <c r="A21" s="32">
        <v>20</v>
      </c>
      <c r="B21" s="33">
        <v>34</v>
      </c>
      <c r="C21" s="32">
        <v>48175.516000000003</v>
      </c>
      <c r="D21" s="32">
        <v>259842.12318859401</v>
      </c>
      <c r="E21" s="32">
        <v>181056.46991031399</v>
      </c>
      <c r="F21" s="32">
        <v>78785.653278280195</v>
      </c>
      <c r="G21" s="32">
        <v>181056.46991031399</v>
      </c>
      <c r="H21" s="32">
        <v>0.30320585558446</v>
      </c>
    </row>
    <row r="22" spans="1:8" ht="14.25">
      <c r="A22" s="32">
        <v>21</v>
      </c>
      <c r="B22" s="33">
        <v>35</v>
      </c>
      <c r="C22" s="32">
        <v>51210.421999999999</v>
      </c>
      <c r="D22" s="32">
        <v>1185150.91670265</v>
      </c>
      <c r="E22" s="32">
        <v>1163158.3171455499</v>
      </c>
      <c r="F22" s="32">
        <v>21992.599557107002</v>
      </c>
      <c r="G22" s="32">
        <v>1163158.3171455499</v>
      </c>
      <c r="H22" s="32">
        <v>1.8556792428001598E-2</v>
      </c>
    </row>
    <row r="23" spans="1:8" ht="14.25">
      <c r="A23" s="32">
        <v>22</v>
      </c>
      <c r="B23" s="33">
        <v>36</v>
      </c>
      <c r="C23" s="32">
        <v>163362.024</v>
      </c>
      <c r="D23" s="32">
        <v>586220.18173185806</v>
      </c>
      <c r="E23" s="32">
        <v>502624.062787053</v>
      </c>
      <c r="F23" s="32">
        <v>83596.118944804897</v>
      </c>
      <c r="G23" s="32">
        <v>502624.062787053</v>
      </c>
      <c r="H23" s="32">
        <v>0.14260191230168601</v>
      </c>
    </row>
    <row r="24" spans="1:8" ht="14.25">
      <c r="A24" s="32">
        <v>23</v>
      </c>
      <c r="B24" s="33">
        <v>37</v>
      </c>
      <c r="C24" s="32">
        <v>98535.789000000004</v>
      </c>
      <c r="D24" s="32">
        <v>729929.27496283199</v>
      </c>
      <c r="E24" s="32">
        <v>640650.934526189</v>
      </c>
      <c r="F24" s="32">
        <v>89278.340436643106</v>
      </c>
      <c r="G24" s="32">
        <v>640650.934526189</v>
      </c>
      <c r="H24" s="32">
        <v>0.122310946414896</v>
      </c>
    </row>
    <row r="25" spans="1:8" ht="14.25">
      <c r="A25" s="32">
        <v>24</v>
      </c>
      <c r="B25" s="33">
        <v>38</v>
      </c>
      <c r="C25" s="32">
        <v>233119.35</v>
      </c>
      <c r="D25" s="32">
        <v>1069994.1757150399</v>
      </c>
      <c r="E25" s="32">
        <v>1040904.30210354</v>
      </c>
      <c r="F25" s="32">
        <v>29089.873611504401</v>
      </c>
      <c r="G25" s="32">
        <v>1040904.30210354</v>
      </c>
      <c r="H25" s="32">
        <v>2.7186945753293099E-2</v>
      </c>
    </row>
    <row r="26" spans="1:8" ht="14.25">
      <c r="A26" s="32">
        <v>25</v>
      </c>
      <c r="B26" s="33">
        <v>39</v>
      </c>
      <c r="C26" s="32">
        <v>101469.842</v>
      </c>
      <c r="D26" s="32">
        <v>135863.227551524</v>
      </c>
      <c r="E26" s="32">
        <v>100076.798614161</v>
      </c>
      <c r="F26" s="32">
        <v>35786.428937363497</v>
      </c>
      <c r="G26" s="32">
        <v>100076.798614161</v>
      </c>
      <c r="H26" s="32">
        <v>0.26340040334896397</v>
      </c>
    </row>
    <row r="27" spans="1:8" ht="14.25">
      <c r="A27" s="32">
        <v>26</v>
      </c>
      <c r="B27" s="33">
        <v>40</v>
      </c>
      <c r="C27" s="32">
        <v>9</v>
      </c>
      <c r="D27" s="32">
        <v>35.811999999999998</v>
      </c>
      <c r="E27" s="32">
        <v>29.113099999999999</v>
      </c>
      <c r="F27" s="32">
        <v>6.6989000000000001</v>
      </c>
      <c r="G27" s="32">
        <v>29.113099999999999</v>
      </c>
      <c r="H27" s="32">
        <v>0.187057410923713</v>
      </c>
    </row>
    <row r="28" spans="1:8" ht="14.25">
      <c r="A28" s="32">
        <v>27</v>
      </c>
      <c r="B28" s="33">
        <v>42</v>
      </c>
      <c r="C28" s="32">
        <v>18593.887999999999</v>
      </c>
      <c r="D28" s="32">
        <v>299371.5588</v>
      </c>
      <c r="E28" s="32">
        <v>269458.89510000002</v>
      </c>
      <c r="F28" s="32">
        <v>29912.663700000001</v>
      </c>
      <c r="G28" s="32">
        <v>269458.89510000002</v>
      </c>
      <c r="H28" s="32">
        <v>9.9918188019936904E-2</v>
      </c>
    </row>
    <row r="29" spans="1:8" ht="14.25">
      <c r="A29" s="32">
        <v>28</v>
      </c>
      <c r="B29" s="33">
        <v>75</v>
      </c>
      <c r="C29" s="32">
        <v>443</v>
      </c>
      <c r="D29" s="32">
        <v>266206.84615384601</v>
      </c>
      <c r="E29" s="32">
        <v>264969.58777777798</v>
      </c>
      <c r="F29" s="32">
        <v>1237.2583760683799</v>
      </c>
      <c r="G29" s="32">
        <v>264969.58777777798</v>
      </c>
      <c r="H29" s="32">
        <v>4.6477331216092802E-3</v>
      </c>
    </row>
    <row r="30" spans="1:8" ht="14.25">
      <c r="A30" s="32">
        <v>29</v>
      </c>
      <c r="B30" s="33">
        <v>76</v>
      </c>
      <c r="C30" s="32">
        <v>2882</v>
      </c>
      <c r="D30" s="32">
        <v>509853.17796153802</v>
      </c>
      <c r="E30" s="32">
        <v>447724.50771111099</v>
      </c>
      <c r="F30" s="32">
        <v>62128.6702504274</v>
      </c>
      <c r="G30" s="32">
        <v>447724.50771111099</v>
      </c>
      <c r="H30" s="32">
        <v>0.121856002739507</v>
      </c>
    </row>
    <row r="31" spans="1:8" ht="14.25">
      <c r="A31" s="32">
        <v>30</v>
      </c>
      <c r="B31" s="33">
        <v>99</v>
      </c>
      <c r="C31" s="32">
        <v>40</v>
      </c>
      <c r="D31" s="32">
        <v>10450.29226231</v>
      </c>
      <c r="E31" s="32">
        <v>8943.0776038121203</v>
      </c>
      <c r="F31" s="32">
        <v>1507.21465849784</v>
      </c>
      <c r="G31" s="32">
        <v>8943.0776038121203</v>
      </c>
      <c r="H31" s="32">
        <v>0.144227034102555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2013-11-30T03:00:56Z</dcterms:modified>
</cp:coreProperties>
</file>