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<sst xmlns="http://schemas.openxmlformats.org/spreadsheetml/2006/main" count="114" uniqueCount="71">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</sst>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19895396.4936</v>
      </c>
      <c r="F3" s="25">
        <f>RA!I7</f>
        <v>1308405.6897</v>
      </c>
      <c r="G3" s="16">
        <f>E3-F3</f>
        <v>18586990.8039</v>
      </c>
      <c r="H3" s="27">
        <f>RA!J7</f>
        <v>6.5764243005706904</v>
      </c>
      <c r="I3" s="20">
        <f>SUM(I4:I39)</f>
        <v>19895400.817939524</v>
      </c>
      <c r="J3" s="21">
        <f>SUM(J4:J39)</f>
        <v>18586990.630793139</v>
      </c>
      <c r="K3" s="22">
        <f>E3-I3</f>
        <v>-4.3243395239114761</v>
      </c>
      <c r="L3" s="22">
        <f>G3-J3</f>
        <v>0.17310686036944389</v>
      </c>
    </row>
    <row r="4" spans="1:12">
      <c r="A4" s="38">
        <f>RA!A8</f>
        <v>41607</v>
      </c>
      <c r="B4" s="12">
        <v>12</v>
      </c>
      <c r="C4" s="35" t="s">
        <v>6</v>
      </c>
      <c r="D4" s="35"/>
      <c r="E4" s="15">
        <f>RA!D8</f>
        <v>740347.24109999998</v>
      </c>
      <c r="F4" s="25">
        <f>RA!I8</f>
        <v>88499.338300000003</v>
      </c>
      <c r="G4" s="16">
        <f t="shared" ref="G4:G39" si="0">E4-F4</f>
        <v>651847.90280000004</v>
      </c>
      <c r="H4" s="27">
        <f>RA!J8</f>
        <v>11.953760801284099</v>
      </c>
      <c r="I4" s="20">
        <f>VLOOKUP(B4,RMS!B:D,3,FALSE)</f>
        <v>740347.83607692295</v>
      </c>
      <c r="J4" s="21">
        <f>VLOOKUP(B4,RMS!B:E,4,FALSE)</f>
        <v>651847.89608888899</v>
      </c>
      <c r="K4" s="22">
        <f t="shared" ref="K4:K39" si="1">E4-I4</f>
        <v>-0.59497692296281457</v>
      </c>
      <c r="L4" s="22">
        <f t="shared" ref="L4:L39" si="2">G4-J4</f>
        <v>6.7111110547557473E-3</v>
      </c>
    </row>
    <row r="5" spans="1:12">
      <c r="A5" s="38"/>
      <c r="B5" s="12">
        <v>13</v>
      </c>
      <c r="C5" s="35" t="s">
        <v>7</v>
      </c>
      <c r="D5" s="35"/>
      <c r="E5" s="15">
        <f>RA!D9</f>
        <v>123490.518</v>
      </c>
      <c r="F5" s="25">
        <f>RA!I9</f>
        <v>19546.5092</v>
      </c>
      <c r="G5" s="16">
        <f t="shared" si="0"/>
        <v>103944.0088</v>
      </c>
      <c r="H5" s="27">
        <f>RA!J9</f>
        <v>15.8283482137471</v>
      </c>
      <c r="I5" s="20">
        <f>VLOOKUP(B5,RMS!B:D,3,FALSE)</f>
        <v>123490.53959044701</v>
      </c>
      <c r="J5" s="21">
        <f>VLOOKUP(B5,RMS!B:E,4,FALSE)</f>
        <v>103944.01574483</v>
      </c>
      <c r="K5" s="22">
        <f t="shared" si="1"/>
        <v>-2.159044700965751E-2</v>
      </c>
      <c r="L5" s="22">
        <f t="shared" si="2"/>
        <v>-6.9448300055228174E-3</v>
      </c>
    </row>
    <row r="6" spans="1:12">
      <c r="A6" s="38"/>
      <c r="B6" s="12">
        <v>14</v>
      </c>
      <c r="C6" s="35" t="s">
        <v>8</v>
      </c>
      <c r="D6" s="35"/>
      <c r="E6" s="15">
        <f>RA!D10</f>
        <v>139329.2242</v>
      </c>
      <c r="F6" s="25">
        <f>RA!I10</f>
        <v>34476.714699999997</v>
      </c>
      <c r="G6" s="16">
        <f t="shared" si="0"/>
        <v>104852.5095</v>
      </c>
      <c r="H6" s="27">
        <f>RA!J10</f>
        <v>24.7447833704366</v>
      </c>
      <c r="I6" s="20">
        <f>VLOOKUP(B6,RMS!B:D,3,FALSE)</f>
        <v>139331.27974700899</v>
      </c>
      <c r="J6" s="21">
        <f>VLOOKUP(B6,RMS!B:E,4,FALSE)</f>
        <v>104852.509254701</v>
      </c>
      <c r="K6" s="22">
        <f t="shared" si="1"/>
        <v>-2.0555470089893788</v>
      </c>
      <c r="L6" s="22">
        <f t="shared" si="2"/>
        <v>2.4529900110792369E-4</v>
      </c>
    </row>
    <row r="7" spans="1:12">
      <c r="A7" s="38"/>
      <c r="B7" s="12">
        <v>15</v>
      </c>
      <c r="C7" s="35" t="s">
        <v>9</v>
      </c>
      <c r="D7" s="35"/>
      <c r="E7" s="15">
        <f>RA!D11</f>
        <v>85554.593800000002</v>
      </c>
      <c r="F7" s="25">
        <f>RA!I11</f>
        <v>12725.118700000001</v>
      </c>
      <c r="G7" s="16">
        <f t="shared" si="0"/>
        <v>72829.475099999996</v>
      </c>
      <c r="H7" s="27">
        <f>RA!J11</f>
        <v>14.873682563144801</v>
      </c>
      <c r="I7" s="20">
        <f>VLOOKUP(B7,RMS!B:D,3,FALSE)</f>
        <v>85554.627964102605</v>
      </c>
      <c r="J7" s="21">
        <f>VLOOKUP(B7,RMS!B:E,4,FALSE)</f>
        <v>72829.475046153806</v>
      </c>
      <c r="K7" s="22">
        <f t="shared" si="1"/>
        <v>-3.4164102602517232E-2</v>
      </c>
      <c r="L7" s="22">
        <f t="shared" si="2"/>
        <v>5.3846189985051751E-5</v>
      </c>
    </row>
    <row r="8" spans="1:12">
      <c r="A8" s="38"/>
      <c r="B8" s="12">
        <v>16</v>
      </c>
      <c r="C8" s="35" t="s">
        <v>10</v>
      </c>
      <c r="D8" s="35"/>
      <c r="E8" s="15">
        <f>RA!D12</f>
        <v>540165.32550000004</v>
      </c>
      <c r="F8" s="25">
        <f>RA!I12</f>
        <v>-74506.026400000002</v>
      </c>
      <c r="G8" s="16">
        <f t="shared" si="0"/>
        <v>614671.35190000001</v>
      </c>
      <c r="H8" s="27">
        <f>RA!J12</f>
        <v>-13.793189396419301</v>
      </c>
      <c r="I8" s="20">
        <f>VLOOKUP(B8,RMS!B:D,3,FALSE)</f>
        <v>540165.32860512799</v>
      </c>
      <c r="J8" s="21">
        <f>VLOOKUP(B8,RMS!B:E,4,FALSE)</f>
        <v>614671.35227948695</v>
      </c>
      <c r="K8" s="22">
        <f t="shared" si="1"/>
        <v>-3.105127951130271E-3</v>
      </c>
      <c r="L8" s="22">
        <f t="shared" si="2"/>
        <v>-3.7948694080114365E-4</v>
      </c>
    </row>
    <row r="9" spans="1:12">
      <c r="A9" s="38"/>
      <c r="B9" s="12">
        <v>17</v>
      </c>
      <c r="C9" s="35" t="s">
        <v>11</v>
      </c>
      <c r="D9" s="35"/>
      <c r="E9" s="15">
        <f>RA!D13</f>
        <v>622413.39350000001</v>
      </c>
      <c r="F9" s="25">
        <f>RA!I13</f>
        <v>98167.318100000004</v>
      </c>
      <c r="G9" s="16">
        <f t="shared" si="0"/>
        <v>524246.07539999997</v>
      </c>
      <c r="H9" s="27">
        <f>RA!J13</f>
        <v>15.7720446129828</v>
      </c>
      <c r="I9" s="20">
        <f>VLOOKUP(B9,RMS!B:D,3,FALSE)</f>
        <v>622413.56790000002</v>
      </c>
      <c r="J9" s="21">
        <f>VLOOKUP(B9,RMS!B:E,4,FALSE)</f>
        <v>524246.07622649602</v>
      </c>
      <c r="K9" s="22">
        <f t="shared" si="1"/>
        <v>-0.17440000001806766</v>
      </c>
      <c r="L9" s="22">
        <f t="shared" si="2"/>
        <v>-8.2649604883044958E-4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242058.3455</v>
      </c>
      <c r="F10" s="25">
        <f>RA!I14</f>
        <v>44101.955999999998</v>
      </c>
      <c r="G10" s="16">
        <f t="shared" si="0"/>
        <v>197956.38949999999</v>
      </c>
      <c r="H10" s="27">
        <f>RA!J14</f>
        <v>18.219556078061402</v>
      </c>
      <c r="I10" s="20">
        <f>VLOOKUP(B10,RMS!B:D,3,FALSE)</f>
        <v>242058.33037948699</v>
      </c>
      <c r="J10" s="21">
        <f>VLOOKUP(B10,RMS!B:E,4,FALSE)</f>
        <v>197956.39335384601</v>
      </c>
      <c r="K10" s="22">
        <f t="shared" si="1"/>
        <v>1.5120513009605929E-2</v>
      </c>
      <c r="L10" s="22">
        <f t="shared" si="2"/>
        <v>-3.8538460212294012E-3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203614.05679999999</v>
      </c>
      <c r="F11" s="25">
        <f>RA!I15</f>
        <v>22448.830399999999</v>
      </c>
      <c r="G11" s="16">
        <f t="shared" si="0"/>
        <v>181165.22639999999</v>
      </c>
      <c r="H11" s="27">
        <f>RA!J15</f>
        <v>11.025186940826201</v>
      </c>
      <c r="I11" s="20">
        <f>VLOOKUP(B11,RMS!B:D,3,FALSE)</f>
        <v>203614.19189743599</v>
      </c>
      <c r="J11" s="21">
        <f>VLOOKUP(B11,RMS!B:E,4,FALSE)</f>
        <v>181165.22553504299</v>
      </c>
      <c r="K11" s="22">
        <f t="shared" si="1"/>
        <v>-0.13509743599570356</v>
      </c>
      <c r="L11" s="22">
        <f t="shared" si="2"/>
        <v>8.6495699360966682E-4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708633.82180000003</v>
      </c>
      <c r="F12" s="25">
        <f>RA!I16</f>
        <v>16208.027899999999</v>
      </c>
      <c r="G12" s="16">
        <f t="shared" si="0"/>
        <v>692425.79390000005</v>
      </c>
      <c r="H12" s="27">
        <f>RA!J16</f>
        <v>2.2872218911073099</v>
      </c>
      <c r="I12" s="20">
        <f>VLOOKUP(B12,RMS!B:D,3,FALSE)</f>
        <v>708633.66680000001</v>
      </c>
      <c r="J12" s="21">
        <f>VLOOKUP(B12,RMS!B:E,4,FALSE)</f>
        <v>692425.79390000005</v>
      </c>
      <c r="K12" s="22">
        <f t="shared" si="1"/>
        <v>0.15500000002793968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625355.83050000004</v>
      </c>
      <c r="F13" s="25">
        <f>RA!I17</f>
        <v>-3850.9158000000002</v>
      </c>
      <c r="G13" s="16">
        <f t="shared" si="0"/>
        <v>629206.7463</v>
      </c>
      <c r="H13" s="27">
        <f>RA!J17</f>
        <v>-0.61579593763777996</v>
      </c>
      <c r="I13" s="20">
        <f>VLOOKUP(B13,RMS!B:D,3,FALSE)</f>
        <v>625355.87593247904</v>
      </c>
      <c r="J13" s="21">
        <f>VLOOKUP(B13,RMS!B:E,4,FALSE)</f>
        <v>629206.74670769204</v>
      </c>
      <c r="K13" s="22">
        <f t="shared" si="1"/>
        <v>-4.5432479004375637E-2</v>
      </c>
      <c r="L13" s="22">
        <f t="shared" si="2"/>
        <v>-4.0769204497337341E-4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1749983.0201000001</v>
      </c>
      <c r="F14" s="25">
        <f>RA!I18</f>
        <v>248792.18539999999</v>
      </c>
      <c r="G14" s="16">
        <f t="shared" si="0"/>
        <v>1501190.8347</v>
      </c>
      <c r="H14" s="27">
        <f>RA!J18</f>
        <v>14.2168342516708</v>
      </c>
      <c r="I14" s="20">
        <f>VLOOKUP(B14,RMS!B:D,3,FALSE)</f>
        <v>1749983.1250187999</v>
      </c>
      <c r="J14" s="21">
        <f>VLOOKUP(B14,RMS!B:E,4,FALSE)</f>
        <v>1501190.8056641</v>
      </c>
      <c r="K14" s="22">
        <f t="shared" si="1"/>
        <v>-0.10491879982873797</v>
      </c>
      <c r="L14" s="22">
        <f t="shared" si="2"/>
        <v>2.9035900020971894E-2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983173.29310000001</v>
      </c>
      <c r="F15" s="25">
        <f>RA!I19</f>
        <v>7858.5452999999998</v>
      </c>
      <c r="G15" s="16">
        <f t="shared" si="0"/>
        <v>975314.74780000001</v>
      </c>
      <c r="H15" s="27">
        <f>RA!J19</f>
        <v>0.79930418728335995</v>
      </c>
      <c r="I15" s="20">
        <f>VLOOKUP(B15,RMS!B:D,3,FALSE)</f>
        <v>983173.338312821</v>
      </c>
      <c r="J15" s="21">
        <f>VLOOKUP(B15,RMS!B:E,4,FALSE)</f>
        <v>975314.74699145299</v>
      </c>
      <c r="K15" s="22">
        <f t="shared" si="1"/>
        <v>-4.5212820987217128E-2</v>
      </c>
      <c r="L15" s="22">
        <f t="shared" si="2"/>
        <v>8.0854701809585094E-4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1530941.5133</v>
      </c>
      <c r="F16" s="25">
        <f>RA!I20</f>
        <v>36099.361199999999</v>
      </c>
      <c r="G16" s="16">
        <f t="shared" si="0"/>
        <v>1494842.1521000001</v>
      </c>
      <c r="H16" s="27">
        <f>RA!J20</f>
        <v>2.3579843440384902</v>
      </c>
      <c r="I16" s="20">
        <f>VLOOKUP(B16,RMS!B:D,3,FALSE)</f>
        <v>1530941.6327</v>
      </c>
      <c r="J16" s="21">
        <f>VLOOKUP(B16,RMS!B:E,4,FALSE)</f>
        <v>1494842.1521000001</v>
      </c>
      <c r="K16" s="22">
        <f t="shared" si="1"/>
        <v>-0.11939999996684492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405905.25719999999</v>
      </c>
      <c r="F17" s="25">
        <f>RA!I21</f>
        <v>44186.777900000001</v>
      </c>
      <c r="G17" s="16">
        <f t="shared" si="0"/>
        <v>361718.47930000001</v>
      </c>
      <c r="H17" s="27">
        <f>RA!J21</f>
        <v>10.885983149074599</v>
      </c>
      <c r="I17" s="20">
        <f>VLOOKUP(B17,RMS!B:D,3,FALSE)</f>
        <v>405905.10234700103</v>
      </c>
      <c r="J17" s="21">
        <f>VLOOKUP(B17,RMS!B:E,4,FALSE)</f>
        <v>361718.47908525099</v>
      </c>
      <c r="K17" s="22">
        <f t="shared" si="1"/>
        <v>0.15485299896681681</v>
      </c>
      <c r="L17" s="22">
        <f t="shared" si="2"/>
        <v>2.1474901586771011E-4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1071944.7416999999</v>
      </c>
      <c r="F18" s="25">
        <f>RA!I22</f>
        <v>127471.52190000001</v>
      </c>
      <c r="G18" s="16">
        <f t="shared" si="0"/>
        <v>944473.21979999985</v>
      </c>
      <c r="H18" s="27">
        <f>RA!J22</f>
        <v>11.8916131532902</v>
      </c>
      <c r="I18" s="20">
        <f>VLOOKUP(B18,RMS!B:D,3,FALSE)</f>
        <v>1071944.9358805299</v>
      </c>
      <c r="J18" s="21">
        <f>VLOOKUP(B18,RMS!B:E,4,FALSE)</f>
        <v>944473.22897345095</v>
      </c>
      <c r="K18" s="22">
        <f t="shared" si="1"/>
        <v>-0.19418053003028035</v>
      </c>
      <c r="L18" s="22">
        <f t="shared" si="2"/>
        <v>-9.1734511079266667E-3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3384818.1902999999</v>
      </c>
      <c r="F19" s="25">
        <f>RA!I23</f>
        <v>-49505.355199999998</v>
      </c>
      <c r="G19" s="16">
        <f t="shared" si="0"/>
        <v>3434323.5455</v>
      </c>
      <c r="H19" s="27">
        <f>RA!J23</f>
        <v>-1.46257058479151</v>
      </c>
      <c r="I19" s="20">
        <f>VLOOKUP(B19,RMS!B:D,3,FALSE)</f>
        <v>3384819.4314256399</v>
      </c>
      <c r="J19" s="21">
        <f>VLOOKUP(B19,RMS!B:E,4,FALSE)</f>
        <v>3434323.5820820499</v>
      </c>
      <c r="K19" s="22">
        <f t="shared" si="1"/>
        <v>-1.2411256399936974</v>
      </c>
      <c r="L19" s="22">
        <f t="shared" si="2"/>
        <v>-3.6582049913704395E-2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344455.49550000002</v>
      </c>
      <c r="F20" s="25">
        <f>RA!I24</f>
        <v>41011.5697</v>
      </c>
      <c r="G20" s="16">
        <f t="shared" si="0"/>
        <v>303443.92580000003</v>
      </c>
      <c r="H20" s="27">
        <f>RA!J24</f>
        <v>11.906202756460299</v>
      </c>
      <c r="I20" s="20">
        <f>VLOOKUP(B20,RMS!B:D,3,FALSE)</f>
        <v>344455.56513624499</v>
      </c>
      <c r="J20" s="21">
        <f>VLOOKUP(B20,RMS!B:E,4,FALSE)</f>
        <v>303443.92614720098</v>
      </c>
      <c r="K20" s="22">
        <f t="shared" si="1"/>
        <v>-6.963624496711418E-2</v>
      </c>
      <c r="L20" s="22">
        <f t="shared" si="2"/>
        <v>-3.4720095572993159E-4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410012.00280000002</v>
      </c>
      <c r="F21" s="25">
        <f>RA!I25</f>
        <v>18785.3164</v>
      </c>
      <c r="G21" s="16">
        <f t="shared" si="0"/>
        <v>391226.68640000001</v>
      </c>
      <c r="H21" s="27">
        <f>RA!J25</f>
        <v>4.5816503594318698</v>
      </c>
      <c r="I21" s="20">
        <f>VLOOKUP(B21,RMS!B:D,3,FALSE)</f>
        <v>410012.01105529099</v>
      </c>
      <c r="J21" s="21">
        <f>VLOOKUP(B21,RMS!B:E,4,FALSE)</f>
        <v>391226.69782304199</v>
      </c>
      <c r="K21" s="22">
        <f t="shared" si="1"/>
        <v>-8.2552909734658897E-3</v>
      </c>
      <c r="L21" s="22">
        <f t="shared" si="2"/>
        <v>-1.142304198583588E-2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629073.83660000004</v>
      </c>
      <c r="F22" s="25">
        <f>RA!I26</f>
        <v>119445.0018</v>
      </c>
      <c r="G22" s="16">
        <f t="shared" si="0"/>
        <v>509628.83480000007</v>
      </c>
      <c r="H22" s="27">
        <f>RA!J26</f>
        <v>18.98743753922</v>
      </c>
      <c r="I22" s="20">
        <f>VLOOKUP(B22,RMS!B:D,3,FALSE)</f>
        <v>629073.87679832103</v>
      </c>
      <c r="J22" s="21">
        <f>VLOOKUP(B22,RMS!B:E,4,FALSE)</f>
        <v>509628.65370593301</v>
      </c>
      <c r="K22" s="22">
        <f t="shared" si="1"/>
        <v>-4.0198320988565683E-2</v>
      </c>
      <c r="L22" s="22">
        <f t="shared" si="2"/>
        <v>0.18109406705480069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288167.7415</v>
      </c>
      <c r="F23" s="25">
        <f>RA!I27</f>
        <v>86587.409199999995</v>
      </c>
      <c r="G23" s="16">
        <f t="shared" si="0"/>
        <v>201580.33230000001</v>
      </c>
      <c r="H23" s="27">
        <f>RA!J27</f>
        <v>30.0475718584205</v>
      </c>
      <c r="I23" s="20">
        <f>VLOOKUP(B23,RMS!B:D,3,FALSE)</f>
        <v>288167.69084377901</v>
      </c>
      <c r="J23" s="21">
        <f>VLOOKUP(B23,RMS!B:E,4,FALSE)</f>
        <v>201580.33907856501</v>
      </c>
      <c r="K23" s="22">
        <f t="shared" si="1"/>
        <v>5.0656220992095768E-2</v>
      </c>
      <c r="L23" s="22">
        <f t="shared" si="2"/>
        <v>-6.778565002605319E-3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1341957.0778999999</v>
      </c>
      <c r="F24" s="25">
        <f>RA!I28</f>
        <v>12082.6733</v>
      </c>
      <c r="G24" s="16">
        <f t="shared" si="0"/>
        <v>1329874.4046</v>
      </c>
      <c r="H24" s="27">
        <f>RA!J28</f>
        <v>0.90037703135095204</v>
      </c>
      <c r="I24" s="20">
        <f>VLOOKUP(B24,RMS!B:D,3,FALSE)</f>
        <v>1341957.07629912</v>
      </c>
      <c r="J24" s="21">
        <f>VLOOKUP(B24,RMS!B:E,4,FALSE)</f>
        <v>1329874.40861052</v>
      </c>
      <c r="K24" s="22">
        <f t="shared" si="1"/>
        <v>1.6008799429982901E-3</v>
      </c>
      <c r="L24" s="22">
        <f t="shared" si="2"/>
        <v>-4.0105199441313744E-3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664911.6594</v>
      </c>
      <c r="F25" s="25">
        <f>RA!I29</f>
        <v>87960.942999999999</v>
      </c>
      <c r="G25" s="16">
        <f t="shared" si="0"/>
        <v>576950.71640000003</v>
      </c>
      <c r="H25" s="27">
        <f>RA!J29</f>
        <v>13.2289668494269</v>
      </c>
      <c r="I25" s="20">
        <f>VLOOKUP(B25,RMS!B:D,3,FALSE)</f>
        <v>664911.66176194698</v>
      </c>
      <c r="J25" s="21">
        <f>VLOOKUP(B25,RMS!B:E,4,FALSE)</f>
        <v>576950.68304838496</v>
      </c>
      <c r="K25" s="22">
        <f t="shared" si="1"/>
        <v>-2.3619469720870256E-3</v>
      </c>
      <c r="L25" s="22">
        <f t="shared" si="2"/>
        <v>3.3351615071296692E-2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743893.95310000004</v>
      </c>
      <c r="F26" s="25">
        <f>RA!I30</f>
        <v>86756.434399999998</v>
      </c>
      <c r="G26" s="16">
        <f t="shared" si="0"/>
        <v>657137.51870000002</v>
      </c>
      <c r="H26" s="27">
        <f>RA!J30</f>
        <v>11.6624733993956</v>
      </c>
      <c r="I26" s="20">
        <f>VLOOKUP(B26,RMS!B:D,3,FALSE)</f>
        <v>743893.96590973495</v>
      </c>
      <c r="J26" s="21">
        <f>VLOOKUP(B26,RMS!B:E,4,FALSE)</f>
        <v>657137.53095074405</v>
      </c>
      <c r="K26" s="22">
        <f t="shared" si="1"/>
        <v>-1.280973490793258E-2</v>
      </c>
      <c r="L26" s="22">
        <f t="shared" si="2"/>
        <v>-1.2250744039192796E-2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872754.19189999998</v>
      </c>
      <c r="F27" s="25">
        <f>RA!I31</f>
        <v>35901.128499999999</v>
      </c>
      <c r="G27" s="16">
        <f t="shared" si="0"/>
        <v>836853.06339999998</v>
      </c>
      <c r="H27" s="27">
        <f>RA!J31</f>
        <v>4.11354409216215</v>
      </c>
      <c r="I27" s="20">
        <f>VLOOKUP(B27,RMS!B:D,3,FALSE)</f>
        <v>872754.12678761105</v>
      </c>
      <c r="J27" s="21">
        <f>VLOOKUP(B27,RMS!B:E,4,FALSE)</f>
        <v>836853.03300884995</v>
      </c>
      <c r="K27" s="22">
        <f t="shared" si="1"/>
        <v>6.5112388925626874E-2</v>
      </c>
      <c r="L27" s="22">
        <f t="shared" si="2"/>
        <v>3.0391150037758052E-2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146751.09179999999</v>
      </c>
      <c r="F28" s="25">
        <f>RA!I32</f>
        <v>37106.691700000003</v>
      </c>
      <c r="G28" s="16">
        <f t="shared" si="0"/>
        <v>109644.4001</v>
      </c>
      <c r="H28" s="27">
        <f>RA!J32</f>
        <v>25.285462101073101</v>
      </c>
      <c r="I28" s="20">
        <f>VLOOKUP(B28,RMS!B:D,3,FALSE)</f>
        <v>146750.962166001</v>
      </c>
      <c r="J28" s="21">
        <f>VLOOKUP(B28,RMS!B:E,4,FALSE)</f>
        <v>109644.40565423301</v>
      </c>
      <c r="K28" s="22">
        <f t="shared" si="1"/>
        <v>0.1296339989930857</v>
      </c>
      <c r="L28" s="22">
        <f t="shared" si="2"/>
        <v>-5.5542330082971603E-3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-0.25640000000000002</v>
      </c>
      <c r="F29" s="25">
        <f>RA!I33</f>
        <v>2.2313999999999998</v>
      </c>
      <c r="G29" s="16">
        <f t="shared" si="0"/>
        <v>-2.4878</v>
      </c>
      <c r="H29" s="27">
        <f>RA!J33</f>
        <v>-870.28081123244999</v>
      </c>
      <c r="I29" s="20">
        <f>VLOOKUP(B29,RMS!B:D,3,FALSE)</f>
        <v>-0.25650000000000001</v>
      </c>
      <c r="J29" s="21">
        <f>VLOOKUP(B29,RMS!B:E,4,FALSE)</f>
        <v>-2.4878</v>
      </c>
      <c r="K29" s="22">
        <f t="shared" si="1"/>
        <v>9.9999999999988987E-5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294631.99129999999</v>
      </c>
      <c r="F31" s="25">
        <f>RA!I35</f>
        <v>30380.750800000002</v>
      </c>
      <c r="G31" s="16">
        <f t="shared" si="0"/>
        <v>264251.24050000001</v>
      </c>
      <c r="H31" s="27">
        <f>RA!J35</f>
        <v>10.311422960538501</v>
      </c>
      <c r="I31" s="20">
        <f>VLOOKUP(B31,RMS!B:D,3,FALSE)</f>
        <v>294631.99099999998</v>
      </c>
      <c r="J31" s="21">
        <f>VLOOKUP(B31,RMS!B:E,4,FALSE)</f>
        <v>264251.25599999999</v>
      </c>
      <c r="K31" s="22">
        <f t="shared" si="1"/>
        <v>3.0000001424923539E-4</v>
      </c>
      <c r="L31" s="22">
        <f t="shared" si="2"/>
        <v>-1.5499999979510903E-2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262319.22979999997</v>
      </c>
      <c r="F35" s="25">
        <f>RA!I39</f>
        <v>6121.9657999999999</v>
      </c>
      <c r="G35" s="16">
        <f t="shared" si="0"/>
        <v>256197.26399999997</v>
      </c>
      <c r="H35" s="27">
        <f>RA!J39</f>
        <v>2.3337846046084998</v>
      </c>
      <c r="I35" s="20">
        <f>VLOOKUP(B35,RMS!B:D,3,FALSE)</f>
        <v>262319.23076923098</v>
      </c>
      <c r="J35" s="21">
        <f>VLOOKUP(B35,RMS!B:E,4,FALSE)</f>
        <v>256197.26264957301</v>
      </c>
      <c r="K35" s="22">
        <f t="shared" si="1"/>
        <v>-9.6923101227730513E-4</v>
      </c>
      <c r="L35" s="22">
        <f t="shared" si="2"/>
        <v>1.3504269591066986E-3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663886.96369999996</v>
      </c>
      <c r="F36" s="25">
        <f>RA!I40</f>
        <v>66242.208100000003</v>
      </c>
      <c r="G36" s="16">
        <f t="shared" si="0"/>
        <v>597644.75559999992</v>
      </c>
      <c r="H36" s="27">
        <f>RA!J40</f>
        <v>9.9779347572689794</v>
      </c>
      <c r="I36" s="20">
        <f>VLOOKUP(B36,RMS!B:D,3,FALSE)</f>
        <v>663886.95648034196</v>
      </c>
      <c r="J36" s="21">
        <f>VLOOKUP(B36,RMS!B:E,4,FALSE)</f>
        <v>597644.75242051296</v>
      </c>
      <c r="K36" s="22">
        <f t="shared" si="1"/>
        <v>7.219658000394702E-3</v>
      </c>
      <c r="L36" s="22">
        <f t="shared" si="2"/>
        <v>3.1794869573786855E-3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74853.148300000001</v>
      </c>
      <c r="F39" s="25">
        <f>RA!I43</f>
        <v>7301.4579999999996</v>
      </c>
      <c r="G39" s="16">
        <f t="shared" si="0"/>
        <v>67551.690300000002</v>
      </c>
      <c r="H39" s="27">
        <f>RA!J43</f>
        <v>9.7543766238620595</v>
      </c>
      <c r="I39" s="20">
        <f>VLOOKUP(B39,RMS!B:D,3,FALSE)</f>
        <v>74853.148854095794</v>
      </c>
      <c r="J39" s="21">
        <f>VLOOKUP(B39,RMS!B:E,4,FALSE)</f>
        <v>67551.690462143597</v>
      </c>
      <c r="K39" s="22">
        <f t="shared" si="1"/>
        <v>-5.5409579363185912E-4</v>
      </c>
      <c r="L39" s="22">
        <f t="shared" si="2"/>
        <v>-1.6214359493460506E-4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>
      <c r="A7" s="46" t="s">
        <v>5</v>
      </c>
      <c r="B7" s="47"/>
      <c r="C7" s="48"/>
      <c r="D7" s="63">
        <v>19895396.4936</v>
      </c>
      <c r="E7" s="63">
        <v>17074373</v>
      </c>
      <c r="F7" s="64">
        <v>116.521974151555</v>
      </c>
      <c r="G7" s="63">
        <v>13315859.965600001</v>
      </c>
      <c r="H7" s="64">
        <v>49.411277566732302</v>
      </c>
      <c r="I7" s="63">
        <v>1308405.6897</v>
      </c>
      <c r="J7" s="64">
        <v>6.5764243005706904</v>
      </c>
      <c r="K7" s="63">
        <v>1709726.6543000001</v>
      </c>
      <c r="L7" s="64">
        <v>12.839776467437201</v>
      </c>
      <c r="M7" s="64">
        <v>-0.23472814416893401</v>
      </c>
      <c r="N7" s="63">
        <v>485266984.41549999</v>
      </c>
      <c r="O7" s="63">
        <v>5792250969.6466999</v>
      </c>
      <c r="P7" s="63">
        <v>1004608</v>
      </c>
      <c r="Q7" s="63">
        <v>943483</v>
      </c>
      <c r="R7" s="64">
        <v>6.4786540933965</v>
      </c>
      <c r="S7" s="63">
        <v>19.8041390209913</v>
      </c>
      <c r="T7" s="63">
        <v>19.114325797921101</v>
      </c>
      <c r="U7" s="65">
        <v>3.4831770385928098</v>
      </c>
      <c r="V7" s="53"/>
      <c r="W7" s="53"/>
    </row>
    <row r="8" spans="1:23" ht="14.25" thickBot="1">
      <c r="A8" s="49">
        <v>41607</v>
      </c>
      <c r="B8" s="39" t="s">
        <v>6</v>
      </c>
      <c r="C8" s="40"/>
      <c r="D8" s="66">
        <v>740347.24109999998</v>
      </c>
      <c r="E8" s="66">
        <v>529409</v>
      </c>
      <c r="F8" s="67">
        <v>139.84409806029001</v>
      </c>
      <c r="G8" s="66">
        <v>505464.92869999999</v>
      </c>
      <c r="H8" s="67">
        <v>46.4685676618735</v>
      </c>
      <c r="I8" s="66">
        <v>88499.338300000003</v>
      </c>
      <c r="J8" s="67">
        <v>11.953760801284099</v>
      </c>
      <c r="K8" s="66">
        <v>109680.52370000001</v>
      </c>
      <c r="L8" s="67">
        <v>21.698938437150598</v>
      </c>
      <c r="M8" s="67">
        <v>-0.193117106715638</v>
      </c>
      <c r="N8" s="66">
        <v>17268063.928300001</v>
      </c>
      <c r="O8" s="66">
        <v>203274426.3096</v>
      </c>
      <c r="P8" s="66">
        <v>30161</v>
      </c>
      <c r="Q8" s="66">
        <v>28859</v>
      </c>
      <c r="R8" s="67">
        <v>4.5115908382133796</v>
      </c>
      <c r="S8" s="66">
        <v>24.546508441364701</v>
      </c>
      <c r="T8" s="66">
        <v>24.954310561696499</v>
      </c>
      <c r="U8" s="68">
        <v>-1.66134471346907</v>
      </c>
      <c r="V8" s="53"/>
      <c r="W8" s="53"/>
    </row>
    <row r="9" spans="1:23" ht="12" customHeight="1" thickBot="1">
      <c r="A9" s="50"/>
      <c r="B9" s="39" t="s">
        <v>7</v>
      </c>
      <c r="C9" s="40"/>
      <c r="D9" s="66">
        <v>123490.518</v>
      </c>
      <c r="E9" s="66">
        <v>79237</v>
      </c>
      <c r="F9" s="67">
        <v>155.849562704292</v>
      </c>
      <c r="G9" s="66">
        <v>67530.812900000004</v>
      </c>
      <c r="H9" s="67">
        <v>82.865439785043705</v>
      </c>
      <c r="I9" s="66">
        <v>19546.5092</v>
      </c>
      <c r="J9" s="67">
        <v>15.8283482137471</v>
      </c>
      <c r="K9" s="66">
        <v>14887.7022</v>
      </c>
      <c r="L9" s="67">
        <v>22.045791484911899</v>
      </c>
      <c r="M9" s="67">
        <v>0.31292988920748299</v>
      </c>
      <c r="N9" s="66">
        <v>2619762.7132000001</v>
      </c>
      <c r="O9" s="66">
        <v>37640543.021399997</v>
      </c>
      <c r="P9" s="66">
        <v>6132</v>
      </c>
      <c r="Q9" s="66">
        <v>4941</v>
      </c>
      <c r="R9" s="67">
        <v>24.104432301153601</v>
      </c>
      <c r="S9" s="66">
        <v>20.1387015655577</v>
      </c>
      <c r="T9" s="66">
        <v>15.186483222019801</v>
      </c>
      <c r="U9" s="68">
        <v>24.590554298731199</v>
      </c>
      <c r="V9" s="53"/>
      <c r="W9" s="53"/>
    </row>
    <row r="10" spans="1:23" ht="14.25" thickBot="1">
      <c r="A10" s="50"/>
      <c r="B10" s="39" t="s">
        <v>8</v>
      </c>
      <c r="C10" s="40"/>
      <c r="D10" s="66">
        <v>139329.2242</v>
      </c>
      <c r="E10" s="66">
        <v>101951</v>
      </c>
      <c r="F10" s="67">
        <v>136.662930427362</v>
      </c>
      <c r="G10" s="66">
        <v>76302.879400000005</v>
      </c>
      <c r="H10" s="67">
        <v>82.6002180987157</v>
      </c>
      <c r="I10" s="66">
        <v>34476.714699999997</v>
      </c>
      <c r="J10" s="67">
        <v>24.7447833704366</v>
      </c>
      <c r="K10" s="66">
        <v>20570.2791</v>
      </c>
      <c r="L10" s="67">
        <v>26.958719332418799</v>
      </c>
      <c r="M10" s="67">
        <v>0.676045061537352</v>
      </c>
      <c r="N10" s="66">
        <v>3528891.4223000002</v>
      </c>
      <c r="O10" s="66">
        <v>51117472.285099998</v>
      </c>
      <c r="P10" s="66">
        <v>89435</v>
      </c>
      <c r="Q10" s="66">
        <v>81265</v>
      </c>
      <c r="R10" s="67">
        <v>10.053528579339201</v>
      </c>
      <c r="S10" s="66">
        <v>1.5578825314474201</v>
      </c>
      <c r="T10" s="66">
        <v>1.54026836891651</v>
      </c>
      <c r="U10" s="68">
        <v>1.1306476692146701</v>
      </c>
      <c r="V10" s="53"/>
      <c r="W10" s="53"/>
    </row>
    <row r="11" spans="1:23" ht="14.25" thickBot="1">
      <c r="A11" s="50"/>
      <c r="B11" s="39" t="s">
        <v>9</v>
      </c>
      <c r="C11" s="40"/>
      <c r="D11" s="66">
        <v>85554.593800000002</v>
      </c>
      <c r="E11" s="66">
        <v>56728</v>
      </c>
      <c r="F11" s="67">
        <v>150.81545938513599</v>
      </c>
      <c r="G11" s="66">
        <v>68457.214000000007</v>
      </c>
      <c r="H11" s="67">
        <v>24.975278427193899</v>
      </c>
      <c r="I11" s="66">
        <v>12725.118700000001</v>
      </c>
      <c r="J11" s="67">
        <v>14.873682563144801</v>
      </c>
      <c r="K11" s="66">
        <v>15953.8827</v>
      </c>
      <c r="L11" s="67">
        <v>23.3048962524242</v>
      </c>
      <c r="M11" s="67">
        <v>-0.20238107930930199</v>
      </c>
      <c r="N11" s="66">
        <v>1643152.7324000001</v>
      </c>
      <c r="O11" s="66">
        <v>18467479.645799998</v>
      </c>
      <c r="P11" s="66">
        <v>4051</v>
      </c>
      <c r="Q11" s="66">
        <v>3592</v>
      </c>
      <c r="R11" s="67">
        <v>12.7783964365256</v>
      </c>
      <c r="S11" s="66">
        <v>21.119376400888701</v>
      </c>
      <c r="T11" s="66">
        <v>20.272795712694901</v>
      </c>
      <c r="U11" s="68">
        <v>4.0085496471295698</v>
      </c>
      <c r="V11" s="53"/>
      <c r="W11" s="53"/>
    </row>
    <row r="12" spans="1:23" ht="14.25" thickBot="1">
      <c r="A12" s="50"/>
      <c r="B12" s="39" t="s">
        <v>10</v>
      </c>
      <c r="C12" s="40"/>
      <c r="D12" s="66">
        <v>540165.32550000004</v>
      </c>
      <c r="E12" s="66">
        <v>198939</v>
      </c>
      <c r="F12" s="67">
        <v>271.52309275707597</v>
      </c>
      <c r="G12" s="66">
        <v>230665.86439999999</v>
      </c>
      <c r="H12" s="67">
        <v>134.176533621505</v>
      </c>
      <c r="I12" s="66">
        <v>-74506.026400000002</v>
      </c>
      <c r="J12" s="67">
        <v>-13.793189396419301</v>
      </c>
      <c r="K12" s="66">
        <v>20484.278900000001</v>
      </c>
      <c r="L12" s="67">
        <v>8.8804986178960608</v>
      </c>
      <c r="M12" s="67">
        <v>-4.6372296415081502</v>
      </c>
      <c r="N12" s="66">
        <v>7956687.8455999997</v>
      </c>
      <c r="O12" s="66">
        <v>71302262.251599997</v>
      </c>
      <c r="P12" s="66">
        <v>4321</v>
      </c>
      <c r="Q12" s="66">
        <v>4093</v>
      </c>
      <c r="R12" s="67">
        <v>5.57048619594429</v>
      </c>
      <c r="S12" s="66">
        <v>125.009332446193</v>
      </c>
      <c r="T12" s="66">
        <v>123.49327016858101</v>
      </c>
      <c r="U12" s="68">
        <v>1.2127592780043399</v>
      </c>
      <c r="V12" s="53"/>
      <c r="W12" s="53"/>
    </row>
    <row r="13" spans="1:23" ht="14.25" thickBot="1">
      <c r="A13" s="50"/>
      <c r="B13" s="39" t="s">
        <v>11</v>
      </c>
      <c r="C13" s="40"/>
      <c r="D13" s="66">
        <v>622413.39350000001</v>
      </c>
      <c r="E13" s="66">
        <v>305727</v>
      </c>
      <c r="F13" s="67">
        <v>203.58469925783501</v>
      </c>
      <c r="G13" s="66">
        <v>372794.2095</v>
      </c>
      <c r="H13" s="67">
        <v>66.958975659733298</v>
      </c>
      <c r="I13" s="66">
        <v>98167.318100000004</v>
      </c>
      <c r="J13" s="67">
        <v>15.7720446129828</v>
      </c>
      <c r="K13" s="66">
        <v>87681.808699999994</v>
      </c>
      <c r="L13" s="67">
        <v>23.520163796964798</v>
      </c>
      <c r="M13" s="67">
        <v>0.119585915886792</v>
      </c>
      <c r="N13" s="66">
        <v>12355707.712300001</v>
      </c>
      <c r="O13" s="66">
        <v>108955616.9313</v>
      </c>
      <c r="P13" s="66">
        <v>12844</v>
      </c>
      <c r="Q13" s="66">
        <v>12475</v>
      </c>
      <c r="R13" s="67">
        <v>2.9579158316633198</v>
      </c>
      <c r="S13" s="66">
        <v>48.4594669495484</v>
      </c>
      <c r="T13" s="66">
        <v>39.862564753507002</v>
      </c>
      <c r="U13" s="68">
        <v>17.740397774064899</v>
      </c>
      <c r="V13" s="53"/>
      <c r="W13" s="53"/>
    </row>
    <row r="14" spans="1:23" ht="14.25" thickBot="1">
      <c r="A14" s="50"/>
      <c r="B14" s="39" t="s">
        <v>12</v>
      </c>
      <c r="C14" s="40"/>
      <c r="D14" s="66">
        <v>242058.3455</v>
      </c>
      <c r="E14" s="66">
        <v>132769</v>
      </c>
      <c r="F14" s="67">
        <v>182.31540909399001</v>
      </c>
      <c r="G14" s="66">
        <v>152772.041</v>
      </c>
      <c r="H14" s="67">
        <v>58.444139330441999</v>
      </c>
      <c r="I14" s="66">
        <v>44101.955999999998</v>
      </c>
      <c r="J14" s="67">
        <v>18.219556078061402</v>
      </c>
      <c r="K14" s="66">
        <v>29097.715100000001</v>
      </c>
      <c r="L14" s="67">
        <v>19.0464923486883</v>
      </c>
      <c r="M14" s="67">
        <v>0.515650141203011</v>
      </c>
      <c r="N14" s="66">
        <v>6030398.7811000003</v>
      </c>
      <c r="O14" s="66">
        <v>56362133.702699997</v>
      </c>
      <c r="P14" s="66">
        <v>3810</v>
      </c>
      <c r="Q14" s="66">
        <v>3868</v>
      </c>
      <c r="R14" s="67">
        <v>-1.49948293691831</v>
      </c>
      <c r="S14" s="66">
        <v>63.532374146981603</v>
      </c>
      <c r="T14" s="66">
        <v>60.752340718717697</v>
      </c>
      <c r="U14" s="68">
        <v>4.3757745017246599</v>
      </c>
      <c r="V14" s="53"/>
      <c r="W14" s="53"/>
    </row>
    <row r="15" spans="1:23" ht="14.25" thickBot="1">
      <c r="A15" s="50"/>
      <c r="B15" s="39" t="s">
        <v>13</v>
      </c>
      <c r="C15" s="40"/>
      <c r="D15" s="66">
        <v>203614.05679999999</v>
      </c>
      <c r="E15" s="66">
        <v>75737</v>
      </c>
      <c r="F15" s="67">
        <v>268.84357289039701</v>
      </c>
      <c r="G15" s="66">
        <v>97912.111999999994</v>
      </c>
      <c r="H15" s="67">
        <v>107.95594400006399</v>
      </c>
      <c r="I15" s="66">
        <v>22448.830399999999</v>
      </c>
      <c r="J15" s="67">
        <v>11.025186940826201</v>
      </c>
      <c r="K15" s="66">
        <v>16882.390200000002</v>
      </c>
      <c r="L15" s="67">
        <v>17.2423920341949</v>
      </c>
      <c r="M15" s="67">
        <v>0.32971872667650998</v>
      </c>
      <c r="N15" s="66">
        <v>4198517.4535999997</v>
      </c>
      <c r="O15" s="66">
        <v>35750427.227799997</v>
      </c>
      <c r="P15" s="66">
        <v>7328</v>
      </c>
      <c r="Q15" s="66">
        <v>6841</v>
      </c>
      <c r="R15" s="67">
        <v>7.1188422745212598</v>
      </c>
      <c r="S15" s="66">
        <v>27.785761026200898</v>
      </c>
      <c r="T15" s="66">
        <v>26.782258792574201</v>
      </c>
      <c r="U15" s="68">
        <v>3.6115700868528702</v>
      </c>
      <c r="V15" s="53"/>
      <c r="W15" s="53"/>
    </row>
    <row r="16" spans="1:23" ht="14.25" thickBot="1">
      <c r="A16" s="50"/>
      <c r="B16" s="39" t="s">
        <v>14</v>
      </c>
      <c r="C16" s="40"/>
      <c r="D16" s="66">
        <v>708633.82180000003</v>
      </c>
      <c r="E16" s="66">
        <v>617836</v>
      </c>
      <c r="F16" s="67">
        <v>114.69610411177101</v>
      </c>
      <c r="G16" s="66">
        <v>416868.80729999999</v>
      </c>
      <c r="H16" s="67">
        <v>69.989648875319006</v>
      </c>
      <c r="I16" s="66">
        <v>16208.027899999999</v>
      </c>
      <c r="J16" s="67">
        <v>2.2872218911073099</v>
      </c>
      <c r="K16" s="66">
        <v>3997.5299</v>
      </c>
      <c r="L16" s="67">
        <v>0.95894195727702303</v>
      </c>
      <c r="M16" s="67">
        <v>3.05451073674271</v>
      </c>
      <c r="N16" s="66">
        <v>20963409.5638</v>
      </c>
      <c r="O16" s="66">
        <v>284915529.92989999</v>
      </c>
      <c r="P16" s="66">
        <v>42589</v>
      </c>
      <c r="Q16" s="66">
        <v>34591</v>
      </c>
      <c r="R16" s="67">
        <v>23.121621230955999</v>
      </c>
      <c r="S16" s="66">
        <v>16.638893183685902</v>
      </c>
      <c r="T16" s="66">
        <v>17.548179835795398</v>
      </c>
      <c r="U16" s="68">
        <v>-5.4648265486855996</v>
      </c>
      <c r="V16" s="53"/>
      <c r="W16" s="53"/>
    </row>
    <row r="17" spans="1:23" ht="12" thickBot="1">
      <c r="A17" s="50"/>
      <c r="B17" s="39" t="s">
        <v>15</v>
      </c>
      <c r="C17" s="40"/>
      <c r="D17" s="66">
        <v>625355.83050000004</v>
      </c>
      <c r="E17" s="66">
        <v>520564</v>
      </c>
      <c r="F17" s="67">
        <v>120.13044130981</v>
      </c>
      <c r="G17" s="66">
        <v>369523.40360000002</v>
      </c>
      <c r="H17" s="67">
        <v>69.233078177893304</v>
      </c>
      <c r="I17" s="66">
        <v>-3850.9158000000002</v>
      </c>
      <c r="J17" s="67">
        <v>-0.61579593763777996</v>
      </c>
      <c r="K17" s="66">
        <v>53850.324099999998</v>
      </c>
      <c r="L17" s="67">
        <v>14.572912994244801</v>
      </c>
      <c r="M17" s="67">
        <v>-1.0715114693246599</v>
      </c>
      <c r="N17" s="66">
        <v>15808671.004899999</v>
      </c>
      <c r="O17" s="66">
        <v>264498055.2595</v>
      </c>
      <c r="P17" s="66">
        <v>10523</v>
      </c>
      <c r="Q17" s="66">
        <v>9662</v>
      </c>
      <c r="R17" s="67">
        <v>8.9111985096253399</v>
      </c>
      <c r="S17" s="66">
        <v>59.427523567423698</v>
      </c>
      <c r="T17" s="66">
        <v>46.6117748602774</v>
      </c>
      <c r="U17" s="68">
        <v>21.5653420129584</v>
      </c>
      <c r="V17" s="52"/>
      <c r="W17" s="52"/>
    </row>
    <row r="18" spans="1:23" ht="12" thickBot="1">
      <c r="A18" s="50"/>
      <c r="B18" s="39" t="s">
        <v>16</v>
      </c>
      <c r="C18" s="40"/>
      <c r="D18" s="66">
        <v>1749983.0201000001</v>
      </c>
      <c r="E18" s="66">
        <v>1352330</v>
      </c>
      <c r="F18" s="67">
        <v>129.40502836585699</v>
      </c>
      <c r="G18" s="66">
        <v>1231127.9443999999</v>
      </c>
      <c r="H18" s="67">
        <v>42.144691626902201</v>
      </c>
      <c r="I18" s="66">
        <v>248792.18539999999</v>
      </c>
      <c r="J18" s="67">
        <v>14.2168342516708</v>
      </c>
      <c r="K18" s="66">
        <v>201876.83050000001</v>
      </c>
      <c r="L18" s="67">
        <v>16.397713285468999</v>
      </c>
      <c r="M18" s="67">
        <v>0.23239593559995</v>
      </c>
      <c r="N18" s="66">
        <v>49496995.747199997</v>
      </c>
      <c r="O18" s="66">
        <v>661362858.15820003</v>
      </c>
      <c r="P18" s="66">
        <v>91975</v>
      </c>
      <c r="Q18" s="66">
        <v>77451</v>
      </c>
      <c r="R18" s="67">
        <v>18.752501581645198</v>
      </c>
      <c r="S18" s="66">
        <v>19.0267248719761</v>
      </c>
      <c r="T18" s="66">
        <v>18.313921886095699</v>
      </c>
      <c r="U18" s="68">
        <v>3.74632518563519</v>
      </c>
      <c r="V18" s="52"/>
      <c r="W18" s="52"/>
    </row>
    <row r="19" spans="1:23" ht="12" thickBot="1">
      <c r="A19" s="50"/>
      <c r="B19" s="39" t="s">
        <v>17</v>
      </c>
      <c r="C19" s="40"/>
      <c r="D19" s="66">
        <v>983173.29310000001</v>
      </c>
      <c r="E19" s="66">
        <v>659948</v>
      </c>
      <c r="F19" s="67">
        <v>148.97738808209101</v>
      </c>
      <c r="G19" s="66">
        <v>471082.07909999997</v>
      </c>
      <c r="H19" s="67">
        <v>108.705305661032</v>
      </c>
      <c r="I19" s="66">
        <v>7858.5452999999998</v>
      </c>
      <c r="J19" s="67">
        <v>0.79930418728335995</v>
      </c>
      <c r="K19" s="66">
        <v>69238.073999999993</v>
      </c>
      <c r="L19" s="67">
        <v>14.6976667276919</v>
      </c>
      <c r="M19" s="67">
        <v>-0.88649965479975701</v>
      </c>
      <c r="N19" s="66">
        <v>20877765.581799999</v>
      </c>
      <c r="O19" s="66">
        <v>229982174.90259999</v>
      </c>
      <c r="P19" s="66">
        <v>20493</v>
      </c>
      <c r="Q19" s="66">
        <v>18181</v>
      </c>
      <c r="R19" s="67">
        <v>12.716572245751101</v>
      </c>
      <c r="S19" s="66">
        <v>47.976054901673699</v>
      </c>
      <c r="T19" s="66">
        <v>47.930419421373998</v>
      </c>
      <c r="U19" s="68">
        <v>9.5121369177397996E-2</v>
      </c>
      <c r="V19" s="52"/>
      <c r="W19" s="52"/>
    </row>
    <row r="20" spans="1:23" ht="12" thickBot="1">
      <c r="A20" s="50"/>
      <c r="B20" s="39" t="s">
        <v>18</v>
      </c>
      <c r="C20" s="40"/>
      <c r="D20" s="66">
        <v>1530941.5133</v>
      </c>
      <c r="E20" s="66">
        <v>1068370</v>
      </c>
      <c r="F20" s="67">
        <v>143.29693957149701</v>
      </c>
      <c r="G20" s="66">
        <v>1080343.5915000001</v>
      </c>
      <c r="H20" s="67">
        <v>41.7087605596261</v>
      </c>
      <c r="I20" s="66">
        <v>36099.361199999999</v>
      </c>
      <c r="J20" s="67">
        <v>2.3579843440384902</v>
      </c>
      <c r="K20" s="66">
        <v>54709.161999999997</v>
      </c>
      <c r="L20" s="67">
        <v>5.0640520692161699</v>
      </c>
      <c r="M20" s="67">
        <v>-0.340158761707957</v>
      </c>
      <c r="N20" s="66">
        <v>35022583.039300002</v>
      </c>
      <c r="O20" s="66">
        <v>352231262.91259998</v>
      </c>
      <c r="P20" s="66">
        <v>44691</v>
      </c>
      <c r="Q20" s="66">
        <v>46989</v>
      </c>
      <c r="R20" s="67">
        <v>-4.8905062887058701</v>
      </c>
      <c r="S20" s="66">
        <v>34.256148067843597</v>
      </c>
      <c r="T20" s="66">
        <v>39.608616603885999</v>
      </c>
      <c r="U20" s="68">
        <v>-15.6248406138423</v>
      </c>
      <c r="V20" s="52"/>
      <c r="W20" s="52"/>
    </row>
    <row r="21" spans="1:23" ht="12" thickBot="1">
      <c r="A21" s="50"/>
      <c r="B21" s="39" t="s">
        <v>19</v>
      </c>
      <c r="C21" s="40"/>
      <c r="D21" s="66">
        <v>405905.25719999999</v>
      </c>
      <c r="E21" s="66">
        <v>376426</v>
      </c>
      <c r="F21" s="67">
        <v>107.831355219884</v>
      </c>
      <c r="G21" s="66">
        <v>305221.15139999997</v>
      </c>
      <c r="H21" s="67">
        <v>32.987263608101301</v>
      </c>
      <c r="I21" s="66">
        <v>44186.777900000001</v>
      </c>
      <c r="J21" s="67">
        <v>10.885983149074599</v>
      </c>
      <c r="K21" s="66">
        <v>43573.161699999997</v>
      </c>
      <c r="L21" s="67">
        <v>14.2759312387549</v>
      </c>
      <c r="M21" s="67">
        <v>1.4082434601022001E-2</v>
      </c>
      <c r="N21" s="66">
        <v>10546632.6041</v>
      </c>
      <c r="O21" s="66">
        <v>131424325.5772</v>
      </c>
      <c r="P21" s="66">
        <v>37328</v>
      </c>
      <c r="Q21" s="66">
        <v>33814</v>
      </c>
      <c r="R21" s="67">
        <v>10.392145265274699</v>
      </c>
      <c r="S21" s="66">
        <v>10.874015677239599</v>
      </c>
      <c r="T21" s="66">
        <v>10.567092934879</v>
      </c>
      <c r="U21" s="68">
        <v>2.82253356506539</v>
      </c>
      <c r="V21" s="52"/>
      <c r="W21" s="52"/>
    </row>
    <row r="22" spans="1:23" ht="12" thickBot="1">
      <c r="A22" s="50"/>
      <c r="B22" s="39" t="s">
        <v>20</v>
      </c>
      <c r="C22" s="40"/>
      <c r="D22" s="66">
        <v>1071944.7416999999</v>
      </c>
      <c r="E22" s="66">
        <v>1046346</v>
      </c>
      <c r="F22" s="67">
        <v>102.44648918235499</v>
      </c>
      <c r="G22" s="66">
        <v>624552.179</v>
      </c>
      <c r="H22" s="67">
        <v>71.634136865288298</v>
      </c>
      <c r="I22" s="66">
        <v>127471.52190000001</v>
      </c>
      <c r="J22" s="67">
        <v>11.8916131532902</v>
      </c>
      <c r="K22" s="66">
        <v>89278.557100000005</v>
      </c>
      <c r="L22" s="67">
        <v>14.294811562894299</v>
      </c>
      <c r="M22" s="67">
        <v>0.42779549805246597</v>
      </c>
      <c r="N22" s="66">
        <v>28943324.952399999</v>
      </c>
      <c r="O22" s="66">
        <v>374643441.54479998</v>
      </c>
      <c r="P22" s="66">
        <v>67132</v>
      </c>
      <c r="Q22" s="66">
        <v>58928</v>
      </c>
      <c r="R22" s="67">
        <v>13.922074395872899</v>
      </c>
      <c r="S22" s="66">
        <v>15.9677164645773</v>
      </c>
      <c r="T22" s="66">
        <v>15.816425005091</v>
      </c>
      <c r="U22" s="68">
        <v>0.94748337886582601</v>
      </c>
      <c r="V22" s="52"/>
      <c r="W22" s="52"/>
    </row>
    <row r="23" spans="1:23" ht="12" thickBot="1">
      <c r="A23" s="50"/>
      <c r="B23" s="39" t="s">
        <v>21</v>
      </c>
      <c r="C23" s="40"/>
      <c r="D23" s="66">
        <v>3384818.1902999999</v>
      </c>
      <c r="E23" s="66">
        <v>2248150</v>
      </c>
      <c r="F23" s="67">
        <v>150.56015792095701</v>
      </c>
      <c r="G23" s="66">
        <v>1942928.2594999999</v>
      </c>
      <c r="H23" s="67">
        <v>74.212206433760002</v>
      </c>
      <c r="I23" s="66">
        <v>-49505.355199999998</v>
      </c>
      <c r="J23" s="67">
        <v>-1.46257058479151</v>
      </c>
      <c r="K23" s="66">
        <v>221544.94990000001</v>
      </c>
      <c r="L23" s="67">
        <v>11.4026315082273</v>
      </c>
      <c r="M23" s="67">
        <v>-1.2234551282813999</v>
      </c>
      <c r="N23" s="66">
        <v>74103108.802100003</v>
      </c>
      <c r="O23" s="66">
        <v>842219174.58459997</v>
      </c>
      <c r="P23" s="66">
        <v>95483</v>
      </c>
      <c r="Q23" s="66">
        <v>89451</v>
      </c>
      <c r="R23" s="67">
        <v>6.7433566980805102</v>
      </c>
      <c r="S23" s="66">
        <v>35.449432781751703</v>
      </c>
      <c r="T23" s="66">
        <v>30.5991792400309</v>
      </c>
      <c r="U23" s="68">
        <v>13.6821753159832</v>
      </c>
      <c r="V23" s="52"/>
      <c r="W23" s="52"/>
    </row>
    <row r="24" spans="1:23" ht="12" thickBot="1">
      <c r="A24" s="50"/>
      <c r="B24" s="39" t="s">
        <v>22</v>
      </c>
      <c r="C24" s="40"/>
      <c r="D24" s="66">
        <v>344455.49550000002</v>
      </c>
      <c r="E24" s="66">
        <v>257133</v>
      </c>
      <c r="F24" s="67">
        <v>133.96005005191901</v>
      </c>
      <c r="G24" s="66">
        <v>263097.05609999999</v>
      </c>
      <c r="H24" s="67">
        <v>30.923356044347599</v>
      </c>
      <c r="I24" s="66">
        <v>41011.5697</v>
      </c>
      <c r="J24" s="67">
        <v>11.906202756460299</v>
      </c>
      <c r="K24" s="66">
        <v>41114.8226</v>
      </c>
      <c r="L24" s="67">
        <v>15.6272454011697</v>
      </c>
      <c r="M24" s="67">
        <v>-2.5113303054850001E-3</v>
      </c>
      <c r="N24" s="66">
        <v>8472344.9326000009</v>
      </c>
      <c r="O24" s="66">
        <v>102075559.0279</v>
      </c>
      <c r="P24" s="66">
        <v>34063</v>
      </c>
      <c r="Q24" s="66">
        <v>31702</v>
      </c>
      <c r="R24" s="67">
        <v>7.4474796542805004</v>
      </c>
      <c r="S24" s="66">
        <v>10.112306476235201</v>
      </c>
      <c r="T24" s="66">
        <v>9.62999098479591</v>
      </c>
      <c r="U24" s="68">
        <v>4.7695893372375799</v>
      </c>
      <c r="V24" s="52"/>
      <c r="W24" s="52"/>
    </row>
    <row r="25" spans="1:23" ht="12" thickBot="1">
      <c r="A25" s="50"/>
      <c r="B25" s="39" t="s">
        <v>23</v>
      </c>
      <c r="C25" s="40"/>
      <c r="D25" s="66">
        <v>410012.00280000002</v>
      </c>
      <c r="E25" s="66">
        <v>348198</v>
      </c>
      <c r="F25" s="67">
        <v>117.752543897438</v>
      </c>
      <c r="G25" s="66">
        <v>228471.51850000001</v>
      </c>
      <c r="H25" s="67">
        <v>79.458693797756695</v>
      </c>
      <c r="I25" s="66">
        <v>18785.3164</v>
      </c>
      <c r="J25" s="67">
        <v>4.5816503594318698</v>
      </c>
      <c r="K25" s="66">
        <v>30785.6492</v>
      </c>
      <c r="L25" s="67">
        <v>13.4746113660552</v>
      </c>
      <c r="M25" s="67">
        <v>-0.38980281760632801</v>
      </c>
      <c r="N25" s="66">
        <v>8343681.3628000002</v>
      </c>
      <c r="O25" s="66">
        <v>86848461.179800004</v>
      </c>
      <c r="P25" s="66">
        <v>22172</v>
      </c>
      <c r="Q25" s="66">
        <v>21278</v>
      </c>
      <c r="R25" s="67">
        <v>4.2015226995018304</v>
      </c>
      <c r="S25" s="66">
        <v>18.492332798123801</v>
      </c>
      <c r="T25" s="66">
        <v>16.274682940125999</v>
      </c>
      <c r="U25" s="68">
        <v>11.992266644816199</v>
      </c>
      <c r="V25" s="52"/>
      <c r="W25" s="52"/>
    </row>
    <row r="26" spans="1:23" ht="12" thickBot="1">
      <c r="A26" s="50"/>
      <c r="B26" s="39" t="s">
        <v>24</v>
      </c>
      <c r="C26" s="40"/>
      <c r="D26" s="66">
        <v>629073.83660000004</v>
      </c>
      <c r="E26" s="66">
        <v>612903</v>
      </c>
      <c r="F26" s="67">
        <v>102.638400627832</v>
      </c>
      <c r="G26" s="66">
        <v>542040.38029999996</v>
      </c>
      <c r="H26" s="67">
        <v>16.056637007713299</v>
      </c>
      <c r="I26" s="66">
        <v>119445.0018</v>
      </c>
      <c r="J26" s="67">
        <v>18.98743753922</v>
      </c>
      <c r="K26" s="66">
        <v>95720.006599999993</v>
      </c>
      <c r="L26" s="67">
        <v>17.659202169960501</v>
      </c>
      <c r="M26" s="67">
        <v>0.247858269579351</v>
      </c>
      <c r="N26" s="66">
        <v>14809032.1075</v>
      </c>
      <c r="O26" s="66">
        <v>182855952.17570001</v>
      </c>
      <c r="P26" s="66">
        <v>46494</v>
      </c>
      <c r="Q26" s="66">
        <v>47470</v>
      </c>
      <c r="R26" s="67">
        <v>-2.0560353907731099</v>
      </c>
      <c r="S26" s="66">
        <v>13.530215438551201</v>
      </c>
      <c r="T26" s="66">
        <v>14.3361780029492</v>
      </c>
      <c r="U26" s="68">
        <v>-5.9567607630372104</v>
      </c>
      <c r="V26" s="52"/>
      <c r="W26" s="52"/>
    </row>
    <row r="27" spans="1:23" ht="12" thickBot="1">
      <c r="A27" s="50"/>
      <c r="B27" s="39" t="s">
        <v>25</v>
      </c>
      <c r="C27" s="40"/>
      <c r="D27" s="66">
        <v>288167.7415</v>
      </c>
      <c r="E27" s="66">
        <v>246157</v>
      </c>
      <c r="F27" s="67">
        <v>117.06664506798499</v>
      </c>
      <c r="G27" s="66">
        <v>238634.9535</v>
      </c>
      <c r="H27" s="67">
        <v>20.756719530611399</v>
      </c>
      <c r="I27" s="66">
        <v>86587.409199999995</v>
      </c>
      <c r="J27" s="67">
        <v>30.0475718584205</v>
      </c>
      <c r="K27" s="66">
        <v>68919.792199999996</v>
      </c>
      <c r="L27" s="67">
        <v>28.880845487708498</v>
      </c>
      <c r="M27" s="67">
        <v>0.25635041018013999</v>
      </c>
      <c r="N27" s="66">
        <v>7352938.1703000003</v>
      </c>
      <c r="O27" s="66">
        <v>85950081.424600005</v>
      </c>
      <c r="P27" s="66">
        <v>41256</v>
      </c>
      <c r="Q27" s="66">
        <v>37977</v>
      </c>
      <c r="R27" s="67">
        <v>8.6341733154277502</v>
      </c>
      <c r="S27" s="66">
        <v>6.9848686615280204</v>
      </c>
      <c r="T27" s="66">
        <v>6.8420927851067699</v>
      </c>
      <c r="U27" s="68">
        <v>2.0440738879979499</v>
      </c>
      <c r="V27" s="52"/>
      <c r="W27" s="52"/>
    </row>
    <row r="28" spans="1:23" ht="12" thickBot="1">
      <c r="A28" s="50"/>
      <c r="B28" s="39" t="s">
        <v>26</v>
      </c>
      <c r="C28" s="40"/>
      <c r="D28" s="66">
        <v>1341957.0778999999</v>
      </c>
      <c r="E28" s="66">
        <v>998501</v>
      </c>
      <c r="F28" s="67">
        <v>134.39716914655099</v>
      </c>
      <c r="G28" s="66">
        <v>960106.14569999999</v>
      </c>
      <c r="H28" s="67">
        <v>39.7717412715443</v>
      </c>
      <c r="I28" s="66">
        <v>12082.6733</v>
      </c>
      <c r="J28" s="67">
        <v>0.90037703135095204</v>
      </c>
      <c r="K28" s="66">
        <v>58883.2042</v>
      </c>
      <c r="L28" s="67">
        <v>6.1329889891569298</v>
      </c>
      <c r="M28" s="67">
        <v>-0.79480272067123703</v>
      </c>
      <c r="N28" s="66">
        <v>29741773.964200001</v>
      </c>
      <c r="O28" s="66">
        <v>302042398.92720002</v>
      </c>
      <c r="P28" s="66">
        <v>53155</v>
      </c>
      <c r="Q28" s="66">
        <v>50527</v>
      </c>
      <c r="R28" s="67">
        <v>5.2011795673600201</v>
      </c>
      <c r="S28" s="66">
        <v>25.246111897281502</v>
      </c>
      <c r="T28" s="66">
        <v>23.455794258515301</v>
      </c>
      <c r="U28" s="68">
        <v>7.0914588592909702</v>
      </c>
      <c r="V28" s="52"/>
      <c r="W28" s="52"/>
    </row>
    <row r="29" spans="1:23" ht="12" thickBot="1">
      <c r="A29" s="50"/>
      <c r="B29" s="39" t="s">
        <v>27</v>
      </c>
      <c r="C29" s="40"/>
      <c r="D29" s="66">
        <v>664911.6594</v>
      </c>
      <c r="E29" s="66">
        <v>708302</v>
      </c>
      <c r="F29" s="67">
        <v>93.874033872557206</v>
      </c>
      <c r="G29" s="66">
        <v>472625.27799999999</v>
      </c>
      <c r="H29" s="67">
        <v>40.684743358140899</v>
      </c>
      <c r="I29" s="66">
        <v>87960.942999999999</v>
      </c>
      <c r="J29" s="67">
        <v>13.2289668494269</v>
      </c>
      <c r="K29" s="66">
        <v>76042.381099999999</v>
      </c>
      <c r="L29" s="67">
        <v>16.089359718927302</v>
      </c>
      <c r="M29" s="67">
        <v>0.15673577980582201</v>
      </c>
      <c r="N29" s="66">
        <v>16596051.6983</v>
      </c>
      <c r="O29" s="66">
        <v>209190698.55919999</v>
      </c>
      <c r="P29" s="66">
        <v>95523</v>
      </c>
      <c r="Q29" s="66">
        <v>92863</v>
      </c>
      <c r="R29" s="67">
        <v>2.8644347048878398</v>
      </c>
      <c r="S29" s="66">
        <v>6.9607493420432798</v>
      </c>
      <c r="T29" s="66">
        <v>6.3127422374896396</v>
      </c>
      <c r="U29" s="68">
        <v>9.3094446116547598</v>
      </c>
      <c r="V29" s="52"/>
      <c r="W29" s="52"/>
    </row>
    <row r="30" spans="1:23" ht="12" thickBot="1">
      <c r="A30" s="50"/>
      <c r="B30" s="39" t="s">
        <v>28</v>
      </c>
      <c r="C30" s="40"/>
      <c r="D30" s="66">
        <v>743893.95310000004</v>
      </c>
      <c r="E30" s="66">
        <v>1039263</v>
      </c>
      <c r="F30" s="67">
        <v>71.578989447329505</v>
      </c>
      <c r="G30" s="66">
        <v>691514.58660000004</v>
      </c>
      <c r="H30" s="67">
        <v>7.5745859183586903</v>
      </c>
      <c r="I30" s="66">
        <v>86756.434399999998</v>
      </c>
      <c r="J30" s="67">
        <v>11.6624733993956</v>
      </c>
      <c r="K30" s="66">
        <v>146782.05840000001</v>
      </c>
      <c r="L30" s="67">
        <v>21.226169518952599</v>
      </c>
      <c r="M30" s="67">
        <v>-0.408943876753809</v>
      </c>
      <c r="N30" s="66">
        <v>24043988.164000001</v>
      </c>
      <c r="O30" s="66">
        <v>375658788.85869998</v>
      </c>
      <c r="P30" s="66">
        <v>61443</v>
      </c>
      <c r="Q30" s="66">
        <v>61699</v>
      </c>
      <c r="R30" s="67">
        <v>-0.414917583753383</v>
      </c>
      <c r="S30" s="66">
        <v>12.1070578113048</v>
      </c>
      <c r="T30" s="66">
        <v>11.8304877696559</v>
      </c>
      <c r="U30" s="68">
        <v>2.2843703727146201</v>
      </c>
      <c r="V30" s="52"/>
      <c r="W30" s="52"/>
    </row>
    <row r="31" spans="1:23" ht="12" thickBot="1">
      <c r="A31" s="50"/>
      <c r="B31" s="39" t="s">
        <v>29</v>
      </c>
      <c r="C31" s="40"/>
      <c r="D31" s="66">
        <v>872754.19189999998</v>
      </c>
      <c r="E31" s="66">
        <v>1199915</v>
      </c>
      <c r="F31" s="67">
        <v>72.734668030652202</v>
      </c>
      <c r="G31" s="66">
        <v>824496.50249999994</v>
      </c>
      <c r="H31" s="67">
        <v>5.8529889761418197</v>
      </c>
      <c r="I31" s="66">
        <v>35901.128499999999</v>
      </c>
      <c r="J31" s="67">
        <v>4.11354409216215</v>
      </c>
      <c r="K31" s="66">
        <v>17404.907299999999</v>
      </c>
      <c r="L31" s="67">
        <v>2.1109740608026399</v>
      </c>
      <c r="M31" s="67">
        <v>1.0627015060286999</v>
      </c>
      <c r="N31" s="66">
        <v>31246046.418499999</v>
      </c>
      <c r="O31" s="66">
        <v>321312598.81910002</v>
      </c>
      <c r="P31" s="66">
        <v>30272</v>
      </c>
      <c r="Q31" s="66">
        <v>34085</v>
      </c>
      <c r="R31" s="67">
        <v>-11.186739034765999</v>
      </c>
      <c r="S31" s="66">
        <v>28.830410673229402</v>
      </c>
      <c r="T31" s="66">
        <v>31.391938852867799</v>
      </c>
      <c r="U31" s="68">
        <v>-8.8848133613891207</v>
      </c>
      <c r="V31" s="52"/>
      <c r="W31" s="52"/>
    </row>
    <row r="32" spans="1:23" ht="12" thickBot="1">
      <c r="A32" s="50"/>
      <c r="B32" s="39" t="s">
        <v>30</v>
      </c>
      <c r="C32" s="40"/>
      <c r="D32" s="66">
        <v>146751.09179999999</v>
      </c>
      <c r="E32" s="66">
        <v>125411</v>
      </c>
      <c r="F32" s="67">
        <v>117.016124422898</v>
      </c>
      <c r="G32" s="66">
        <v>114038.85830000001</v>
      </c>
      <c r="H32" s="67">
        <v>28.685163976251399</v>
      </c>
      <c r="I32" s="66">
        <v>37106.691700000003</v>
      </c>
      <c r="J32" s="67">
        <v>25.285462101073101</v>
      </c>
      <c r="K32" s="66">
        <v>35149.593399999998</v>
      </c>
      <c r="L32" s="67">
        <v>30.822470449092499</v>
      </c>
      <c r="M32" s="67">
        <v>5.5679116333675997E-2</v>
      </c>
      <c r="N32" s="66">
        <v>3889328.5518</v>
      </c>
      <c r="O32" s="66">
        <v>47266694.374899998</v>
      </c>
      <c r="P32" s="66">
        <v>30962</v>
      </c>
      <c r="Q32" s="66">
        <v>30058</v>
      </c>
      <c r="R32" s="67">
        <v>3.0075187969924801</v>
      </c>
      <c r="S32" s="66">
        <v>4.7397161617466601</v>
      </c>
      <c r="T32" s="66">
        <v>4.5200391143788696</v>
      </c>
      <c r="U32" s="68">
        <v>4.6348144038827002</v>
      </c>
      <c r="V32" s="52"/>
      <c r="W32" s="52"/>
    </row>
    <row r="33" spans="1:23" ht="12" thickBot="1">
      <c r="A33" s="50"/>
      <c r="B33" s="39" t="s">
        <v>31</v>
      </c>
      <c r="C33" s="40"/>
      <c r="D33" s="66">
        <v>-0.25640000000000002</v>
      </c>
      <c r="E33" s="69"/>
      <c r="F33" s="69"/>
      <c r="G33" s="66">
        <v>118.358</v>
      </c>
      <c r="H33" s="67">
        <v>-100.216630899474</v>
      </c>
      <c r="I33" s="66">
        <v>2.2313999999999998</v>
      </c>
      <c r="J33" s="67">
        <v>-870.28081123244999</v>
      </c>
      <c r="K33" s="66">
        <v>22.145600000000002</v>
      </c>
      <c r="L33" s="67">
        <v>18.7106912925193</v>
      </c>
      <c r="M33" s="67">
        <v>-0.89923957806516897</v>
      </c>
      <c r="N33" s="66">
        <v>896.08920000000001</v>
      </c>
      <c r="O33" s="66">
        <v>30189.313600000001</v>
      </c>
      <c r="P33" s="66">
        <v>5</v>
      </c>
      <c r="Q33" s="66">
        <v>5</v>
      </c>
      <c r="R33" s="67">
        <v>0</v>
      </c>
      <c r="S33" s="66">
        <v>-5.1279999999999999E-2</v>
      </c>
      <c r="T33" s="66">
        <v>7.16242</v>
      </c>
      <c r="U33" s="68">
        <v>14067.2776911076</v>
      </c>
      <c r="V33" s="52"/>
      <c r="W33" s="52"/>
    </row>
    <row r="34" spans="1:23" ht="12" thickBot="1">
      <c r="A34" s="50"/>
      <c r="B34" s="39" t="s">
        <v>36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6">
        <v>25.9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>
      <c r="A35" s="50"/>
      <c r="B35" s="39" t="s">
        <v>32</v>
      </c>
      <c r="C35" s="40"/>
      <c r="D35" s="66">
        <v>294631.99129999999</v>
      </c>
      <c r="E35" s="66">
        <v>268632</v>
      </c>
      <c r="F35" s="67">
        <v>109.678664976622</v>
      </c>
      <c r="G35" s="66">
        <v>163648.7156</v>
      </c>
      <c r="H35" s="67">
        <v>80.039293446187003</v>
      </c>
      <c r="I35" s="66">
        <v>30380.750800000002</v>
      </c>
      <c r="J35" s="67">
        <v>10.311422960538501</v>
      </c>
      <c r="K35" s="66">
        <v>25981.646000000001</v>
      </c>
      <c r="L35" s="67">
        <v>15.876474132254099</v>
      </c>
      <c r="M35" s="67">
        <v>0.16931586243612101</v>
      </c>
      <c r="N35" s="66">
        <v>6330538.3531999998</v>
      </c>
      <c r="O35" s="66">
        <v>52520300.4001</v>
      </c>
      <c r="P35" s="66">
        <v>17363</v>
      </c>
      <c r="Q35" s="66">
        <v>17559</v>
      </c>
      <c r="R35" s="67">
        <v>-1.1162366877384799</v>
      </c>
      <c r="S35" s="66">
        <v>16.9689564764154</v>
      </c>
      <c r="T35" s="66">
        <v>17.049465203029801</v>
      </c>
      <c r="U35" s="68">
        <v>-0.474447127767197</v>
      </c>
      <c r="V35" s="52"/>
      <c r="W35" s="52"/>
    </row>
    <row r="36" spans="1:23" ht="12" thickBot="1">
      <c r="A36" s="50"/>
      <c r="B36" s="39" t="s">
        <v>37</v>
      </c>
      <c r="C36" s="40"/>
      <c r="D36" s="69"/>
      <c r="E36" s="66">
        <v>526525</v>
      </c>
      <c r="F36" s="69"/>
      <c r="G36" s="66">
        <v>87363.31</v>
      </c>
      <c r="H36" s="69"/>
      <c r="I36" s="69"/>
      <c r="J36" s="69"/>
      <c r="K36" s="66">
        <v>3598.5299</v>
      </c>
      <c r="L36" s="67">
        <v>4.1190402469869802</v>
      </c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>
      <c r="A37" s="50"/>
      <c r="B37" s="39" t="s">
        <v>38</v>
      </c>
      <c r="C37" s="40"/>
      <c r="D37" s="69"/>
      <c r="E37" s="66">
        <v>173124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>
      <c r="A38" s="50"/>
      <c r="B38" s="39" t="s">
        <v>39</v>
      </c>
      <c r="C38" s="40"/>
      <c r="D38" s="69"/>
      <c r="E38" s="66">
        <v>190346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>
      <c r="A39" s="50"/>
      <c r="B39" s="39" t="s">
        <v>33</v>
      </c>
      <c r="C39" s="40"/>
      <c r="D39" s="66">
        <v>262319.22979999997</v>
      </c>
      <c r="E39" s="66">
        <v>305383</v>
      </c>
      <c r="F39" s="67">
        <v>85.898438943883605</v>
      </c>
      <c r="G39" s="66">
        <v>205521.28</v>
      </c>
      <c r="H39" s="67">
        <v>27.636043236009399</v>
      </c>
      <c r="I39" s="66">
        <v>6121.9657999999999</v>
      </c>
      <c r="J39" s="67">
        <v>2.3337846046084998</v>
      </c>
      <c r="K39" s="66">
        <v>11565.8215</v>
      </c>
      <c r="L39" s="67">
        <v>5.6275542367194298</v>
      </c>
      <c r="M39" s="67">
        <v>-0.47068474124384502</v>
      </c>
      <c r="N39" s="66">
        <v>8233918.1687000003</v>
      </c>
      <c r="O39" s="66">
        <v>120956216.2423</v>
      </c>
      <c r="P39" s="66">
        <v>422</v>
      </c>
      <c r="Q39" s="66">
        <v>423</v>
      </c>
      <c r="R39" s="67">
        <v>-0.23640661938534299</v>
      </c>
      <c r="S39" s="66">
        <v>621.60954928909996</v>
      </c>
      <c r="T39" s="66">
        <v>629.33060449172604</v>
      </c>
      <c r="U39" s="68">
        <v>-1.24210691606274</v>
      </c>
      <c r="V39" s="52"/>
      <c r="W39" s="52"/>
    </row>
    <row r="40" spans="1:23" ht="12" thickBot="1">
      <c r="A40" s="50"/>
      <c r="B40" s="39" t="s">
        <v>34</v>
      </c>
      <c r="C40" s="40"/>
      <c r="D40" s="66">
        <v>663886.96369999996</v>
      </c>
      <c r="E40" s="66">
        <v>420781</v>
      </c>
      <c r="F40" s="67">
        <v>157.77493843590801</v>
      </c>
      <c r="G40" s="66">
        <v>477225.56479999999</v>
      </c>
      <c r="H40" s="67">
        <v>39.113872488836101</v>
      </c>
      <c r="I40" s="66">
        <v>66242.208100000003</v>
      </c>
      <c r="J40" s="67">
        <v>9.9779347572689794</v>
      </c>
      <c r="K40" s="66">
        <v>41367.813499999997</v>
      </c>
      <c r="L40" s="67">
        <v>8.6683984579360907</v>
      </c>
      <c r="M40" s="67">
        <v>0.60129826779459905</v>
      </c>
      <c r="N40" s="66">
        <v>14037507.0693</v>
      </c>
      <c r="O40" s="66">
        <v>165465114.0183</v>
      </c>
      <c r="P40" s="66">
        <v>3140</v>
      </c>
      <c r="Q40" s="66">
        <v>2797</v>
      </c>
      <c r="R40" s="67">
        <v>12.2631390775831</v>
      </c>
      <c r="S40" s="66">
        <v>211.42896933121</v>
      </c>
      <c r="T40" s="66">
        <v>182.285730747229</v>
      </c>
      <c r="U40" s="68">
        <v>13.7839382541411</v>
      </c>
      <c r="V40" s="52"/>
      <c r="W40" s="52"/>
    </row>
    <row r="41" spans="1:23" ht="12" thickBot="1">
      <c r="A41" s="50"/>
      <c r="B41" s="39" t="s">
        <v>40</v>
      </c>
      <c r="C41" s="40"/>
      <c r="D41" s="69"/>
      <c r="E41" s="66">
        <v>216585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>
      <c r="A42" s="50"/>
      <c r="B42" s="39" t="s">
        <v>41</v>
      </c>
      <c r="C42" s="40"/>
      <c r="D42" s="69"/>
      <c r="E42" s="66">
        <v>66747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>
      <c r="A43" s="51"/>
      <c r="B43" s="39" t="s">
        <v>35</v>
      </c>
      <c r="C43" s="40"/>
      <c r="D43" s="71">
        <v>74853.148300000001</v>
      </c>
      <c r="E43" s="72"/>
      <c r="F43" s="72"/>
      <c r="G43" s="71">
        <v>33409.980000000003</v>
      </c>
      <c r="H43" s="73">
        <v>124.044277488343</v>
      </c>
      <c r="I43" s="71">
        <v>7301.4579999999996</v>
      </c>
      <c r="J43" s="73">
        <v>9.7543766238620595</v>
      </c>
      <c r="K43" s="71">
        <v>3081.1129999999998</v>
      </c>
      <c r="L43" s="73">
        <v>9.2221336259405202</v>
      </c>
      <c r="M43" s="73">
        <v>1.3697469063938901</v>
      </c>
      <c r="N43" s="71">
        <v>805265.48069999996</v>
      </c>
      <c r="O43" s="71">
        <v>15930706.180600001</v>
      </c>
      <c r="P43" s="71">
        <v>42</v>
      </c>
      <c r="Q43" s="71">
        <v>39</v>
      </c>
      <c r="R43" s="73">
        <v>7.6923076923076898</v>
      </c>
      <c r="S43" s="71">
        <v>1782.2178166666699</v>
      </c>
      <c r="T43" s="71">
        <v>267.95621538461501</v>
      </c>
      <c r="U43" s="74">
        <v>84.965013093305203</v>
      </c>
      <c r="V43" s="52"/>
      <c r="W43" s="52"/>
    </row>
  </sheetData>
  <mergeCells count="41"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A1:U4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64220</v>
      </c>
      <c r="D2" s="32">
        <v>740347.83607692295</v>
      </c>
      <c r="E2" s="32">
        <v>651847.89608888899</v>
      </c>
      <c r="F2" s="32">
        <v>88499.939988034195</v>
      </c>
      <c r="G2" s="32">
        <v>651847.89608888899</v>
      </c>
      <c r="H2" s="32">
        <v>0.11953832465695099</v>
      </c>
    </row>
    <row r="3" spans="1:8" ht="14.25">
      <c r="A3" s="32">
        <v>2</v>
      </c>
      <c r="B3" s="33">
        <v>13</v>
      </c>
      <c r="C3" s="32">
        <v>15811.784</v>
      </c>
      <c r="D3" s="32">
        <v>123490.53959044701</v>
      </c>
      <c r="E3" s="32">
        <v>103944.01574483</v>
      </c>
      <c r="F3" s="32">
        <v>19546.523845616801</v>
      </c>
      <c r="G3" s="32">
        <v>103944.01574483</v>
      </c>
      <c r="H3" s="32">
        <v>0.15828357306108101</v>
      </c>
    </row>
    <row r="4" spans="1:8" ht="14.25">
      <c r="A4" s="32">
        <v>3</v>
      </c>
      <c r="B4" s="33">
        <v>14</v>
      </c>
      <c r="C4" s="32">
        <v>107356</v>
      </c>
      <c r="D4" s="32">
        <v>139331.27974700899</v>
      </c>
      <c r="E4" s="32">
        <v>104852.509254701</v>
      </c>
      <c r="F4" s="32">
        <v>34478.770492307704</v>
      </c>
      <c r="G4" s="32">
        <v>104852.509254701</v>
      </c>
      <c r="H4" s="32">
        <v>0.247458937827261</v>
      </c>
    </row>
    <row r="5" spans="1:8" ht="14.25">
      <c r="A5" s="32">
        <v>4</v>
      </c>
      <c r="B5" s="33">
        <v>15</v>
      </c>
      <c r="C5" s="32">
        <v>5130</v>
      </c>
      <c r="D5" s="32">
        <v>85554.627964102605</v>
      </c>
      <c r="E5" s="32">
        <v>72829.475046153806</v>
      </c>
      <c r="F5" s="32">
        <v>12725.152917948701</v>
      </c>
      <c r="G5" s="32">
        <v>72829.475046153806</v>
      </c>
      <c r="H5" s="32">
        <v>0.14873716619149999</v>
      </c>
    </row>
    <row r="6" spans="1:8" ht="14.25">
      <c r="A6" s="32">
        <v>5</v>
      </c>
      <c r="B6" s="33">
        <v>16</v>
      </c>
      <c r="C6" s="32">
        <v>6402</v>
      </c>
      <c r="D6" s="32">
        <v>540165.32860512799</v>
      </c>
      <c r="E6" s="32">
        <v>614671.35227948695</v>
      </c>
      <c r="F6" s="32">
        <v>-74506.023674359007</v>
      </c>
      <c r="G6" s="32">
        <v>614671.35227948695</v>
      </c>
      <c r="H6" s="32">
        <v>-0.13793188812535601</v>
      </c>
    </row>
    <row r="7" spans="1:8" ht="14.25">
      <c r="A7" s="32">
        <v>6</v>
      </c>
      <c r="B7" s="33">
        <v>17</v>
      </c>
      <c r="C7" s="32">
        <v>28715</v>
      </c>
      <c r="D7" s="32">
        <v>622413.56790000002</v>
      </c>
      <c r="E7" s="32">
        <v>524246.07622649602</v>
      </c>
      <c r="F7" s="32">
        <v>98167.491673504293</v>
      </c>
      <c r="G7" s="32">
        <v>524246.07622649602</v>
      </c>
      <c r="H7" s="32">
        <v>0.15772068080828899</v>
      </c>
    </row>
    <row r="8" spans="1:8" ht="14.25">
      <c r="A8" s="32">
        <v>7</v>
      </c>
      <c r="B8" s="33">
        <v>18</v>
      </c>
      <c r="C8" s="32">
        <v>51875</v>
      </c>
      <c r="D8" s="32">
        <v>242058.33037948699</v>
      </c>
      <c r="E8" s="32">
        <v>197956.39335384601</v>
      </c>
      <c r="F8" s="32">
        <v>44101.937025640997</v>
      </c>
      <c r="G8" s="32">
        <v>197956.39335384601</v>
      </c>
      <c r="H8" s="32">
        <v>0.18219549377416699</v>
      </c>
    </row>
    <row r="9" spans="1:8" ht="14.25">
      <c r="A9" s="32">
        <v>8</v>
      </c>
      <c r="B9" s="33">
        <v>19</v>
      </c>
      <c r="C9" s="32">
        <v>23147</v>
      </c>
      <c r="D9" s="32">
        <v>203614.19189743599</v>
      </c>
      <c r="E9" s="32">
        <v>181165.22553504299</v>
      </c>
      <c r="F9" s="32">
        <v>22448.966362393199</v>
      </c>
      <c r="G9" s="32">
        <v>181165.22553504299</v>
      </c>
      <c r="H9" s="32">
        <v>0.110252464001631</v>
      </c>
    </row>
    <row r="10" spans="1:8" ht="14.25">
      <c r="A10" s="32">
        <v>9</v>
      </c>
      <c r="B10" s="33">
        <v>21</v>
      </c>
      <c r="C10" s="32">
        <v>153870</v>
      </c>
      <c r="D10" s="32">
        <v>708633.66680000001</v>
      </c>
      <c r="E10" s="32">
        <v>692425.79390000005</v>
      </c>
      <c r="F10" s="32">
        <v>16207.8729</v>
      </c>
      <c r="G10" s="32">
        <v>692425.79390000005</v>
      </c>
      <c r="H10" s="32">
        <v>2.2872005183144101E-2</v>
      </c>
    </row>
    <row r="11" spans="1:8" ht="14.25">
      <c r="A11" s="32">
        <v>10</v>
      </c>
      <c r="B11" s="33">
        <v>22</v>
      </c>
      <c r="C11" s="32">
        <v>38806</v>
      </c>
      <c r="D11" s="32">
        <v>625355.87593247904</v>
      </c>
      <c r="E11" s="32">
        <v>629206.74670769204</v>
      </c>
      <c r="F11" s="32">
        <v>-3850.8707752136802</v>
      </c>
      <c r="G11" s="32">
        <v>629206.74670769204</v>
      </c>
      <c r="H11" s="32">
        <v>-6.15788693033639E-3</v>
      </c>
    </row>
    <row r="12" spans="1:8" ht="14.25">
      <c r="A12" s="32">
        <v>11</v>
      </c>
      <c r="B12" s="33">
        <v>23</v>
      </c>
      <c r="C12" s="32">
        <v>216084.36900000001</v>
      </c>
      <c r="D12" s="32">
        <v>1749983.1250187999</v>
      </c>
      <c r="E12" s="32">
        <v>1501190.8056641</v>
      </c>
      <c r="F12" s="32">
        <v>248792.319354701</v>
      </c>
      <c r="G12" s="32">
        <v>1501190.8056641</v>
      </c>
      <c r="H12" s="32">
        <v>0.14216841053940299</v>
      </c>
    </row>
    <row r="13" spans="1:8" ht="14.25">
      <c r="A13" s="32">
        <v>12</v>
      </c>
      <c r="B13" s="33">
        <v>24</v>
      </c>
      <c r="C13" s="32">
        <v>36195.86</v>
      </c>
      <c r="D13" s="32">
        <v>983173.338312821</v>
      </c>
      <c r="E13" s="32">
        <v>975314.74699145299</v>
      </c>
      <c r="F13" s="32">
        <v>7858.5913213675203</v>
      </c>
      <c r="G13" s="32">
        <v>975314.74699145299</v>
      </c>
      <c r="H13" s="32">
        <v>7.9930883142674495E-3</v>
      </c>
    </row>
    <row r="14" spans="1:8" ht="14.25">
      <c r="A14" s="32">
        <v>13</v>
      </c>
      <c r="B14" s="33">
        <v>25</v>
      </c>
      <c r="C14" s="32">
        <v>94941</v>
      </c>
      <c r="D14" s="32">
        <v>1530941.6327</v>
      </c>
      <c r="E14" s="32">
        <v>1494842.1521000001</v>
      </c>
      <c r="F14" s="32">
        <v>36099.480600000003</v>
      </c>
      <c r="G14" s="32">
        <v>1494842.1521000001</v>
      </c>
      <c r="H14" s="32">
        <v>2.35799195925806E-2</v>
      </c>
    </row>
    <row r="15" spans="1:8" ht="14.25">
      <c r="A15" s="32">
        <v>14</v>
      </c>
      <c r="B15" s="33">
        <v>26</v>
      </c>
      <c r="C15" s="32">
        <v>85844</v>
      </c>
      <c r="D15" s="32">
        <v>405905.10234700103</v>
      </c>
      <c r="E15" s="32">
        <v>361718.47908525099</v>
      </c>
      <c r="F15" s="32">
        <v>44186.623261750203</v>
      </c>
      <c r="G15" s="32">
        <v>361718.47908525099</v>
      </c>
      <c r="H15" s="32">
        <v>0.10885949204938999</v>
      </c>
    </row>
    <row r="16" spans="1:8" ht="14.25">
      <c r="A16" s="32">
        <v>15</v>
      </c>
      <c r="B16" s="33">
        <v>27</v>
      </c>
      <c r="C16" s="32">
        <v>164937.421</v>
      </c>
      <c r="D16" s="32">
        <v>1071944.9358805299</v>
      </c>
      <c r="E16" s="32">
        <v>944473.22897345095</v>
      </c>
      <c r="F16" s="32">
        <v>127471.70690708001</v>
      </c>
      <c r="G16" s="32">
        <v>944473.22897345095</v>
      </c>
      <c r="H16" s="32">
        <v>0.11891628258159601</v>
      </c>
    </row>
    <row r="17" spans="1:8" ht="14.25">
      <c r="A17" s="32">
        <v>16</v>
      </c>
      <c r="B17" s="33">
        <v>29</v>
      </c>
      <c r="C17" s="32">
        <v>269952</v>
      </c>
      <c r="D17" s="32">
        <v>3384819.4314256399</v>
      </c>
      <c r="E17" s="32">
        <v>3434323.5820820499</v>
      </c>
      <c r="F17" s="32">
        <v>-49504.150656410297</v>
      </c>
      <c r="G17" s="32">
        <v>3434323.5820820499</v>
      </c>
      <c r="H17" s="32">
        <v>-1.46253446186226E-2</v>
      </c>
    </row>
    <row r="18" spans="1:8" ht="14.25">
      <c r="A18" s="32">
        <v>17</v>
      </c>
      <c r="B18" s="33">
        <v>31</v>
      </c>
      <c r="C18" s="32">
        <v>46804.858</v>
      </c>
      <c r="D18" s="32">
        <v>344455.56513624499</v>
      </c>
      <c r="E18" s="32">
        <v>303443.92614720098</v>
      </c>
      <c r="F18" s="32">
        <v>41011.638989044397</v>
      </c>
      <c r="G18" s="32">
        <v>303443.92614720098</v>
      </c>
      <c r="H18" s="32">
        <v>0.119062204649888</v>
      </c>
    </row>
    <row r="19" spans="1:8" ht="14.25">
      <c r="A19" s="32">
        <v>18</v>
      </c>
      <c r="B19" s="33">
        <v>32</v>
      </c>
      <c r="C19" s="32">
        <v>27482.79</v>
      </c>
      <c r="D19" s="32">
        <v>410012.01105529099</v>
      </c>
      <c r="E19" s="32">
        <v>391226.69782304199</v>
      </c>
      <c r="F19" s="32">
        <v>18785.3132322489</v>
      </c>
      <c r="G19" s="32">
        <v>391226.69782304199</v>
      </c>
      <c r="H19" s="32">
        <v>4.5816494945841203E-2</v>
      </c>
    </row>
    <row r="20" spans="1:8" ht="14.25">
      <c r="A20" s="32">
        <v>19</v>
      </c>
      <c r="B20" s="33">
        <v>33</v>
      </c>
      <c r="C20" s="32">
        <v>56034.724999999999</v>
      </c>
      <c r="D20" s="32">
        <v>629073.87679832103</v>
      </c>
      <c r="E20" s="32">
        <v>509628.65370593301</v>
      </c>
      <c r="F20" s="32">
        <v>119445.223092388</v>
      </c>
      <c r="G20" s="32">
        <v>509628.65370593301</v>
      </c>
      <c r="H20" s="32">
        <v>0.189874715033957</v>
      </c>
    </row>
    <row r="21" spans="1:8" ht="14.25">
      <c r="A21" s="32">
        <v>20</v>
      </c>
      <c r="B21" s="33">
        <v>34</v>
      </c>
      <c r="C21" s="32">
        <v>53401.726999999999</v>
      </c>
      <c r="D21" s="32">
        <v>288167.69084377901</v>
      </c>
      <c r="E21" s="32">
        <v>201580.33907856501</v>
      </c>
      <c r="F21" s="32">
        <v>86587.351765213694</v>
      </c>
      <c r="G21" s="32">
        <v>201580.33907856501</v>
      </c>
      <c r="H21" s="32">
        <v>0.30047557209372999</v>
      </c>
    </row>
    <row r="22" spans="1:8" ht="14.25">
      <c r="A22" s="32">
        <v>21</v>
      </c>
      <c r="B22" s="33">
        <v>35</v>
      </c>
      <c r="C22" s="32">
        <v>56615.516000000003</v>
      </c>
      <c r="D22" s="32">
        <v>1341957.07629912</v>
      </c>
      <c r="E22" s="32">
        <v>1329874.40861052</v>
      </c>
      <c r="F22" s="32">
        <v>12082.667688596301</v>
      </c>
      <c r="G22" s="32">
        <v>1329874.40861052</v>
      </c>
      <c r="H22" s="32">
        <v>9.0037661427429406E-3</v>
      </c>
    </row>
    <row r="23" spans="1:8" ht="14.25">
      <c r="A23" s="32">
        <v>22</v>
      </c>
      <c r="B23" s="33">
        <v>36</v>
      </c>
      <c r="C23" s="32">
        <v>160853.929</v>
      </c>
      <c r="D23" s="32">
        <v>664911.66176194698</v>
      </c>
      <c r="E23" s="32">
        <v>576950.68304838496</v>
      </c>
      <c r="F23" s="32">
        <v>87960.978713561504</v>
      </c>
      <c r="G23" s="32">
        <v>576950.68304838496</v>
      </c>
      <c r="H23" s="32">
        <v>0.132289721736079</v>
      </c>
    </row>
    <row r="24" spans="1:8" ht="14.25">
      <c r="A24" s="32">
        <v>23</v>
      </c>
      <c r="B24" s="33">
        <v>37</v>
      </c>
      <c r="C24" s="32">
        <v>97896.233999999997</v>
      </c>
      <c r="D24" s="32">
        <v>743893.96590973495</v>
      </c>
      <c r="E24" s="32">
        <v>657137.53095074405</v>
      </c>
      <c r="F24" s="32">
        <v>86756.434958990401</v>
      </c>
      <c r="G24" s="32">
        <v>657137.53095074405</v>
      </c>
      <c r="H24" s="32">
        <v>0.116624732737135</v>
      </c>
    </row>
    <row r="25" spans="1:8" ht="14.25">
      <c r="A25" s="32">
        <v>24</v>
      </c>
      <c r="B25" s="33">
        <v>38</v>
      </c>
      <c r="C25" s="32">
        <v>191524.83600000001</v>
      </c>
      <c r="D25" s="32">
        <v>872754.12678761105</v>
      </c>
      <c r="E25" s="32">
        <v>836853.03300884995</v>
      </c>
      <c r="F25" s="32">
        <v>35901.093778761096</v>
      </c>
      <c r="G25" s="32">
        <v>836853.03300884995</v>
      </c>
      <c r="H25" s="32">
        <v>4.1135404207029103E-2</v>
      </c>
    </row>
    <row r="26" spans="1:8" ht="14.25">
      <c r="A26" s="32">
        <v>25</v>
      </c>
      <c r="B26" s="33">
        <v>39</v>
      </c>
      <c r="C26" s="32">
        <v>104350.13400000001</v>
      </c>
      <c r="D26" s="32">
        <v>146750.962166001</v>
      </c>
      <c r="E26" s="32">
        <v>109644.40565423301</v>
      </c>
      <c r="F26" s="32">
        <v>37106.556511768402</v>
      </c>
      <c r="G26" s="32">
        <v>109644.40565423301</v>
      </c>
      <c r="H26" s="32">
        <v>0.252853923164023</v>
      </c>
    </row>
    <row r="27" spans="1:8" ht="14.25">
      <c r="A27" s="32">
        <v>26</v>
      </c>
      <c r="B27" s="33">
        <v>40</v>
      </c>
      <c r="C27" s="32">
        <v>-2</v>
      </c>
      <c r="D27" s="32">
        <v>-0.25650000000000001</v>
      </c>
      <c r="E27" s="32">
        <v>-2.4878</v>
      </c>
      <c r="F27" s="32">
        <v>2.2313000000000001</v>
      </c>
      <c r="G27" s="32">
        <v>-2.4878</v>
      </c>
      <c r="H27" s="32">
        <v>-8.6990253411306</v>
      </c>
    </row>
    <row r="28" spans="1:8" ht="14.25">
      <c r="A28" s="32">
        <v>27</v>
      </c>
      <c r="B28" s="33">
        <v>42</v>
      </c>
      <c r="C28" s="32">
        <v>18815.026999999998</v>
      </c>
      <c r="D28" s="32">
        <v>294631.99099999998</v>
      </c>
      <c r="E28" s="32">
        <v>264251.25599999999</v>
      </c>
      <c r="F28" s="32">
        <v>30380.735000000001</v>
      </c>
      <c r="G28" s="32">
        <v>264251.25599999999</v>
      </c>
      <c r="H28" s="32">
        <v>0.103114176084158</v>
      </c>
    </row>
    <row r="29" spans="1:8" ht="14.25">
      <c r="A29" s="32">
        <v>28</v>
      </c>
      <c r="B29" s="33">
        <v>75</v>
      </c>
      <c r="C29" s="32">
        <v>540</v>
      </c>
      <c r="D29" s="32">
        <v>262319.23076923098</v>
      </c>
      <c r="E29" s="32">
        <v>256197.26264957301</v>
      </c>
      <c r="F29" s="32">
        <v>6121.9681196581196</v>
      </c>
      <c r="G29" s="32">
        <v>256197.26264957301</v>
      </c>
      <c r="H29" s="32">
        <v>2.33378548027376E-2</v>
      </c>
    </row>
    <row r="30" spans="1:8" ht="14.25">
      <c r="A30" s="32">
        <v>29</v>
      </c>
      <c r="B30" s="33">
        <v>76</v>
      </c>
      <c r="C30" s="32">
        <v>3991</v>
      </c>
      <c r="D30" s="32">
        <v>663886.95648034196</v>
      </c>
      <c r="E30" s="32">
        <v>597644.75242051296</v>
      </c>
      <c r="F30" s="32">
        <v>66242.204059829106</v>
      </c>
      <c r="G30" s="32">
        <v>597644.75242051296</v>
      </c>
      <c r="H30" s="32">
        <v>9.9779342572142493E-2</v>
      </c>
    </row>
    <row r="31" spans="1:8" ht="14.25">
      <c r="A31" s="32">
        <v>30</v>
      </c>
      <c r="B31" s="33">
        <v>99</v>
      </c>
      <c r="C31" s="32">
        <v>42</v>
      </c>
      <c r="D31" s="32">
        <v>74853.148854095794</v>
      </c>
      <c r="E31" s="32">
        <v>67551.690462143597</v>
      </c>
      <c r="F31" s="32">
        <v>7301.4583919522001</v>
      </c>
      <c r="G31" s="32">
        <v>67551.690462143597</v>
      </c>
      <c r="H31" s="32">
        <v>9.7543770752841E-2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2013-11-30T03:02:29Z</dcterms:modified>
</cp:coreProperties>
</file>