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105" windowWidth="20415" windowHeight="777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E4" i="2"/>
  <c r="F4"/>
  <c r="J4"/>
  <c r="E5"/>
  <c r="F5"/>
  <c r="J5"/>
  <c r="E6"/>
  <c r="F6"/>
  <c r="J6"/>
  <c r="E7"/>
  <c r="F7"/>
  <c r="J7"/>
  <c r="E8"/>
  <c r="F8"/>
  <c r="J8"/>
  <c r="E9"/>
  <c r="F9"/>
  <c r="J9"/>
  <c r="E10"/>
  <c r="F10"/>
  <c r="J10"/>
  <c r="E11"/>
  <c r="F11"/>
  <c r="J11"/>
  <c r="E12"/>
  <c r="F12"/>
  <c r="J12"/>
  <c r="E13"/>
  <c r="F13"/>
  <c r="J13"/>
  <c r="E14"/>
  <c r="F14"/>
  <c r="J14"/>
  <c r="E15"/>
  <c r="F15"/>
  <c r="J15"/>
  <c r="E16"/>
  <c r="F16"/>
  <c r="J16"/>
  <c r="E17"/>
  <c r="F17"/>
  <c r="J17"/>
  <c r="E18"/>
  <c r="F18"/>
  <c r="J18"/>
  <c r="E19"/>
  <c r="F19"/>
  <c r="J19"/>
  <c r="E20"/>
  <c r="F20"/>
  <c r="J20"/>
  <c r="E21"/>
  <c r="F21"/>
  <c r="J21"/>
  <c r="E22"/>
  <c r="F22"/>
  <c r="J22"/>
  <c r="E23"/>
  <c r="F23"/>
  <c r="J23"/>
  <c r="E24"/>
  <c r="F24"/>
  <c r="J24"/>
  <c r="E25"/>
  <c r="F25"/>
  <c r="J25"/>
  <c r="E26"/>
  <c r="F26"/>
  <c r="J26"/>
  <c r="E27"/>
  <c r="F27"/>
  <c r="J27"/>
  <c r="E28"/>
  <c r="F28"/>
  <c r="J28"/>
  <c r="E29"/>
  <c r="F29"/>
  <c r="J29"/>
  <c r="E30"/>
  <c r="F30"/>
  <c r="E31"/>
  <c r="F31"/>
  <c r="J31"/>
  <c r="E32"/>
  <c r="K32" s="1"/>
  <c r="F32"/>
  <c r="E33"/>
  <c r="K33" s="1"/>
  <c r="F33"/>
  <c r="E34"/>
  <c r="K34" s="1"/>
  <c r="F34"/>
  <c r="E35"/>
  <c r="F35"/>
  <c r="J35"/>
  <c r="E36"/>
  <c r="F36"/>
  <c r="J36"/>
  <c r="E37"/>
  <c r="K37" s="1"/>
  <c r="F37"/>
  <c r="E38"/>
  <c r="K38" s="1"/>
  <c r="F38"/>
  <c r="E39"/>
  <c r="F39"/>
  <c r="J39"/>
  <c r="E3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1"/>
  <c r="I35"/>
  <c r="I36"/>
  <c r="I39"/>
  <c r="A4"/>
  <c r="H30"/>
  <c r="H31"/>
  <c r="H32"/>
  <c r="H33"/>
  <c r="H34"/>
  <c r="H35"/>
  <c r="H36"/>
  <c r="H37"/>
  <c r="H38"/>
  <c r="H39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I3" l="1"/>
  <c r="K30"/>
  <c r="K5"/>
  <c r="K7"/>
  <c r="K39"/>
  <c r="G19"/>
  <c r="L19" s="1"/>
  <c r="G11"/>
  <c r="G38"/>
  <c r="L38" s="1"/>
  <c r="G7"/>
  <c r="G5"/>
  <c r="L5" s="1"/>
  <c r="K36"/>
  <c r="K28"/>
  <c r="K26"/>
  <c r="K24"/>
  <c r="K22"/>
  <c r="K20"/>
  <c r="K18"/>
  <c r="K16"/>
  <c r="K14"/>
  <c r="K12"/>
  <c r="K10"/>
  <c r="K8"/>
  <c r="K6"/>
  <c r="K4"/>
  <c r="G39"/>
  <c r="L39" s="1"/>
  <c r="K23"/>
  <c r="K21"/>
  <c r="G27"/>
  <c r="L27" s="1"/>
  <c r="G23"/>
  <c r="L23" s="1"/>
  <c r="G21"/>
  <c r="L21" s="1"/>
  <c r="G18"/>
  <c r="L18" s="1"/>
  <c r="K29"/>
  <c r="K15"/>
  <c r="K13"/>
  <c r="G32"/>
  <c r="L32" s="1"/>
  <c r="G29"/>
  <c r="L29" s="1"/>
  <c r="G26"/>
  <c r="L26" s="1"/>
  <c r="G15"/>
  <c r="L15" s="1"/>
  <c r="G13"/>
  <c r="L13" s="1"/>
  <c r="G10"/>
  <c r="L10" s="1"/>
  <c r="G4"/>
  <c r="L4" s="1"/>
  <c r="K35"/>
  <c r="K31"/>
  <c r="K27"/>
  <c r="K25"/>
  <c r="K19"/>
  <c r="K17"/>
  <c r="K11"/>
  <c r="K9"/>
  <c r="G34"/>
  <c r="L34" s="1"/>
  <c r="G33"/>
  <c r="L33" s="1"/>
  <c r="G31"/>
  <c r="L31" s="1"/>
  <c r="G30"/>
  <c r="L30" s="1"/>
  <c r="G25"/>
  <c r="L25" s="1"/>
  <c r="G22"/>
  <c r="L22" s="1"/>
  <c r="G17"/>
  <c r="L17" s="1"/>
  <c r="G14"/>
  <c r="L14" s="1"/>
  <c r="G9"/>
  <c r="L9" s="1"/>
  <c r="G6"/>
  <c r="L6" s="1"/>
  <c r="G37"/>
  <c r="L37" s="1"/>
  <c r="G35"/>
  <c r="L35" s="1"/>
  <c r="G28"/>
  <c r="L28" s="1"/>
  <c r="G24"/>
  <c r="L24" s="1"/>
  <c r="G20"/>
  <c r="L20" s="1"/>
  <c r="G16"/>
  <c r="L16" s="1"/>
  <c r="G12"/>
  <c r="L12" s="1"/>
  <c r="L11"/>
  <c r="G8"/>
  <c r="L8" s="1"/>
  <c r="L7"/>
  <c r="J3"/>
  <c r="G3"/>
  <c r="G36"/>
  <c r="L36" s="1"/>
  <c r="K3"/>
  <c r="L3" l="1"/>
</calcChain>
</file>

<file path=xl/sharedStrings.xml><?xml version="1.0" encoding="utf-8"?>
<sst xmlns="http://schemas.openxmlformats.org/spreadsheetml/2006/main" count="114" uniqueCount="71">
  <si>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</si>
  <si>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</si>
  <si>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</si>
  <si>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</si>
  <si>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</si>
  <si>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</si>
  <si>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</si>
  <si>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</si>
  <si>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</si>
  <si>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</si>
  <si>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</si>
  <si>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</si>
  <si>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</si>
  <si>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</si>
  <si>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</si>
  <si>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</si>
  <si>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</si>
  <si>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</si>
  <si>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</si>
  <si>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</si>
  <si>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</si>
  <si>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</si>
  <si>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</si>
  <si>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</si>
  <si>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</si>
  <si>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</si>
  <si>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</si>
  <si>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</si>
  <si>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</si>
  <si>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</si>
  <si>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</si>
  <si>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</si>
  <si>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</si>
  <si>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</si>
  <si>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</si>
  <si>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</si>
  <si>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41-周转筐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</si>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</sst>
</file>

<file path=xl/styles.xml><?xml version="1.0" encoding="utf-8"?>
<styleSheet xmlns="http://schemas.openxmlformats.org/spreadsheetml/2006/main">
  <numFmts count="2">
    <numFmt numFmtId="176" formatCode="#,##0.00&quot;%&quot;"/>
    <numFmt numFmtId="177" formatCode="0.00_ "/>
  </numFmts>
  <fonts count="3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5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</cellStyleXfs>
  <cellXfs count="73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</cellXfs>
  <cellStyles count="53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10" xfId="52"/>
    <cellStyle name="常规 2" xfId="44"/>
    <cellStyle name="常规 3" xfId="45"/>
    <cellStyle name="常规 4" xfId="47"/>
    <cellStyle name="常规 5" xfId="46"/>
    <cellStyle name="常规 6" xfId="48"/>
    <cellStyle name="常规 7" xfId="49"/>
    <cellStyle name="常规 8" xfId="50"/>
    <cellStyle name="常规 9" xfId="51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1" Type="http://schemas.openxmlformats.org/officeDocument/2006/relationships/hyperlink" Target="cid:97a5ff112" TargetMode="External"/><Relationship Id="rId42" Type="http://schemas.openxmlformats.org/officeDocument/2006/relationships/image" Target="cid:c0d5d5a813" TargetMode="External"/><Relationship Id="rId63" Type="http://schemas.openxmlformats.org/officeDocument/2006/relationships/hyperlink" Target="cid:38d18ad2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159" Type="http://schemas.openxmlformats.org/officeDocument/2006/relationships/hyperlink" Target="cid:241931c2" TargetMode="External"/><Relationship Id="rId170" Type="http://schemas.openxmlformats.org/officeDocument/2006/relationships/image" Target="cid:1600d1f413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26" Type="http://schemas.openxmlformats.org/officeDocument/2006/relationships/image" Target="cid:fd1fb7e513" TargetMode="External"/><Relationship Id="rId247" Type="http://schemas.openxmlformats.org/officeDocument/2006/relationships/hyperlink" Target="cid:49a828292" TargetMode="External"/><Relationship Id="rId107" Type="http://schemas.openxmlformats.org/officeDocument/2006/relationships/hyperlink" Target="cid:847633e82" TargetMode="External"/><Relationship Id="rId268" Type="http://schemas.openxmlformats.org/officeDocument/2006/relationships/image" Target="cid:96e6abaa13" TargetMode="External"/><Relationship Id="rId11" Type="http://schemas.openxmlformats.org/officeDocument/2006/relationships/hyperlink" Target="cid:78be76a62" TargetMode="External"/><Relationship Id="rId32" Type="http://schemas.openxmlformats.org/officeDocument/2006/relationships/image" Target="cid:a711f73213" TargetMode="External"/><Relationship Id="rId53" Type="http://schemas.openxmlformats.org/officeDocument/2006/relationships/hyperlink" Target="cid:e1e57af62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149" Type="http://schemas.openxmlformats.org/officeDocument/2006/relationships/hyperlink" Target="cid:ea1527af2" TargetMode="External"/><Relationship Id="rId5" Type="http://schemas.openxmlformats.org/officeDocument/2006/relationships/hyperlink" Target="cid:738f7e472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181" Type="http://schemas.openxmlformats.org/officeDocument/2006/relationships/hyperlink" Target="cid:482d44f62" TargetMode="External"/><Relationship Id="rId216" Type="http://schemas.openxmlformats.org/officeDocument/2006/relationships/image" Target="cid:d85c69b313" TargetMode="External"/><Relationship Id="rId237" Type="http://schemas.openxmlformats.org/officeDocument/2006/relationships/hyperlink" Target="cid:207b4f192" TargetMode="External"/><Relationship Id="rId258" Type="http://schemas.openxmlformats.org/officeDocument/2006/relationships/image" Target="cid:72d9e8ca13" TargetMode="External"/><Relationship Id="rId22" Type="http://schemas.openxmlformats.org/officeDocument/2006/relationships/image" Target="cid:97a5ff3513" TargetMode="External"/><Relationship Id="rId43" Type="http://schemas.openxmlformats.org/officeDocument/2006/relationships/hyperlink" Target="cid:c5fc19282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139" Type="http://schemas.openxmlformats.org/officeDocument/2006/relationships/hyperlink" Target="cid:dc24c3602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71" Type="http://schemas.openxmlformats.org/officeDocument/2006/relationships/hyperlink" Target="cid:16470b822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227" Type="http://schemas.openxmlformats.org/officeDocument/2006/relationships/hyperlink" Target="cid:fd20b76d2" TargetMode="External"/><Relationship Id="rId248" Type="http://schemas.openxmlformats.org/officeDocument/2006/relationships/image" Target="cid:49a8285213" TargetMode="External"/><Relationship Id="rId269" Type="http://schemas.openxmlformats.org/officeDocument/2006/relationships/hyperlink" Target="cid:b0aaf7b52" TargetMode="External"/><Relationship Id="rId12" Type="http://schemas.openxmlformats.org/officeDocument/2006/relationships/image" Target="cid:78be76ce13" TargetMode="External"/><Relationship Id="rId33" Type="http://schemas.openxmlformats.org/officeDocument/2006/relationships/hyperlink" Target="cid:ac87b7b92" TargetMode="External"/><Relationship Id="rId108" Type="http://schemas.openxmlformats.org/officeDocument/2006/relationships/image" Target="cid:8476340b13" TargetMode="External"/><Relationship Id="rId129" Type="http://schemas.openxmlformats.org/officeDocument/2006/relationships/hyperlink" Target="cid:bd29a17a2" TargetMode="External"/><Relationship Id="rId54" Type="http://schemas.openxmlformats.org/officeDocument/2006/relationships/image" Target="cid:e1e57b1713" TargetMode="External"/><Relationship Id="rId75" Type="http://schemas.openxmlformats.org/officeDocument/2006/relationships/hyperlink" Target="cid:185a1b862" TargetMode="External"/><Relationship Id="rId96" Type="http://schemas.openxmlformats.org/officeDocument/2006/relationships/image" Target="cid:56290cef13" TargetMode="External"/><Relationship Id="rId140" Type="http://schemas.openxmlformats.org/officeDocument/2006/relationships/image" Target="cid:dc24c38713" TargetMode="External"/><Relationship Id="rId161" Type="http://schemas.openxmlformats.org/officeDocument/2006/relationships/hyperlink" Target="cid:55eaf9a2" TargetMode="External"/><Relationship Id="rId182" Type="http://schemas.openxmlformats.org/officeDocument/2006/relationships/image" Target="cid:482d451d13" TargetMode="External"/><Relationship Id="rId217" Type="http://schemas.openxmlformats.org/officeDocument/2006/relationships/hyperlink" Target="cid:dd85b610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259" Type="http://schemas.openxmlformats.org/officeDocument/2006/relationships/hyperlink" Target="cid:72dad9032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44" Type="http://schemas.openxmlformats.org/officeDocument/2006/relationships/image" Target="cid:c5fc194a13" TargetMode="External"/><Relationship Id="rId65" Type="http://schemas.openxmlformats.org/officeDocument/2006/relationships/hyperlink" Target="cid:38f9f0f2" TargetMode="External"/><Relationship Id="rId86" Type="http://schemas.openxmlformats.org/officeDocument/2006/relationships/image" Target="cid:321b9fbf13" TargetMode="External"/><Relationship Id="rId130" Type="http://schemas.openxmlformats.org/officeDocument/2006/relationships/image" Target="cid:bd29a19c13" TargetMode="External"/><Relationship Id="rId151" Type="http://schemas.openxmlformats.org/officeDocument/2006/relationships/hyperlink" Target="cid:ecaa39042" TargetMode="External"/><Relationship Id="rId172" Type="http://schemas.openxmlformats.org/officeDocument/2006/relationships/image" Target="cid:16470bac13" TargetMode="External"/><Relationship Id="rId193" Type="http://schemas.openxmlformats.org/officeDocument/2006/relationships/hyperlink" Target="cid:6c3b17e82" TargetMode="External"/><Relationship Id="rId202" Type="http://schemas.openxmlformats.org/officeDocument/2006/relationships/image" Target="cid:a60cacae13" TargetMode="External"/><Relationship Id="rId207" Type="http://schemas.openxmlformats.org/officeDocument/2006/relationships/hyperlink" Target="cid:b97944ee2" TargetMode="External"/><Relationship Id="rId223" Type="http://schemas.openxmlformats.org/officeDocument/2006/relationships/hyperlink" Target="cid:ed01ac172" TargetMode="External"/><Relationship Id="rId228" Type="http://schemas.openxmlformats.org/officeDocument/2006/relationships/image" Target="cid:fd20b79113" TargetMode="External"/><Relationship Id="rId244" Type="http://schemas.openxmlformats.org/officeDocument/2006/relationships/image" Target="cid:2fee711c13" TargetMode="External"/><Relationship Id="rId249" Type="http://schemas.openxmlformats.org/officeDocument/2006/relationships/hyperlink" Target="cid:4fda17272" TargetMode="External"/><Relationship Id="rId13" Type="http://schemas.openxmlformats.org/officeDocument/2006/relationships/hyperlink" Target="cid:78c0f45a2" TargetMode="External"/><Relationship Id="rId18" Type="http://schemas.openxmlformats.org/officeDocument/2006/relationships/image" Target="cid:8838026613" TargetMode="External"/><Relationship Id="rId39" Type="http://schemas.openxmlformats.org/officeDocument/2006/relationships/hyperlink" Target="cid:bbbaca6d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265" Type="http://schemas.openxmlformats.org/officeDocument/2006/relationships/hyperlink" Target="cid:8c9b56672" TargetMode="External"/><Relationship Id="rId34" Type="http://schemas.openxmlformats.org/officeDocument/2006/relationships/image" Target="cid:ac87b7df13" TargetMode="External"/><Relationship Id="rId50" Type="http://schemas.openxmlformats.org/officeDocument/2006/relationships/image" Target="cid:dfd4546613" TargetMode="External"/><Relationship Id="rId55" Type="http://schemas.openxmlformats.org/officeDocument/2006/relationships/hyperlink" Target="cid:e76dc97e2" TargetMode="External"/><Relationship Id="rId76" Type="http://schemas.openxmlformats.org/officeDocument/2006/relationships/image" Target="cid:185a1bab13" TargetMode="External"/><Relationship Id="rId97" Type="http://schemas.openxmlformats.org/officeDocument/2006/relationships/hyperlink" Target="cid:5b3e82962" TargetMode="External"/><Relationship Id="rId104" Type="http://schemas.openxmlformats.org/officeDocument/2006/relationships/image" Target="cid:7a31edd613" TargetMode="External"/><Relationship Id="rId120" Type="http://schemas.openxmlformats.org/officeDocument/2006/relationships/image" Target="cid:a368611313" TargetMode="External"/><Relationship Id="rId125" Type="http://schemas.openxmlformats.org/officeDocument/2006/relationships/hyperlink" Target="cid:b8993a7d2" TargetMode="External"/><Relationship Id="rId141" Type="http://schemas.openxmlformats.org/officeDocument/2006/relationships/hyperlink" Target="cid:e12978772" TargetMode="External"/><Relationship Id="rId146" Type="http://schemas.openxmlformats.org/officeDocument/2006/relationships/image" Target="cid:e293c51913" TargetMode="External"/><Relationship Id="rId167" Type="http://schemas.openxmlformats.org/officeDocument/2006/relationships/hyperlink" Target="cid:fa4c65f2" TargetMode="External"/><Relationship Id="rId188" Type="http://schemas.openxmlformats.org/officeDocument/2006/relationships/image" Target="cid:579a7f2113" TargetMode="External"/><Relationship Id="rId7" Type="http://schemas.openxmlformats.org/officeDocument/2006/relationships/hyperlink" Target="cid:7393130e2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162" Type="http://schemas.openxmlformats.org/officeDocument/2006/relationships/image" Target="cid:55eafc213" TargetMode="External"/><Relationship Id="rId183" Type="http://schemas.openxmlformats.org/officeDocument/2006/relationships/hyperlink" Target="cid:4d58e2842" TargetMode="External"/><Relationship Id="rId213" Type="http://schemas.openxmlformats.org/officeDocument/2006/relationships/hyperlink" Target="cid:c8f5e1192" TargetMode="External"/><Relationship Id="rId218" Type="http://schemas.openxmlformats.org/officeDocument/2006/relationships/image" Target="cid:dd85b63513" TargetMode="External"/><Relationship Id="rId234" Type="http://schemas.openxmlformats.org/officeDocument/2006/relationships/image" Target="cid:bf349d213" TargetMode="External"/><Relationship Id="rId239" Type="http://schemas.openxmlformats.org/officeDocument/2006/relationships/hyperlink" Target="cid:25a2b86c2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50" Type="http://schemas.openxmlformats.org/officeDocument/2006/relationships/image" Target="cid:4fda174d13" TargetMode="External"/><Relationship Id="rId255" Type="http://schemas.openxmlformats.org/officeDocument/2006/relationships/hyperlink" Target="cid:688eac6f2" TargetMode="External"/><Relationship Id="rId271" Type="http://schemas.openxmlformats.org/officeDocument/2006/relationships/hyperlink" Target="cid:bb0725832" TargetMode="External"/><Relationship Id="rId276" Type="http://schemas.openxmlformats.org/officeDocument/2006/relationships/image" Target="cid:bb0a5c6213" TargetMode="External"/><Relationship Id="rId24" Type="http://schemas.openxmlformats.org/officeDocument/2006/relationships/image" Target="cid:97a883f913" TargetMode="External"/><Relationship Id="rId40" Type="http://schemas.openxmlformats.org/officeDocument/2006/relationships/image" Target="cid:bbbaca8f13" TargetMode="External"/><Relationship Id="rId45" Type="http://schemas.openxmlformats.org/officeDocument/2006/relationships/hyperlink" Target="cid:cb1fd4bc2" TargetMode="External"/><Relationship Id="rId66" Type="http://schemas.openxmlformats.org/officeDocument/2006/relationships/image" Target="cid:38f9f3713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115" Type="http://schemas.openxmlformats.org/officeDocument/2006/relationships/hyperlink" Target="cid:9917342c2" TargetMode="External"/><Relationship Id="rId131" Type="http://schemas.openxmlformats.org/officeDocument/2006/relationships/hyperlink" Target="cid:c246514a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52" Type="http://schemas.openxmlformats.org/officeDocument/2006/relationships/image" Target="cid:ecaa3d3d13" TargetMode="External"/><Relationship Id="rId173" Type="http://schemas.openxmlformats.org/officeDocument/2006/relationships/hyperlink" Target="cid:2421fe292" TargetMode="External"/><Relationship Id="rId194" Type="http://schemas.openxmlformats.org/officeDocument/2006/relationships/image" Target="cid:6c3b1810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208" Type="http://schemas.openxmlformats.org/officeDocument/2006/relationships/image" Target="cid:b979451613" TargetMode="External"/><Relationship Id="rId229" Type="http://schemas.openxmlformats.org/officeDocument/2006/relationships/hyperlink" Target="cid:196d985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0" Type="http://schemas.openxmlformats.org/officeDocument/2006/relationships/image" Target="cid:25a2b89113" TargetMode="External"/><Relationship Id="rId245" Type="http://schemas.openxmlformats.org/officeDocument/2006/relationships/hyperlink" Target="cid:451c38c72" TargetMode="External"/><Relationship Id="rId261" Type="http://schemas.openxmlformats.org/officeDocument/2006/relationships/hyperlink" Target="cid:7804080e2" TargetMode="External"/><Relationship Id="rId266" Type="http://schemas.openxmlformats.org/officeDocument/2006/relationships/image" Target="cid:8c9b568c13" TargetMode="External"/><Relationship Id="rId14" Type="http://schemas.openxmlformats.org/officeDocument/2006/relationships/image" Target="cid:78c0f48013" TargetMode="External"/><Relationship Id="rId30" Type="http://schemas.openxmlformats.org/officeDocument/2006/relationships/image" Target="cid:a1ed202213" TargetMode="External"/><Relationship Id="rId35" Type="http://schemas.openxmlformats.org/officeDocument/2006/relationships/hyperlink" Target="cid:bbb2de7c2" TargetMode="External"/><Relationship Id="rId56" Type="http://schemas.openxmlformats.org/officeDocument/2006/relationships/image" Target="cid:e76dc9a413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8" Type="http://schemas.openxmlformats.org/officeDocument/2006/relationships/image" Target="cid:7393133f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42" Type="http://schemas.openxmlformats.org/officeDocument/2006/relationships/image" Target="cid:e129789e13" TargetMode="External"/><Relationship Id="rId163" Type="http://schemas.openxmlformats.org/officeDocument/2006/relationships/hyperlink" Target="cid:a6fd2d02" TargetMode="External"/><Relationship Id="rId184" Type="http://schemas.openxmlformats.org/officeDocument/2006/relationships/image" Target="cid:4d58e2a713" TargetMode="External"/><Relationship Id="rId189" Type="http://schemas.openxmlformats.org/officeDocument/2006/relationships/hyperlink" Target="cid:5dbe5bc82" TargetMode="External"/><Relationship Id="rId219" Type="http://schemas.openxmlformats.org/officeDocument/2006/relationships/hyperlink" Target="cid:e2b490a42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0" Type="http://schemas.openxmlformats.org/officeDocument/2006/relationships/image" Target="cid:196d9a913" TargetMode="External"/><Relationship Id="rId235" Type="http://schemas.openxmlformats.org/officeDocument/2006/relationships/hyperlink" Target="cid:112842e72" TargetMode="External"/><Relationship Id="rId251" Type="http://schemas.openxmlformats.org/officeDocument/2006/relationships/hyperlink" Target="cid:53f9d4bf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5" Type="http://schemas.openxmlformats.org/officeDocument/2006/relationships/hyperlink" Target="cid:97aae1182" TargetMode="External"/><Relationship Id="rId46" Type="http://schemas.openxmlformats.org/officeDocument/2006/relationships/image" Target="cid:cb1fd4e013" TargetMode="External"/><Relationship Id="rId67" Type="http://schemas.openxmlformats.org/officeDocument/2006/relationships/hyperlink" Target="cid:3922740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272" Type="http://schemas.openxmlformats.org/officeDocument/2006/relationships/image" Target="cid:bb0725a8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32" Type="http://schemas.openxmlformats.org/officeDocument/2006/relationships/image" Target="cid:c246516c13" TargetMode="External"/><Relationship Id="rId153" Type="http://schemas.openxmlformats.org/officeDocument/2006/relationships/hyperlink" Target="cid:ed7946d52" TargetMode="External"/><Relationship Id="rId174" Type="http://schemas.openxmlformats.org/officeDocument/2006/relationships/image" Target="cid:2421fe4c13" TargetMode="External"/><Relationship Id="rId179" Type="http://schemas.openxmlformats.org/officeDocument/2006/relationships/hyperlink" Target="cid:4307d8b3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0" Type="http://schemas.openxmlformats.org/officeDocument/2006/relationships/image" Target="cid:e2b490ca13" TargetMode="External"/><Relationship Id="rId225" Type="http://schemas.openxmlformats.org/officeDocument/2006/relationships/hyperlink" Target="cid:fd1fb7c42" TargetMode="External"/><Relationship Id="rId241" Type="http://schemas.openxmlformats.org/officeDocument/2006/relationships/hyperlink" Target="cid:2accc0ce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15" Type="http://schemas.openxmlformats.org/officeDocument/2006/relationships/hyperlink" Target="cid:7dde59952" TargetMode="External"/><Relationship Id="rId36" Type="http://schemas.openxmlformats.org/officeDocument/2006/relationships/image" Target="cid:bbb2dea413" TargetMode="External"/><Relationship Id="rId57" Type="http://schemas.openxmlformats.org/officeDocument/2006/relationships/hyperlink" Target="cid:eca839e5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262" Type="http://schemas.openxmlformats.org/officeDocument/2006/relationships/image" Target="cid:7804083513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78" Type="http://schemas.openxmlformats.org/officeDocument/2006/relationships/image" Target="cid:27d3d8c413" TargetMode="External"/><Relationship Id="rId94" Type="http://schemas.openxmlformats.org/officeDocument/2006/relationships/image" Target="cid:4bad0c6813" TargetMode="External"/><Relationship Id="rId99" Type="http://schemas.openxmlformats.org/officeDocument/2006/relationships/hyperlink" Target="cid:6fdc68d82" TargetMode="External"/><Relationship Id="rId101" Type="http://schemas.openxmlformats.org/officeDocument/2006/relationships/hyperlink" Target="cid:750aa1bc2" TargetMode="External"/><Relationship Id="rId122" Type="http://schemas.openxmlformats.org/officeDocument/2006/relationships/image" Target="cid:a88b2fa613" TargetMode="External"/><Relationship Id="rId143" Type="http://schemas.openxmlformats.org/officeDocument/2006/relationships/hyperlink" Target="cid:e2636a2d2" TargetMode="External"/><Relationship Id="rId148" Type="http://schemas.openxmlformats.org/officeDocument/2006/relationships/image" Target="cid:e39a52ae13" TargetMode="External"/><Relationship Id="rId164" Type="http://schemas.openxmlformats.org/officeDocument/2006/relationships/image" Target="cid:a6fd2fd13" TargetMode="External"/><Relationship Id="rId169" Type="http://schemas.openxmlformats.org/officeDocument/2006/relationships/hyperlink" Target="cid:1600d1d42" TargetMode="External"/><Relationship Id="rId185" Type="http://schemas.openxmlformats.org/officeDocument/2006/relationships/hyperlink" Target="cid:531d4de22" TargetMode="External"/><Relationship Id="rId4" Type="http://schemas.openxmlformats.org/officeDocument/2006/relationships/image" Target="../media/image2.jpeg"/><Relationship Id="rId9" Type="http://schemas.openxmlformats.org/officeDocument/2006/relationships/hyperlink" Target="cid:739529052" TargetMode="External"/><Relationship Id="rId180" Type="http://schemas.openxmlformats.org/officeDocument/2006/relationships/image" Target="cid:4307d8dd13" TargetMode="External"/><Relationship Id="rId210" Type="http://schemas.openxmlformats.org/officeDocument/2006/relationships/image" Target="cid:be9a3ee8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52" Type="http://schemas.openxmlformats.org/officeDocument/2006/relationships/image" Target="cid:53f9d4e613" TargetMode="External"/><Relationship Id="rId273" Type="http://schemas.openxmlformats.org/officeDocument/2006/relationships/hyperlink" Target="cid:bb0832652" TargetMode="External"/><Relationship Id="rId47" Type="http://schemas.openxmlformats.org/officeDocument/2006/relationships/hyperlink" Target="cid:d0b588612" TargetMode="External"/><Relationship Id="rId68" Type="http://schemas.openxmlformats.org/officeDocument/2006/relationships/image" Target="cid:392276913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33" Type="http://schemas.openxmlformats.org/officeDocument/2006/relationships/hyperlink" Target="cid:c8af4ef42" TargetMode="External"/><Relationship Id="rId154" Type="http://schemas.openxmlformats.org/officeDocument/2006/relationships/image" Target="cid:ed79471e13" TargetMode="External"/><Relationship Id="rId175" Type="http://schemas.openxmlformats.org/officeDocument/2006/relationships/hyperlink" Target="cid:2a30eb842" TargetMode="External"/><Relationship Id="rId196" Type="http://schemas.openxmlformats.org/officeDocument/2006/relationships/image" Target="cid:9571363a13" TargetMode="External"/><Relationship Id="rId200" Type="http://schemas.openxmlformats.org/officeDocument/2006/relationships/image" Target="cid:9fc12dfe13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42" Type="http://schemas.openxmlformats.org/officeDocument/2006/relationships/image" Target="cid:2accc0ec13" TargetMode="External"/><Relationship Id="rId263" Type="http://schemas.openxmlformats.org/officeDocument/2006/relationships/hyperlink" Target="cid:7d2b2ff72" TargetMode="External"/><Relationship Id="rId37" Type="http://schemas.openxmlformats.org/officeDocument/2006/relationships/hyperlink" Target="cid:bbb631c12" TargetMode="External"/><Relationship Id="rId58" Type="http://schemas.openxmlformats.org/officeDocument/2006/relationships/image" Target="cid:eca83a0c13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23" Type="http://schemas.openxmlformats.org/officeDocument/2006/relationships/hyperlink" Target="cid:b896ad462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65" Type="http://schemas.openxmlformats.org/officeDocument/2006/relationships/hyperlink" Target="cid:a9baa6a2" TargetMode="External"/><Relationship Id="rId186" Type="http://schemas.openxmlformats.org/officeDocument/2006/relationships/image" Target="cid:531d4e0813" TargetMode="External"/><Relationship Id="rId211" Type="http://schemas.openxmlformats.org/officeDocument/2006/relationships/hyperlink" Target="cid:c607a7f12" TargetMode="External"/><Relationship Id="rId232" Type="http://schemas.openxmlformats.org/officeDocument/2006/relationships/image" Target="cid:7e6338613" TargetMode="External"/><Relationship Id="rId253" Type="http://schemas.openxmlformats.org/officeDocument/2006/relationships/hyperlink" Target="cid:592330e12" TargetMode="External"/><Relationship Id="rId274" Type="http://schemas.openxmlformats.org/officeDocument/2006/relationships/image" Target="cid:bb08328813" TargetMode="External"/><Relationship Id="rId27" Type="http://schemas.openxmlformats.org/officeDocument/2006/relationships/hyperlink" Target="cid:9cc12f202" TargetMode="External"/><Relationship Id="rId48" Type="http://schemas.openxmlformats.org/officeDocument/2006/relationships/image" Target="cid:d0b5888713" TargetMode="External"/><Relationship Id="rId69" Type="http://schemas.openxmlformats.org/officeDocument/2006/relationships/hyperlink" Target="cid:e0ef2af2" TargetMode="External"/><Relationship Id="rId113" Type="http://schemas.openxmlformats.org/officeDocument/2006/relationships/hyperlink" Target="cid:93d06cfe2" TargetMode="External"/><Relationship Id="rId134" Type="http://schemas.openxmlformats.org/officeDocument/2006/relationships/image" Target="cid:c8af4f1913" TargetMode="External"/><Relationship Id="rId80" Type="http://schemas.openxmlformats.org/officeDocument/2006/relationships/image" Target="cid:27d58f7c13" TargetMode="External"/><Relationship Id="rId155" Type="http://schemas.openxmlformats.org/officeDocument/2006/relationships/hyperlink" Target="cid:f09b1ba62" TargetMode="External"/><Relationship Id="rId176" Type="http://schemas.openxmlformats.org/officeDocument/2006/relationships/image" Target="cid:2a30ebbf13" TargetMode="External"/><Relationship Id="rId197" Type="http://schemas.openxmlformats.org/officeDocument/2006/relationships/hyperlink" Target="cid:9a94d6742" TargetMode="External"/><Relationship Id="rId201" Type="http://schemas.openxmlformats.org/officeDocument/2006/relationships/hyperlink" Target="cid:a60cac882" TargetMode="External"/><Relationship Id="rId222" Type="http://schemas.openxmlformats.org/officeDocument/2006/relationships/image" Target="cid:e7d8c5be13" TargetMode="External"/><Relationship Id="rId243" Type="http://schemas.openxmlformats.org/officeDocument/2006/relationships/hyperlink" Target="cid:2fee70f82" TargetMode="External"/><Relationship Id="rId264" Type="http://schemas.openxmlformats.org/officeDocument/2006/relationships/image" Target="cid:7d2b301d13" TargetMode="External"/><Relationship Id="rId17" Type="http://schemas.openxmlformats.org/officeDocument/2006/relationships/hyperlink" Target="cid:883802342" TargetMode="External"/><Relationship Id="rId38" Type="http://schemas.openxmlformats.org/officeDocument/2006/relationships/image" Target="cid:bbb631eb13" TargetMode="External"/><Relationship Id="rId59" Type="http://schemas.openxmlformats.org/officeDocument/2006/relationships/hyperlink" Target="cid:ef30262e2" TargetMode="External"/><Relationship Id="rId103" Type="http://schemas.openxmlformats.org/officeDocument/2006/relationships/hyperlink" Target="cid:7a31edb12" TargetMode="External"/><Relationship Id="rId124" Type="http://schemas.openxmlformats.org/officeDocument/2006/relationships/image" Target="cid:b896ad6d13" TargetMode="External"/><Relationship Id="rId70" Type="http://schemas.openxmlformats.org/officeDocument/2006/relationships/image" Target="cid:e0ef2d2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66" Type="http://schemas.openxmlformats.org/officeDocument/2006/relationships/image" Target="cid:a9baa8e13" TargetMode="External"/><Relationship Id="rId187" Type="http://schemas.openxmlformats.org/officeDocument/2006/relationships/hyperlink" Target="cid:579a7efa2" TargetMode="External"/><Relationship Id="rId1" Type="http://schemas.openxmlformats.org/officeDocument/2006/relationships/image" Target="../media/image1.jpeg"/><Relationship Id="rId212" Type="http://schemas.openxmlformats.org/officeDocument/2006/relationships/image" Target="cid:c607a81c13" TargetMode="External"/><Relationship Id="rId233" Type="http://schemas.openxmlformats.org/officeDocument/2006/relationships/hyperlink" Target="cid:bf349ae2" TargetMode="External"/><Relationship Id="rId254" Type="http://schemas.openxmlformats.org/officeDocument/2006/relationships/image" Target="cid:5923310913" TargetMode="External"/><Relationship Id="rId28" Type="http://schemas.openxmlformats.org/officeDocument/2006/relationships/image" Target="cid:9cc12f6e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75" Type="http://schemas.openxmlformats.org/officeDocument/2006/relationships/hyperlink" Target="cid:bb0a5c3f2" TargetMode="External"/><Relationship Id="rId60" Type="http://schemas.openxmlformats.org/officeDocument/2006/relationships/image" Target="cid:ef302654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56" Type="http://schemas.openxmlformats.org/officeDocument/2006/relationships/image" Target="cid:f09b1bd013" TargetMode="External"/><Relationship Id="rId177" Type="http://schemas.openxmlformats.org/officeDocument/2006/relationships/hyperlink" Target="cid:2e6f58082" TargetMode="External"/><Relationship Id="rId198" Type="http://schemas.openxmlformats.org/officeDocument/2006/relationships/image" Target="cid:9a94d699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9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I3" sqref="I3"/>
    </sheetView>
  </sheetViews>
  <sheetFormatPr defaultRowHeight="11.25"/>
  <cols>
    <col min="1" max="1" width="7.75" style="1" customWidth="1"/>
    <col min="2" max="2" width="3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2">
      <c r="A1" s="5"/>
      <c r="B1" s="6"/>
      <c r="C1" s="7"/>
      <c r="D1" s="8"/>
      <c r="E1" s="9" t="s">
        <v>0</v>
      </c>
      <c r="F1" s="23" t="s">
        <v>1</v>
      </c>
      <c r="G1" s="10" t="s">
        <v>44</v>
      </c>
      <c r="H1" s="23" t="s">
        <v>2</v>
      </c>
      <c r="I1" s="17" t="s">
        <v>42</v>
      </c>
      <c r="J1" s="18" t="s">
        <v>43</v>
      </c>
      <c r="K1" s="19" t="s">
        <v>45</v>
      </c>
      <c r="L1" s="19" t="s">
        <v>46</v>
      </c>
    </row>
    <row r="2" spans="1:12">
      <c r="A2" s="11" t="s">
        <v>3</v>
      </c>
      <c r="B2" s="12"/>
      <c r="C2" s="57" t="s">
        <v>4</v>
      </c>
      <c r="D2" s="57"/>
      <c r="E2" s="13"/>
      <c r="F2" s="24"/>
      <c r="G2" s="14"/>
      <c r="H2" s="24"/>
      <c r="I2" s="20"/>
      <c r="J2" s="21"/>
      <c r="K2" s="22"/>
      <c r="L2" s="22"/>
    </row>
    <row r="3" spans="1:12">
      <c r="A3" s="58" t="s">
        <v>5</v>
      </c>
      <c r="B3" s="58"/>
      <c r="C3" s="58"/>
      <c r="D3" s="58"/>
      <c r="E3" s="15">
        <f>RA!D7</f>
        <v>12938713.620999999</v>
      </c>
      <c r="F3" s="25">
        <f>RA!I7</f>
        <v>1568746.8570000001</v>
      </c>
      <c r="G3" s="16">
        <f>E3-F3</f>
        <v>11369966.763999999</v>
      </c>
      <c r="H3" s="27">
        <f>RA!J7</f>
        <v>12.1244422200818</v>
      </c>
      <c r="I3" s="20">
        <f>SUM(I4:I39)</f>
        <v>12938716.770283524</v>
      </c>
      <c r="J3" s="21">
        <f>SUM(J4:J39)</f>
        <v>11369966.729711728</v>
      </c>
      <c r="K3" s="22">
        <f>E3-I3</f>
        <v>-3.1492835246026516</v>
      </c>
      <c r="L3" s="22">
        <f>G3-J3</f>
        <v>3.4288270398974419E-2</v>
      </c>
    </row>
    <row r="4" spans="1:12">
      <c r="A4" s="59">
        <f>RA!A8</f>
        <v>41611</v>
      </c>
      <c r="B4" s="12">
        <v>12</v>
      </c>
      <c r="C4" s="56" t="s">
        <v>6</v>
      </c>
      <c r="D4" s="56"/>
      <c r="E4" s="15">
        <f>RA!D8</f>
        <v>500870.55129999999</v>
      </c>
      <c r="F4" s="25">
        <f>RA!I8</f>
        <v>84592.941399999996</v>
      </c>
      <c r="G4" s="16">
        <f t="shared" ref="G4:G39" si="0">E4-F4</f>
        <v>416277.60989999998</v>
      </c>
      <c r="H4" s="27">
        <f>RA!J8</f>
        <v>16.889182480471401</v>
      </c>
      <c r="I4" s="20">
        <f>VLOOKUP(B4,RMS!B:D,3,FALSE)</f>
        <v>500870.95389316202</v>
      </c>
      <c r="J4" s="21">
        <f>VLOOKUP(B4,RMS!B:E,4,FALSE)</f>
        <v>416277.61085470102</v>
      </c>
      <c r="K4" s="22">
        <f t="shared" ref="K4:K39" si="1">E4-I4</f>
        <v>-0.40259316202718765</v>
      </c>
      <c r="L4" s="22">
        <f t="shared" ref="L4:L39" si="2">G4-J4</f>
        <v>-9.5470104133710265E-4</v>
      </c>
    </row>
    <row r="5" spans="1:12">
      <c r="A5" s="59"/>
      <c r="B5" s="12">
        <v>13</v>
      </c>
      <c r="C5" s="56" t="s">
        <v>7</v>
      </c>
      <c r="D5" s="56"/>
      <c r="E5" s="15">
        <f>RA!D9</f>
        <v>64958.561699999998</v>
      </c>
      <c r="F5" s="25">
        <f>RA!I9</f>
        <v>15196.4859</v>
      </c>
      <c r="G5" s="16">
        <f t="shared" si="0"/>
        <v>49762.075799999999</v>
      </c>
      <c r="H5" s="27">
        <f>RA!J9</f>
        <v>23.394123118338701</v>
      </c>
      <c r="I5" s="20">
        <f>VLOOKUP(B5,RMS!B:D,3,FALSE)</f>
        <v>64958.574075478398</v>
      </c>
      <c r="J5" s="21">
        <f>VLOOKUP(B5,RMS!B:E,4,FALSE)</f>
        <v>49762.083455230299</v>
      </c>
      <c r="K5" s="22">
        <f t="shared" si="1"/>
        <v>-1.2375478399917483E-2</v>
      </c>
      <c r="L5" s="22">
        <f t="shared" si="2"/>
        <v>-7.6552302998607047E-3</v>
      </c>
    </row>
    <row r="6" spans="1:12">
      <c r="A6" s="59"/>
      <c r="B6" s="12">
        <v>14</v>
      </c>
      <c r="C6" s="56" t="s">
        <v>8</v>
      </c>
      <c r="D6" s="56"/>
      <c r="E6" s="15">
        <f>RA!D10</f>
        <v>96005.931400000001</v>
      </c>
      <c r="F6" s="25">
        <f>RA!I10</f>
        <v>26073.506099999999</v>
      </c>
      <c r="G6" s="16">
        <f t="shared" si="0"/>
        <v>69932.425300000003</v>
      </c>
      <c r="H6" s="27">
        <f>RA!J10</f>
        <v>27.158224205301501</v>
      </c>
      <c r="I6" s="20">
        <f>VLOOKUP(B6,RMS!B:D,3,FALSE)</f>
        <v>96007.616194871807</v>
      </c>
      <c r="J6" s="21">
        <f>VLOOKUP(B6,RMS!B:E,4,FALSE)</f>
        <v>69932.426098290598</v>
      </c>
      <c r="K6" s="22">
        <f t="shared" si="1"/>
        <v>-1.6847948718059342</v>
      </c>
      <c r="L6" s="22">
        <f t="shared" si="2"/>
        <v>-7.9829059541225433E-4</v>
      </c>
    </row>
    <row r="7" spans="1:12">
      <c r="A7" s="59"/>
      <c r="B7" s="12">
        <v>15</v>
      </c>
      <c r="C7" s="56" t="s">
        <v>9</v>
      </c>
      <c r="D7" s="56"/>
      <c r="E7" s="15">
        <f>RA!D11</f>
        <v>55189.447699999997</v>
      </c>
      <c r="F7" s="25">
        <f>RA!I11</f>
        <v>11764.2739</v>
      </c>
      <c r="G7" s="16">
        <f t="shared" si="0"/>
        <v>43425.173799999997</v>
      </c>
      <c r="H7" s="27">
        <f>RA!J11</f>
        <v>21.316165300201</v>
      </c>
      <c r="I7" s="20">
        <f>VLOOKUP(B7,RMS!B:D,3,FALSE)</f>
        <v>55189.464561538502</v>
      </c>
      <c r="J7" s="21">
        <f>VLOOKUP(B7,RMS!B:E,4,FALSE)</f>
        <v>43425.173766666703</v>
      </c>
      <c r="K7" s="22">
        <f t="shared" si="1"/>
        <v>-1.6861538504599594E-2</v>
      </c>
      <c r="L7" s="22">
        <f t="shared" si="2"/>
        <v>3.333329368615523E-5</v>
      </c>
    </row>
    <row r="8" spans="1:12">
      <c r="A8" s="59"/>
      <c r="B8" s="12">
        <v>16</v>
      </c>
      <c r="C8" s="56" t="s">
        <v>10</v>
      </c>
      <c r="D8" s="56"/>
      <c r="E8" s="15">
        <f>RA!D12</f>
        <v>242909.97659999999</v>
      </c>
      <c r="F8" s="25">
        <f>RA!I12</f>
        <v>-21614.706600000001</v>
      </c>
      <c r="G8" s="16">
        <f t="shared" si="0"/>
        <v>264524.68319999997</v>
      </c>
      <c r="H8" s="27">
        <f>RA!J12</f>
        <v>-8.8982374880357202</v>
      </c>
      <c r="I8" s="20">
        <f>VLOOKUP(B8,RMS!B:D,3,FALSE)</f>
        <v>242909.96809145299</v>
      </c>
      <c r="J8" s="21">
        <f>VLOOKUP(B8,RMS!B:E,4,FALSE)</f>
        <v>264524.68363247899</v>
      </c>
      <c r="K8" s="22">
        <f t="shared" si="1"/>
        <v>8.5085470054764301E-3</v>
      </c>
      <c r="L8" s="22">
        <f t="shared" si="2"/>
        <v>-4.3247902067378163E-4</v>
      </c>
    </row>
    <row r="9" spans="1:12">
      <c r="A9" s="59"/>
      <c r="B9" s="12">
        <v>17</v>
      </c>
      <c r="C9" s="56" t="s">
        <v>11</v>
      </c>
      <c r="D9" s="56"/>
      <c r="E9" s="15">
        <f>RA!D13</f>
        <v>322518.90980000002</v>
      </c>
      <c r="F9" s="25">
        <f>RA!I13</f>
        <v>69926.231799999994</v>
      </c>
      <c r="G9" s="16">
        <f t="shared" si="0"/>
        <v>252592.67800000001</v>
      </c>
      <c r="H9" s="27">
        <f>RA!J13</f>
        <v>21.6812812133597</v>
      </c>
      <c r="I9" s="20">
        <f>VLOOKUP(B9,RMS!B:D,3,FALSE)</f>
        <v>322519.01431282097</v>
      </c>
      <c r="J9" s="21">
        <f>VLOOKUP(B9,RMS!B:E,4,FALSE)</f>
        <v>252592.678686325</v>
      </c>
      <c r="K9" s="22">
        <f t="shared" si="1"/>
        <v>-0.10451282095164061</v>
      </c>
      <c r="L9" s="22">
        <f t="shared" si="2"/>
        <v>-6.8632498732767999E-4</v>
      </c>
    </row>
    <row r="10" spans="1:12">
      <c r="A10" s="59"/>
      <c r="B10" s="12">
        <v>18</v>
      </c>
      <c r="C10" s="56" t="s">
        <v>12</v>
      </c>
      <c r="D10" s="56"/>
      <c r="E10" s="15">
        <f>RA!D14</f>
        <v>148408.78529999999</v>
      </c>
      <c r="F10" s="25">
        <f>RA!I14</f>
        <v>29625.759399999999</v>
      </c>
      <c r="G10" s="16">
        <f t="shared" si="0"/>
        <v>118783.02589999999</v>
      </c>
      <c r="H10" s="27">
        <f>RA!J14</f>
        <v>19.962267961504601</v>
      </c>
      <c r="I10" s="20">
        <f>VLOOKUP(B10,RMS!B:D,3,FALSE)</f>
        <v>148408.78024188001</v>
      </c>
      <c r="J10" s="21">
        <f>VLOOKUP(B10,RMS!B:E,4,FALSE)</f>
        <v>118783.02820512799</v>
      </c>
      <c r="K10" s="22">
        <f t="shared" si="1"/>
        <v>5.0581199757289141E-3</v>
      </c>
      <c r="L10" s="22">
        <f t="shared" si="2"/>
        <v>-2.3051280004438013E-3</v>
      </c>
    </row>
    <row r="11" spans="1:12">
      <c r="A11" s="59"/>
      <c r="B11" s="12">
        <v>19</v>
      </c>
      <c r="C11" s="56" t="s">
        <v>13</v>
      </c>
      <c r="D11" s="56"/>
      <c r="E11" s="15">
        <f>RA!D15</f>
        <v>94813.209400000007</v>
      </c>
      <c r="F11" s="25">
        <f>RA!I15</f>
        <v>16954.776099999999</v>
      </c>
      <c r="G11" s="16">
        <f t="shared" si="0"/>
        <v>77858.433300000004</v>
      </c>
      <c r="H11" s="27">
        <f>RA!J15</f>
        <v>17.8822932029131</v>
      </c>
      <c r="I11" s="20">
        <f>VLOOKUP(B11,RMS!B:D,3,FALSE)</f>
        <v>94813.274873504299</v>
      </c>
      <c r="J11" s="21">
        <f>VLOOKUP(B11,RMS!B:E,4,FALSE)</f>
        <v>77858.432405982894</v>
      </c>
      <c r="K11" s="22">
        <f t="shared" si="1"/>
        <v>-6.5473504291730933E-2</v>
      </c>
      <c r="L11" s="22">
        <f t="shared" si="2"/>
        <v>8.9401711011305451E-4</v>
      </c>
    </row>
    <row r="12" spans="1:12">
      <c r="A12" s="59"/>
      <c r="B12" s="12">
        <v>21</v>
      </c>
      <c r="C12" s="56" t="s">
        <v>14</v>
      </c>
      <c r="D12" s="56"/>
      <c r="E12" s="15">
        <f>RA!D16</f>
        <v>491728.77980000002</v>
      </c>
      <c r="F12" s="25">
        <f>RA!I16</f>
        <v>41711.645199999999</v>
      </c>
      <c r="G12" s="16">
        <f t="shared" si="0"/>
        <v>450017.13459999999</v>
      </c>
      <c r="H12" s="27">
        <f>RA!J16</f>
        <v>8.4826528186870203</v>
      </c>
      <c r="I12" s="20">
        <f>VLOOKUP(B12,RMS!B:D,3,FALSE)</f>
        <v>491728.68640000001</v>
      </c>
      <c r="J12" s="21">
        <f>VLOOKUP(B12,RMS!B:E,4,FALSE)</f>
        <v>450017.13459999999</v>
      </c>
      <c r="K12" s="22">
        <f t="shared" si="1"/>
        <v>9.3400000012479722E-2</v>
      </c>
      <c r="L12" s="22">
        <f t="shared" si="2"/>
        <v>0</v>
      </c>
    </row>
    <row r="13" spans="1:12">
      <c r="A13" s="59"/>
      <c r="B13" s="12">
        <v>22</v>
      </c>
      <c r="C13" s="56" t="s">
        <v>15</v>
      </c>
      <c r="D13" s="56"/>
      <c r="E13" s="15">
        <f>RA!D17</f>
        <v>421123.9276</v>
      </c>
      <c r="F13" s="25">
        <f>RA!I17</f>
        <v>53486.588199999998</v>
      </c>
      <c r="G13" s="16">
        <f t="shared" si="0"/>
        <v>367637.3394</v>
      </c>
      <c r="H13" s="27">
        <f>RA!J17</f>
        <v>12.7009140764862</v>
      </c>
      <c r="I13" s="20">
        <f>VLOOKUP(B13,RMS!B:D,3,FALSE)</f>
        <v>421123.95638547</v>
      </c>
      <c r="J13" s="21">
        <f>VLOOKUP(B13,RMS!B:E,4,FALSE)</f>
        <v>367637.33948290598</v>
      </c>
      <c r="K13" s="22">
        <f t="shared" si="1"/>
        <v>-2.8785470000002533E-2</v>
      </c>
      <c r="L13" s="22">
        <f t="shared" si="2"/>
        <v>-8.2905986346304417E-5</v>
      </c>
    </row>
    <row r="14" spans="1:12">
      <c r="A14" s="59"/>
      <c r="B14" s="12">
        <v>23</v>
      </c>
      <c r="C14" s="56" t="s">
        <v>16</v>
      </c>
      <c r="D14" s="56"/>
      <c r="E14" s="15">
        <f>RA!D18</f>
        <v>1179181.2117000001</v>
      </c>
      <c r="F14" s="25">
        <f>RA!I18</f>
        <v>194794.1335</v>
      </c>
      <c r="G14" s="16">
        <f t="shared" si="0"/>
        <v>984387.07820000011</v>
      </c>
      <c r="H14" s="27">
        <f>RA!J18</f>
        <v>16.519440062920399</v>
      </c>
      <c r="I14" s="20">
        <f>VLOOKUP(B14,RMS!B:D,3,FALSE)</f>
        <v>1179181.28130342</v>
      </c>
      <c r="J14" s="21">
        <f>VLOOKUP(B14,RMS!B:E,4,FALSE)</f>
        <v>984387.08118803403</v>
      </c>
      <c r="K14" s="22">
        <f t="shared" si="1"/>
        <v>-6.9603419862687588E-2</v>
      </c>
      <c r="L14" s="22">
        <f t="shared" si="2"/>
        <v>-2.9880339279770851E-3</v>
      </c>
    </row>
    <row r="15" spans="1:12">
      <c r="A15" s="59"/>
      <c r="B15" s="12">
        <v>24</v>
      </c>
      <c r="C15" s="56" t="s">
        <v>17</v>
      </c>
      <c r="D15" s="56"/>
      <c r="E15" s="15">
        <f>RA!D19</f>
        <v>530274.22580000001</v>
      </c>
      <c r="F15" s="25">
        <f>RA!I19</f>
        <v>53076.513599999998</v>
      </c>
      <c r="G15" s="16">
        <f t="shared" si="0"/>
        <v>477197.71220000001</v>
      </c>
      <c r="H15" s="27">
        <f>RA!J19</f>
        <v>10.0092576666207</v>
      </c>
      <c r="I15" s="20">
        <f>VLOOKUP(B15,RMS!B:D,3,FALSE)</f>
        <v>530274.24967350403</v>
      </c>
      <c r="J15" s="21">
        <f>VLOOKUP(B15,RMS!B:E,4,FALSE)</f>
        <v>477197.71232307702</v>
      </c>
      <c r="K15" s="22">
        <f t="shared" si="1"/>
        <v>-2.387350401841104E-2</v>
      </c>
      <c r="L15" s="22">
        <f t="shared" si="2"/>
        <v>-1.2307701399549842E-4</v>
      </c>
    </row>
    <row r="16" spans="1:12">
      <c r="A16" s="59"/>
      <c r="B16" s="12">
        <v>25</v>
      </c>
      <c r="C16" s="56" t="s">
        <v>18</v>
      </c>
      <c r="D16" s="56"/>
      <c r="E16" s="15">
        <f>RA!D20</f>
        <v>852702.79590000003</v>
      </c>
      <c r="F16" s="25">
        <f>RA!I20</f>
        <v>54116.974499999997</v>
      </c>
      <c r="G16" s="16">
        <f t="shared" si="0"/>
        <v>798585.82140000002</v>
      </c>
      <c r="H16" s="27">
        <f>RA!J20</f>
        <v>6.3465224648268297</v>
      </c>
      <c r="I16" s="20">
        <f>VLOOKUP(B16,RMS!B:D,3,FALSE)</f>
        <v>852702.84970000002</v>
      </c>
      <c r="J16" s="21">
        <f>VLOOKUP(B16,RMS!B:E,4,FALSE)</f>
        <v>798585.82140000002</v>
      </c>
      <c r="K16" s="22">
        <f t="shared" si="1"/>
        <v>-5.37999999942258E-2</v>
      </c>
      <c r="L16" s="22">
        <f t="shared" si="2"/>
        <v>0</v>
      </c>
    </row>
    <row r="17" spans="1:12">
      <c r="A17" s="59"/>
      <c r="B17" s="12">
        <v>26</v>
      </c>
      <c r="C17" s="56" t="s">
        <v>19</v>
      </c>
      <c r="D17" s="56"/>
      <c r="E17" s="15">
        <f>RA!D21</f>
        <v>298415.44209999999</v>
      </c>
      <c r="F17" s="25">
        <f>RA!I21</f>
        <v>40096.019800000002</v>
      </c>
      <c r="G17" s="16">
        <f t="shared" si="0"/>
        <v>258319.42229999998</v>
      </c>
      <c r="H17" s="27">
        <f>RA!J21</f>
        <v>13.4363086299548</v>
      </c>
      <c r="I17" s="20">
        <f>VLOOKUP(B17,RMS!B:D,3,FALSE)</f>
        <v>298415.32635940501</v>
      </c>
      <c r="J17" s="21">
        <f>VLOOKUP(B17,RMS!B:E,4,FALSE)</f>
        <v>258319.422194554</v>
      </c>
      <c r="K17" s="22">
        <f t="shared" si="1"/>
        <v>0.11574059497797862</v>
      </c>
      <c r="L17" s="22">
        <f t="shared" si="2"/>
        <v>1.0544597171247005E-4</v>
      </c>
    </row>
    <row r="18" spans="1:12">
      <c r="A18" s="59"/>
      <c r="B18" s="12">
        <v>27</v>
      </c>
      <c r="C18" s="56" t="s">
        <v>20</v>
      </c>
      <c r="D18" s="56"/>
      <c r="E18" s="15">
        <f>RA!D22</f>
        <v>775931.39679999999</v>
      </c>
      <c r="F18" s="25">
        <f>RA!I22</f>
        <v>113174.4069</v>
      </c>
      <c r="G18" s="16">
        <f t="shared" si="0"/>
        <v>662756.98989999993</v>
      </c>
      <c r="H18" s="27">
        <f>RA!J22</f>
        <v>14.5856202451325</v>
      </c>
      <c r="I18" s="20">
        <f>VLOOKUP(B18,RMS!B:D,3,FALSE)</f>
        <v>775931.57307758101</v>
      </c>
      <c r="J18" s="21">
        <f>VLOOKUP(B18,RMS!B:E,4,FALSE)</f>
        <v>662756.98748761101</v>
      </c>
      <c r="K18" s="22">
        <f t="shared" si="1"/>
        <v>-0.17627758102025837</v>
      </c>
      <c r="L18" s="22">
        <f t="shared" si="2"/>
        <v>2.4123889161273837E-3</v>
      </c>
    </row>
    <row r="19" spans="1:12">
      <c r="A19" s="59"/>
      <c r="B19" s="12">
        <v>29</v>
      </c>
      <c r="C19" s="56" t="s">
        <v>21</v>
      </c>
      <c r="D19" s="56"/>
      <c r="E19" s="15">
        <f>RA!D23</f>
        <v>2047413.6609</v>
      </c>
      <c r="F19" s="25">
        <f>RA!I23</f>
        <v>212262.95540000001</v>
      </c>
      <c r="G19" s="16">
        <f t="shared" si="0"/>
        <v>1835150.7054999999</v>
      </c>
      <c r="H19" s="27">
        <f>RA!J23</f>
        <v>10.3673702805467</v>
      </c>
      <c r="I19" s="20">
        <f>VLOOKUP(B19,RMS!B:D,3,FALSE)</f>
        <v>2047414.59008974</v>
      </c>
      <c r="J19" s="21">
        <f>VLOOKUP(B19,RMS!B:E,4,FALSE)</f>
        <v>1835150.73806923</v>
      </c>
      <c r="K19" s="22">
        <f t="shared" si="1"/>
        <v>-0.92918973998166621</v>
      </c>
      <c r="L19" s="22">
        <f t="shared" si="2"/>
        <v>-3.2569230068475008E-2</v>
      </c>
    </row>
    <row r="20" spans="1:12">
      <c r="A20" s="59"/>
      <c r="B20" s="12">
        <v>31</v>
      </c>
      <c r="C20" s="56" t="s">
        <v>22</v>
      </c>
      <c r="D20" s="56"/>
      <c r="E20" s="15">
        <f>RA!D24</f>
        <v>222167.2064</v>
      </c>
      <c r="F20" s="25">
        <f>RA!I24</f>
        <v>36261.825100000002</v>
      </c>
      <c r="G20" s="16">
        <f t="shared" si="0"/>
        <v>185905.38130000001</v>
      </c>
      <c r="H20" s="27">
        <f>RA!J24</f>
        <v>16.321862117990801</v>
      </c>
      <c r="I20" s="20">
        <f>VLOOKUP(B20,RMS!B:D,3,FALSE)</f>
        <v>222167.22121064199</v>
      </c>
      <c r="J20" s="21">
        <f>VLOOKUP(B20,RMS!B:E,4,FALSE)</f>
        <v>185905.37660113501</v>
      </c>
      <c r="K20" s="22">
        <f t="shared" si="1"/>
        <v>-1.4810641994699836E-2</v>
      </c>
      <c r="L20" s="22">
        <f t="shared" si="2"/>
        <v>4.6988649992272258E-3</v>
      </c>
    </row>
    <row r="21" spans="1:12">
      <c r="A21" s="59"/>
      <c r="B21" s="12">
        <v>32</v>
      </c>
      <c r="C21" s="56" t="s">
        <v>23</v>
      </c>
      <c r="D21" s="56"/>
      <c r="E21" s="15">
        <f>RA!D25</f>
        <v>228020.40580000001</v>
      </c>
      <c r="F21" s="25">
        <f>RA!I25</f>
        <v>24155.453099999999</v>
      </c>
      <c r="G21" s="16">
        <f t="shared" si="0"/>
        <v>203864.95270000002</v>
      </c>
      <c r="H21" s="27">
        <f>RA!J25</f>
        <v>10.593548860353801</v>
      </c>
      <c r="I21" s="20">
        <f>VLOOKUP(B21,RMS!B:D,3,FALSE)</f>
        <v>228020.398651244</v>
      </c>
      <c r="J21" s="21">
        <f>VLOOKUP(B21,RMS!B:E,4,FALSE)</f>
        <v>203864.95200544401</v>
      </c>
      <c r="K21" s="22">
        <f t="shared" si="1"/>
        <v>7.1487560053355992E-3</v>
      </c>
      <c r="L21" s="22">
        <f t="shared" si="2"/>
        <v>6.9455601624213159E-4</v>
      </c>
    </row>
    <row r="22" spans="1:12">
      <c r="A22" s="59"/>
      <c r="B22" s="12">
        <v>33</v>
      </c>
      <c r="C22" s="56" t="s">
        <v>24</v>
      </c>
      <c r="D22" s="56"/>
      <c r="E22" s="15">
        <f>RA!D26</f>
        <v>422174.68680000002</v>
      </c>
      <c r="F22" s="25">
        <f>RA!I26</f>
        <v>94299.990600000005</v>
      </c>
      <c r="G22" s="16">
        <f t="shared" si="0"/>
        <v>327874.69620000001</v>
      </c>
      <c r="H22" s="27">
        <f>RA!J26</f>
        <v>22.336723055277201</v>
      </c>
      <c r="I22" s="20">
        <f>VLOOKUP(B22,RMS!B:D,3,FALSE)</f>
        <v>422174.705578088</v>
      </c>
      <c r="J22" s="21">
        <f>VLOOKUP(B22,RMS!B:E,4,FALSE)</f>
        <v>327874.70301928499</v>
      </c>
      <c r="K22" s="22">
        <f t="shared" si="1"/>
        <v>-1.877808797871694E-2</v>
      </c>
      <c r="L22" s="22">
        <f t="shared" si="2"/>
        <v>-6.8192849867045879E-3</v>
      </c>
    </row>
    <row r="23" spans="1:12">
      <c r="A23" s="59"/>
      <c r="B23" s="12">
        <v>34</v>
      </c>
      <c r="C23" s="56" t="s">
        <v>25</v>
      </c>
      <c r="D23" s="56"/>
      <c r="E23" s="15">
        <f>RA!D27</f>
        <v>208173.0343</v>
      </c>
      <c r="F23" s="25">
        <f>RA!I27</f>
        <v>61802.438000000002</v>
      </c>
      <c r="G23" s="16">
        <f t="shared" si="0"/>
        <v>146370.5963</v>
      </c>
      <c r="H23" s="27">
        <f>RA!J27</f>
        <v>29.688013247160502</v>
      </c>
      <c r="I23" s="20">
        <f>VLOOKUP(B23,RMS!B:D,3,FALSE)</f>
        <v>208172.94668440401</v>
      </c>
      <c r="J23" s="21">
        <f>VLOOKUP(B23,RMS!B:E,4,FALSE)</f>
        <v>146370.599706693</v>
      </c>
      <c r="K23" s="22">
        <f t="shared" si="1"/>
        <v>8.7615595984971151E-2</v>
      </c>
      <c r="L23" s="22">
        <f t="shared" si="2"/>
        <v>-3.4066929947584867E-3</v>
      </c>
    </row>
    <row r="24" spans="1:12">
      <c r="A24" s="59"/>
      <c r="B24" s="12">
        <v>35</v>
      </c>
      <c r="C24" s="56" t="s">
        <v>26</v>
      </c>
      <c r="D24" s="56"/>
      <c r="E24" s="15">
        <f>RA!D28</f>
        <v>961336.04469999997</v>
      </c>
      <c r="F24" s="25">
        <f>RA!I28</f>
        <v>36498.341800000002</v>
      </c>
      <c r="G24" s="16">
        <f t="shared" si="0"/>
        <v>924837.70289999992</v>
      </c>
      <c r="H24" s="27">
        <f>RA!J28</f>
        <v>3.7966267884389899</v>
      </c>
      <c r="I24" s="20">
        <f>VLOOKUP(B24,RMS!B:D,3,FALSE)</f>
        <v>961336.04472654895</v>
      </c>
      <c r="J24" s="21">
        <f>VLOOKUP(B24,RMS!B:E,4,FALSE)</f>
        <v>924837.70821183897</v>
      </c>
      <c r="K24" s="22">
        <f t="shared" si="1"/>
        <v>-2.6548979803919792E-5</v>
      </c>
      <c r="L24" s="22">
        <f t="shared" si="2"/>
        <v>-5.3118390496820211E-3</v>
      </c>
    </row>
    <row r="25" spans="1:12">
      <c r="A25" s="59"/>
      <c r="B25" s="12">
        <v>36</v>
      </c>
      <c r="C25" s="56" t="s">
        <v>27</v>
      </c>
      <c r="D25" s="56"/>
      <c r="E25" s="15">
        <f>RA!D29</f>
        <v>509517.16330000001</v>
      </c>
      <c r="F25" s="25">
        <f>RA!I29</f>
        <v>75638.847299999994</v>
      </c>
      <c r="G25" s="16">
        <f t="shared" si="0"/>
        <v>433878.31599999999</v>
      </c>
      <c r="H25" s="27">
        <f>RA!J29</f>
        <v>14.8452010546825</v>
      </c>
      <c r="I25" s="20">
        <f>VLOOKUP(B25,RMS!B:D,3,FALSE)</f>
        <v>509517.163702655</v>
      </c>
      <c r="J25" s="21">
        <f>VLOOKUP(B25,RMS!B:E,4,FALSE)</f>
        <v>433878.335266218</v>
      </c>
      <c r="K25" s="22">
        <f t="shared" si="1"/>
        <v>-4.026549868285656E-4</v>
      </c>
      <c r="L25" s="22">
        <f t="shared" si="2"/>
        <v>-1.9266218005213886E-2</v>
      </c>
    </row>
    <row r="26" spans="1:12">
      <c r="A26" s="59"/>
      <c r="B26" s="12">
        <v>37</v>
      </c>
      <c r="C26" s="56" t="s">
        <v>28</v>
      </c>
      <c r="D26" s="56"/>
      <c r="E26" s="15">
        <f>RA!D30</f>
        <v>658051.55720000004</v>
      </c>
      <c r="F26" s="25">
        <f>RA!I30</f>
        <v>106529.4106</v>
      </c>
      <c r="G26" s="16">
        <f t="shared" si="0"/>
        <v>551522.14660000009</v>
      </c>
      <c r="H26" s="27">
        <f>RA!J30</f>
        <v>16.188611581329798</v>
      </c>
      <c r="I26" s="20">
        <f>VLOOKUP(B26,RMS!B:D,3,FALSE)</f>
        <v>658051.55998495605</v>
      </c>
      <c r="J26" s="21">
        <f>VLOOKUP(B26,RMS!B:E,4,FALSE)</f>
        <v>551522.14129371196</v>
      </c>
      <c r="K26" s="22">
        <f t="shared" si="1"/>
        <v>-2.7849560137838125E-3</v>
      </c>
      <c r="L26" s="22">
        <f t="shared" si="2"/>
        <v>5.3062881343066692E-3</v>
      </c>
    </row>
    <row r="27" spans="1:12">
      <c r="A27" s="59"/>
      <c r="B27" s="12">
        <v>38</v>
      </c>
      <c r="C27" s="56" t="s">
        <v>29</v>
      </c>
      <c r="D27" s="56"/>
      <c r="E27" s="15">
        <f>RA!D31</f>
        <v>674990.77980000002</v>
      </c>
      <c r="F27" s="25">
        <f>RA!I31</f>
        <v>46102.725200000001</v>
      </c>
      <c r="G27" s="16">
        <f t="shared" si="0"/>
        <v>628888.05460000003</v>
      </c>
      <c r="H27" s="27">
        <f>RA!J31</f>
        <v>6.8301266594575196</v>
      </c>
      <c r="I27" s="20">
        <f>VLOOKUP(B27,RMS!B:D,3,FALSE)</f>
        <v>674990.74447256594</v>
      </c>
      <c r="J27" s="21">
        <f>VLOOKUP(B27,RMS!B:E,4,FALSE)</f>
        <v>628887.96440530999</v>
      </c>
      <c r="K27" s="22">
        <f t="shared" si="1"/>
        <v>3.5327434074133635E-2</v>
      </c>
      <c r="L27" s="22">
        <f t="shared" si="2"/>
        <v>9.019469004124403E-2</v>
      </c>
    </row>
    <row r="28" spans="1:12">
      <c r="A28" s="59"/>
      <c r="B28" s="12">
        <v>39</v>
      </c>
      <c r="C28" s="56" t="s">
        <v>30</v>
      </c>
      <c r="D28" s="56"/>
      <c r="E28" s="15">
        <f>RA!D32</f>
        <v>112689.5834</v>
      </c>
      <c r="F28" s="25">
        <f>RA!I32</f>
        <v>30587.156800000001</v>
      </c>
      <c r="G28" s="16">
        <f t="shared" si="0"/>
        <v>82102.426600000006</v>
      </c>
      <c r="H28" s="27">
        <f>RA!J32</f>
        <v>27.142843089080099</v>
      </c>
      <c r="I28" s="20">
        <f>VLOOKUP(B28,RMS!B:D,3,FALSE)</f>
        <v>112689.48677631799</v>
      </c>
      <c r="J28" s="21">
        <f>VLOOKUP(B28,RMS!B:E,4,FALSE)</f>
        <v>82102.442449206195</v>
      </c>
      <c r="K28" s="22">
        <f t="shared" si="1"/>
        <v>9.6623682009521872E-2</v>
      </c>
      <c r="L28" s="22">
        <f t="shared" si="2"/>
        <v>-1.5849206189159304E-2</v>
      </c>
    </row>
    <row r="29" spans="1:12">
      <c r="A29" s="59"/>
      <c r="B29" s="12">
        <v>40</v>
      </c>
      <c r="C29" s="56" t="s">
        <v>31</v>
      </c>
      <c r="D29" s="56"/>
      <c r="E29" s="15">
        <f>RA!D33</f>
        <v>0</v>
      </c>
      <c r="F29" s="25">
        <f>RA!I33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</row>
    <row r="30" spans="1:12">
      <c r="A30" s="59"/>
      <c r="B30" s="12">
        <v>41</v>
      </c>
      <c r="C30" s="56" t="s">
        <v>36</v>
      </c>
      <c r="D30" s="56"/>
      <c r="E30" s="15">
        <f>RA!D34</f>
        <v>0</v>
      </c>
      <c r="F30" s="25">
        <f>RA!I34</f>
        <v>0</v>
      </c>
      <c r="G30" s="16">
        <f t="shared" si="0"/>
        <v>0</v>
      </c>
      <c r="H30" s="27">
        <f>RA!J34</f>
        <v>0</v>
      </c>
      <c r="I30" s="20">
        <v>0</v>
      </c>
      <c r="J30" s="21">
        <v>0</v>
      </c>
      <c r="K30" s="22">
        <f t="shared" si="1"/>
        <v>0</v>
      </c>
      <c r="L30" s="22">
        <f t="shared" si="2"/>
        <v>0</v>
      </c>
    </row>
    <row r="31" spans="1:12">
      <c r="A31" s="59"/>
      <c r="B31" s="12">
        <v>42</v>
      </c>
      <c r="C31" s="56" t="s">
        <v>32</v>
      </c>
      <c r="D31" s="56"/>
      <c r="E31" s="15">
        <f>RA!D35</f>
        <v>208430.99859999999</v>
      </c>
      <c r="F31" s="25">
        <f>RA!I35</f>
        <v>21753.596000000001</v>
      </c>
      <c r="G31" s="16">
        <f t="shared" si="0"/>
        <v>186677.4026</v>
      </c>
      <c r="H31" s="27">
        <f>RA!J35</f>
        <v>10.436833362655101</v>
      </c>
      <c r="I31" s="20">
        <f>VLOOKUP(B31,RMS!B:D,3,FALSE)</f>
        <v>208430.9976</v>
      </c>
      <c r="J31" s="21">
        <f>VLOOKUP(B31,RMS!B:E,4,FALSE)</f>
        <v>186677.37469999999</v>
      </c>
      <c r="K31" s="22">
        <f t="shared" si="1"/>
        <v>9.9999998928979039E-4</v>
      </c>
      <c r="L31" s="22">
        <f t="shared" si="2"/>
        <v>2.7900000015506521E-2</v>
      </c>
    </row>
    <row r="32" spans="1:12">
      <c r="A32" s="59"/>
      <c r="B32" s="12">
        <v>71</v>
      </c>
      <c r="C32" s="56" t="s">
        <v>37</v>
      </c>
      <c r="D32" s="56"/>
      <c r="E32" s="15">
        <f>RA!D36</f>
        <v>0</v>
      </c>
      <c r="F32" s="25">
        <f>RA!I36</f>
        <v>0</v>
      </c>
      <c r="G32" s="16">
        <f t="shared" si="0"/>
        <v>0</v>
      </c>
      <c r="H32" s="27">
        <f>RA!J36</f>
        <v>0</v>
      </c>
      <c r="I32" s="20">
        <v>0</v>
      </c>
      <c r="J32" s="21">
        <v>0</v>
      </c>
      <c r="K32" s="22">
        <f t="shared" si="1"/>
        <v>0</v>
      </c>
      <c r="L32" s="22">
        <f t="shared" si="2"/>
        <v>0</v>
      </c>
    </row>
    <row r="33" spans="1:12">
      <c r="A33" s="59"/>
      <c r="B33" s="12">
        <v>72</v>
      </c>
      <c r="C33" s="56" t="s">
        <v>38</v>
      </c>
      <c r="D33" s="56"/>
      <c r="E33" s="15">
        <f>RA!D37</f>
        <v>0</v>
      </c>
      <c r="F33" s="25">
        <f>RA!I37</f>
        <v>0</v>
      </c>
      <c r="G33" s="16">
        <f t="shared" si="0"/>
        <v>0</v>
      </c>
      <c r="H33" s="27">
        <f>RA!J37</f>
        <v>0</v>
      </c>
      <c r="I33" s="20">
        <v>0</v>
      </c>
      <c r="J33" s="21">
        <v>0</v>
      </c>
      <c r="K33" s="22">
        <f t="shared" si="1"/>
        <v>0</v>
      </c>
      <c r="L33" s="22">
        <f t="shared" si="2"/>
        <v>0</v>
      </c>
    </row>
    <row r="34" spans="1:12">
      <c r="A34" s="59"/>
      <c r="B34" s="12">
        <v>73</v>
      </c>
      <c r="C34" s="56" t="s">
        <v>39</v>
      </c>
      <c r="D34" s="56"/>
      <c r="E34" s="15">
        <f>RA!D38</f>
        <v>0</v>
      </c>
      <c r="F34" s="25">
        <f>RA!I38</f>
        <v>0</v>
      </c>
      <c r="G34" s="16">
        <f t="shared" si="0"/>
        <v>0</v>
      </c>
      <c r="H34" s="27">
        <f>RA!J38</f>
        <v>0</v>
      </c>
      <c r="I34" s="20">
        <v>0</v>
      </c>
      <c r="J34" s="21">
        <v>0</v>
      </c>
      <c r="K34" s="22">
        <f t="shared" si="1"/>
        <v>0</v>
      </c>
      <c r="L34" s="22">
        <f t="shared" si="2"/>
        <v>0</v>
      </c>
    </row>
    <row r="35" spans="1:12">
      <c r="A35" s="59"/>
      <c r="B35" s="12">
        <v>75</v>
      </c>
      <c r="C35" s="56" t="s">
        <v>33</v>
      </c>
      <c r="D35" s="56"/>
      <c r="E35" s="15">
        <f>RA!D39</f>
        <v>186167.09169999999</v>
      </c>
      <c r="F35" s="25">
        <f>RA!I39</f>
        <v>8715.2523000000001</v>
      </c>
      <c r="G35" s="16">
        <f t="shared" si="0"/>
        <v>177451.8394</v>
      </c>
      <c r="H35" s="27">
        <f>RA!J39</f>
        <v>4.6814140030958002</v>
      </c>
      <c r="I35" s="20">
        <f>VLOOKUP(B35,RMS!B:D,3,FALSE)</f>
        <v>186167.094017094</v>
      </c>
      <c r="J35" s="21">
        <f>VLOOKUP(B35,RMS!B:E,4,FALSE)</f>
        <v>177451.83846153799</v>
      </c>
      <c r="K35" s="22">
        <f t="shared" si="1"/>
        <v>-2.3170940112322569E-3</v>
      </c>
      <c r="L35" s="22">
        <f t="shared" si="2"/>
        <v>9.384620061609894E-4</v>
      </c>
    </row>
    <row r="36" spans="1:12">
      <c r="A36" s="59"/>
      <c r="B36" s="12">
        <v>76</v>
      </c>
      <c r="C36" s="56" t="s">
        <v>34</v>
      </c>
      <c r="D36" s="56"/>
      <c r="E36" s="15">
        <f>RA!D40</f>
        <v>387733.86790000001</v>
      </c>
      <c r="F36" s="25">
        <f>RA!I40</f>
        <v>28402.079099999999</v>
      </c>
      <c r="G36" s="16">
        <f t="shared" si="0"/>
        <v>359331.78880000004</v>
      </c>
      <c r="H36" s="27">
        <f>RA!J40</f>
        <v>7.32514785304366</v>
      </c>
      <c r="I36" s="20">
        <f>VLOOKUP(B36,RMS!B:D,3,FALSE)</f>
        <v>387733.86060940201</v>
      </c>
      <c r="J36" s="21">
        <f>VLOOKUP(B36,RMS!B:E,4,FALSE)</f>
        <v>359331.78801282099</v>
      </c>
      <c r="K36" s="22">
        <f t="shared" si="1"/>
        <v>7.2905980050563812E-3</v>
      </c>
      <c r="L36" s="22">
        <f t="shared" si="2"/>
        <v>7.8717904398217797E-4</v>
      </c>
    </row>
    <row r="37" spans="1:12">
      <c r="A37" s="59"/>
      <c r="B37" s="12">
        <v>77</v>
      </c>
      <c r="C37" s="56" t="s">
        <v>40</v>
      </c>
      <c r="D37" s="56"/>
      <c r="E37" s="15">
        <f>RA!D41</f>
        <v>0</v>
      </c>
      <c r="F37" s="25">
        <f>RA!I41</f>
        <v>0</v>
      </c>
      <c r="G37" s="16">
        <f t="shared" si="0"/>
        <v>0</v>
      </c>
      <c r="H37" s="27">
        <f>RA!J41</f>
        <v>0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</row>
    <row r="38" spans="1:12">
      <c r="A38" s="59"/>
      <c r="B38" s="12">
        <v>78</v>
      </c>
      <c r="C38" s="56" t="s">
        <v>41</v>
      </c>
      <c r="D38" s="56"/>
      <c r="E38" s="15">
        <f>RA!D42</f>
        <v>0</v>
      </c>
      <c r="F38" s="25">
        <f>RA!I42</f>
        <v>0</v>
      </c>
      <c r="G38" s="16">
        <f t="shared" si="0"/>
        <v>0</v>
      </c>
      <c r="H38" s="27">
        <f>RA!J42</f>
        <v>0</v>
      </c>
      <c r="I38" s="20">
        <v>0</v>
      </c>
      <c r="J38" s="21">
        <v>0</v>
      </c>
      <c r="K38" s="22">
        <f t="shared" si="1"/>
        <v>0</v>
      </c>
      <c r="L38" s="22">
        <f t="shared" si="2"/>
        <v>0</v>
      </c>
    </row>
    <row r="39" spans="1:12">
      <c r="A39" s="59"/>
      <c r="B39" s="12">
        <v>99</v>
      </c>
      <c r="C39" s="56" t="s">
        <v>35</v>
      </c>
      <c r="D39" s="56"/>
      <c r="E39" s="15">
        <f>RA!D43</f>
        <v>36814.387300000002</v>
      </c>
      <c r="F39" s="25">
        <f>RA!I43</f>
        <v>2761.2359999999999</v>
      </c>
      <c r="G39" s="16">
        <f t="shared" si="0"/>
        <v>34053.151300000005</v>
      </c>
      <c r="H39" s="27">
        <f>RA!J43</f>
        <v>7.5004263346792097</v>
      </c>
      <c r="I39" s="20">
        <f>VLOOKUP(B39,RMS!B:D,3,FALSE)</f>
        <v>36814.387035776403</v>
      </c>
      <c r="J39" s="21">
        <f>VLOOKUP(B39,RMS!B:E,4,FALSE)</f>
        <v>34053.151728311001</v>
      </c>
      <c r="K39" s="22">
        <f t="shared" si="1"/>
        <v>2.6422359951538965E-4</v>
      </c>
      <c r="L39" s="22">
        <f t="shared" si="2"/>
        <v>-4.2831099563045427E-4</v>
      </c>
    </row>
  </sheetData>
  <mergeCells count="39">
    <mergeCell ref="C29:D29"/>
    <mergeCell ref="C27:D27"/>
    <mergeCell ref="C28:D28"/>
    <mergeCell ref="C23:D23"/>
    <mergeCell ref="C24:D24"/>
    <mergeCell ref="C25:D25"/>
    <mergeCell ref="C26:D26"/>
    <mergeCell ref="C2:D2"/>
    <mergeCell ref="C4:D4"/>
    <mergeCell ref="C5:D5"/>
    <mergeCell ref="C6:D6"/>
    <mergeCell ref="C7:D7"/>
    <mergeCell ref="A3:D3"/>
    <mergeCell ref="A4:A3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23" type="noConversion"/>
  <pageMargins left="0.75" right="0.75" top="1" bottom="1" header="0.5" footer="0.5"/>
  <pageSetup orientation="portrait" horizontalDpi="200" verticalDpi="200" copies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W43"/>
  <sheetViews>
    <sheetView workbookViewId="0">
      <selection sqref="A1:XFD1048576"/>
    </sheetView>
  </sheetViews>
  <sheetFormatPr defaultRowHeight="11.25"/>
  <cols>
    <col min="1" max="1" width="7.75" style="34" customWidth="1"/>
    <col min="2" max="3" width="9" style="34"/>
    <col min="4" max="5" width="11.5" style="34" bestFit="1" customWidth="1"/>
    <col min="6" max="7" width="12.25" style="34" bestFit="1" customWidth="1"/>
    <col min="8" max="8" width="9" style="34"/>
    <col min="9" max="9" width="12.25" style="34" bestFit="1" customWidth="1"/>
    <col min="10" max="10" width="9" style="34"/>
    <col min="11" max="11" width="12.25" style="34" bestFit="1" customWidth="1"/>
    <col min="12" max="12" width="10.5" style="34" bestFit="1" customWidth="1"/>
    <col min="13" max="13" width="12.25" style="34" bestFit="1" customWidth="1"/>
    <col min="14" max="15" width="13.875" style="34" bestFit="1" customWidth="1"/>
    <col min="16" max="17" width="9.25" style="34" bestFit="1" customWidth="1"/>
    <col min="18" max="18" width="10.5" style="34" bestFit="1" customWidth="1"/>
    <col min="19" max="20" width="9" style="34"/>
    <col min="21" max="21" width="10.5" style="34" bestFit="1" customWidth="1"/>
    <col min="22" max="22" width="36" style="34" bestFit="1" customWidth="1"/>
    <col min="23" max="16384" width="9" style="34"/>
  </cols>
  <sheetData>
    <row r="1" spans="1:23" ht="12.75">
      <c r="A1" s="71"/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35" t="s">
        <v>47</v>
      </c>
      <c r="W1" s="62"/>
    </row>
    <row r="2" spans="1:23" ht="12.75">
      <c r="A2" s="71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35"/>
      <c r="W2" s="62"/>
    </row>
    <row r="3" spans="1:23" ht="23.25" thickBot="1">
      <c r="A3" s="71"/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36" t="s">
        <v>48</v>
      </c>
      <c r="W3" s="62"/>
    </row>
    <row r="4" spans="1:23" ht="12.75" thickTop="1" thickBot="1">
      <c r="A4" s="72"/>
      <c r="B4" s="72"/>
      <c r="C4" s="72"/>
      <c r="D4" s="72"/>
      <c r="E4" s="72"/>
      <c r="F4" s="72"/>
      <c r="G4" s="72"/>
      <c r="H4" s="72"/>
      <c r="I4" s="72"/>
      <c r="J4" s="72"/>
      <c r="K4" s="72"/>
      <c r="L4" s="72"/>
      <c r="M4" s="72"/>
      <c r="N4" s="72"/>
      <c r="O4" s="72"/>
      <c r="P4" s="72"/>
      <c r="Q4" s="72"/>
      <c r="R4" s="72"/>
      <c r="S4" s="72"/>
      <c r="T4" s="72"/>
      <c r="U4" s="72"/>
      <c r="W4" s="62"/>
    </row>
    <row r="5" spans="1:23" ht="12.75" thickTop="1" thickBot="1">
      <c r="A5" s="37"/>
      <c r="B5" s="38"/>
      <c r="C5" s="39"/>
      <c r="D5" s="40" t="s">
        <v>0</v>
      </c>
      <c r="E5" s="40" t="s">
        <v>60</v>
      </c>
      <c r="F5" s="40" t="s">
        <v>61</v>
      </c>
      <c r="G5" s="40" t="s">
        <v>49</v>
      </c>
      <c r="H5" s="40" t="s">
        <v>50</v>
      </c>
      <c r="I5" s="40" t="s">
        <v>1</v>
      </c>
      <c r="J5" s="40" t="s">
        <v>2</v>
      </c>
      <c r="K5" s="40" t="s">
        <v>51</v>
      </c>
      <c r="L5" s="40" t="s">
        <v>52</v>
      </c>
      <c r="M5" s="40" t="s">
        <v>53</v>
      </c>
      <c r="N5" s="40" t="s">
        <v>54</v>
      </c>
      <c r="O5" s="40" t="s">
        <v>55</v>
      </c>
      <c r="P5" s="40" t="s">
        <v>62</v>
      </c>
      <c r="Q5" s="40" t="s">
        <v>63</v>
      </c>
      <c r="R5" s="40" t="s">
        <v>56</v>
      </c>
      <c r="S5" s="40" t="s">
        <v>57</v>
      </c>
      <c r="T5" s="40" t="s">
        <v>58</v>
      </c>
      <c r="U5" s="41" t="s">
        <v>59</v>
      </c>
    </row>
    <row r="6" spans="1:23" ht="12" thickBot="1">
      <c r="A6" s="42" t="s">
        <v>3</v>
      </c>
      <c r="B6" s="63" t="s">
        <v>4</v>
      </c>
      <c r="C6" s="64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3"/>
    </row>
    <row r="7" spans="1:23" ht="12" thickBot="1">
      <c r="A7" s="65" t="s">
        <v>5</v>
      </c>
      <c r="B7" s="66"/>
      <c r="C7" s="67"/>
      <c r="D7" s="44">
        <v>12938713.620999999</v>
      </c>
      <c r="E7" s="44">
        <v>17247145</v>
      </c>
      <c r="F7" s="45">
        <v>75.0194517469413</v>
      </c>
      <c r="G7" s="44">
        <v>19413161.608399998</v>
      </c>
      <c r="H7" s="45">
        <v>-33.350816925144898</v>
      </c>
      <c r="I7" s="44">
        <v>1568746.8570000001</v>
      </c>
      <c r="J7" s="45">
        <v>12.1244422200818</v>
      </c>
      <c r="K7" s="44">
        <v>2856864.3306</v>
      </c>
      <c r="L7" s="45">
        <v>14.7161208886442</v>
      </c>
      <c r="M7" s="45">
        <v>-0.45088506997091798</v>
      </c>
      <c r="N7" s="44">
        <v>46837425.002800003</v>
      </c>
      <c r="O7" s="44">
        <v>5863556630.2282</v>
      </c>
      <c r="P7" s="44">
        <v>768324</v>
      </c>
      <c r="Q7" s="44">
        <v>803970</v>
      </c>
      <c r="R7" s="45">
        <v>-4.4337475278928302</v>
      </c>
      <c r="S7" s="44">
        <v>16.840178910199299</v>
      </c>
      <c r="T7" s="44">
        <v>17.1136469894399</v>
      </c>
      <c r="U7" s="46">
        <v>-1.6239024579182699</v>
      </c>
    </row>
    <row r="8" spans="1:23" ht="12" thickBot="1">
      <c r="A8" s="68">
        <v>41611</v>
      </c>
      <c r="B8" s="60" t="s">
        <v>6</v>
      </c>
      <c r="C8" s="61"/>
      <c r="D8" s="47">
        <v>500870.55129999999</v>
      </c>
      <c r="E8" s="47">
        <v>572032</v>
      </c>
      <c r="F8" s="48">
        <v>87.559883240797703</v>
      </c>
      <c r="G8" s="47">
        <v>672294.33109999995</v>
      </c>
      <c r="H8" s="48">
        <v>-25.498322962134498</v>
      </c>
      <c r="I8" s="47">
        <v>84592.941399999996</v>
      </c>
      <c r="J8" s="48">
        <v>16.889182480471401</v>
      </c>
      <c r="K8" s="47">
        <v>178815.87950000001</v>
      </c>
      <c r="L8" s="48">
        <v>26.597856210898499</v>
      </c>
      <c r="M8" s="48">
        <v>-0.52692712953381804</v>
      </c>
      <c r="N8" s="47">
        <v>1810977.4938999999</v>
      </c>
      <c r="O8" s="47">
        <v>206065630.18259999</v>
      </c>
      <c r="P8" s="47">
        <v>21446</v>
      </c>
      <c r="Q8" s="47">
        <v>23448</v>
      </c>
      <c r="R8" s="48">
        <v>-8.5380416240191099</v>
      </c>
      <c r="S8" s="47">
        <v>23.354963690198598</v>
      </c>
      <c r="T8" s="47">
        <v>23.902538195155199</v>
      </c>
      <c r="U8" s="49">
        <v>-2.3445744220377498</v>
      </c>
    </row>
    <row r="9" spans="1:23" ht="12" thickBot="1">
      <c r="A9" s="69"/>
      <c r="B9" s="60" t="s">
        <v>7</v>
      </c>
      <c r="C9" s="61"/>
      <c r="D9" s="47">
        <v>64958.561699999998</v>
      </c>
      <c r="E9" s="47">
        <v>86090</v>
      </c>
      <c r="F9" s="48">
        <v>75.454247531652896</v>
      </c>
      <c r="G9" s="47">
        <v>136272.66</v>
      </c>
      <c r="H9" s="48">
        <v>-52.331919183202302</v>
      </c>
      <c r="I9" s="47">
        <v>15196.4859</v>
      </c>
      <c r="J9" s="48">
        <v>23.394123118338701</v>
      </c>
      <c r="K9" s="47">
        <v>32686.030999999999</v>
      </c>
      <c r="L9" s="48">
        <v>23.985758405244301</v>
      </c>
      <c r="M9" s="48">
        <v>-0.53507705172279896</v>
      </c>
      <c r="N9" s="47">
        <v>270734.1018</v>
      </c>
      <c r="O9" s="47">
        <v>38079153.403999999</v>
      </c>
      <c r="P9" s="47">
        <v>4250</v>
      </c>
      <c r="Q9" s="47">
        <v>4513</v>
      </c>
      <c r="R9" s="48">
        <v>-5.8276091291823704</v>
      </c>
      <c r="S9" s="47">
        <v>15.2843674588235</v>
      </c>
      <c r="T9" s="47">
        <v>15.6674902947042</v>
      </c>
      <c r="U9" s="49">
        <v>-2.5066319356218201</v>
      </c>
    </row>
    <row r="10" spans="1:23" ht="12" thickBot="1">
      <c r="A10" s="69"/>
      <c r="B10" s="60" t="s">
        <v>8</v>
      </c>
      <c r="C10" s="61"/>
      <c r="D10" s="47">
        <v>96005.931400000001</v>
      </c>
      <c r="E10" s="47">
        <v>91650</v>
      </c>
      <c r="F10" s="48">
        <v>104.752789307147</v>
      </c>
      <c r="G10" s="47">
        <v>148788.65520000001</v>
      </c>
      <c r="H10" s="48">
        <v>-35.474965298295103</v>
      </c>
      <c r="I10" s="47">
        <v>26073.506099999999</v>
      </c>
      <c r="J10" s="48">
        <v>27.158224205301501</v>
      </c>
      <c r="K10" s="47">
        <v>48002.6155</v>
      </c>
      <c r="L10" s="48">
        <v>32.262281983445199</v>
      </c>
      <c r="M10" s="48">
        <v>-0.45683155327234198</v>
      </c>
      <c r="N10" s="47">
        <v>366271.84110000002</v>
      </c>
      <c r="O10" s="47">
        <v>51712391.308300003</v>
      </c>
      <c r="P10" s="47">
        <v>68912</v>
      </c>
      <c r="Q10" s="47">
        <v>72998</v>
      </c>
      <c r="R10" s="48">
        <v>-5.5974136277706199</v>
      </c>
      <c r="S10" s="47">
        <v>1.3931671029719099</v>
      </c>
      <c r="T10" s="47">
        <v>1.2684898983533801</v>
      </c>
      <c r="U10" s="49">
        <v>8.9491924086181101</v>
      </c>
    </row>
    <row r="11" spans="1:23" ht="12" thickBot="1">
      <c r="A11" s="69"/>
      <c r="B11" s="60" t="s">
        <v>9</v>
      </c>
      <c r="C11" s="61"/>
      <c r="D11" s="47">
        <v>55189.447699999997</v>
      </c>
      <c r="E11" s="47">
        <v>72237</v>
      </c>
      <c r="F11" s="48">
        <v>76.400525630909399</v>
      </c>
      <c r="G11" s="47">
        <v>107165.519</v>
      </c>
      <c r="H11" s="48">
        <v>-48.500741455840803</v>
      </c>
      <c r="I11" s="47">
        <v>11764.2739</v>
      </c>
      <c r="J11" s="48">
        <v>21.316165300201</v>
      </c>
      <c r="K11" s="47">
        <v>27170.3053</v>
      </c>
      <c r="L11" s="48">
        <v>25.353589058809099</v>
      </c>
      <c r="M11" s="48">
        <v>-0.56701723554059602</v>
      </c>
      <c r="N11" s="47">
        <v>199815.09169999999</v>
      </c>
      <c r="O11" s="47">
        <v>18769381.032200001</v>
      </c>
      <c r="P11" s="47">
        <v>2636</v>
      </c>
      <c r="Q11" s="47">
        <v>2853</v>
      </c>
      <c r="R11" s="48">
        <v>-7.6060287416754297</v>
      </c>
      <c r="S11" s="47">
        <v>20.9368162746586</v>
      </c>
      <c r="T11" s="47">
        <v>21.102229337539399</v>
      </c>
      <c r="U11" s="49">
        <v>-0.79005833891311805</v>
      </c>
    </row>
    <row r="12" spans="1:23" ht="12" thickBot="1">
      <c r="A12" s="69"/>
      <c r="B12" s="60" t="s">
        <v>10</v>
      </c>
      <c r="C12" s="61"/>
      <c r="D12" s="47">
        <v>242909.97659999999</v>
      </c>
      <c r="E12" s="47">
        <v>319605</v>
      </c>
      <c r="F12" s="48">
        <v>76.003184117895501</v>
      </c>
      <c r="G12" s="47">
        <v>381901.41769999999</v>
      </c>
      <c r="H12" s="48">
        <v>-36.394586314205199</v>
      </c>
      <c r="I12" s="47">
        <v>-21614.706600000001</v>
      </c>
      <c r="J12" s="48">
        <v>-8.8982374880357202</v>
      </c>
      <c r="K12" s="47">
        <v>50081.875399999997</v>
      </c>
      <c r="L12" s="48">
        <v>13.1138228555468</v>
      </c>
      <c r="M12" s="48">
        <v>-1.4315874041729699</v>
      </c>
      <c r="N12" s="47">
        <v>849878.31270000001</v>
      </c>
      <c r="O12" s="47">
        <v>72840709.967299998</v>
      </c>
      <c r="P12" s="47">
        <v>1641</v>
      </c>
      <c r="Q12" s="47">
        <v>1927</v>
      </c>
      <c r="R12" s="48">
        <v>-14.841722885314001</v>
      </c>
      <c r="S12" s="47">
        <v>148.02557989031101</v>
      </c>
      <c r="T12" s="47">
        <v>129.36249055526699</v>
      </c>
      <c r="U12" s="49">
        <v>12.6080163637077</v>
      </c>
    </row>
    <row r="13" spans="1:23" ht="12" thickBot="1">
      <c r="A13" s="69"/>
      <c r="B13" s="60" t="s">
        <v>11</v>
      </c>
      <c r="C13" s="61"/>
      <c r="D13" s="47">
        <v>322518.90980000002</v>
      </c>
      <c r="E13" s="47">
        <v>446402</v>
      </c>
      <c r="F13" s="48">
        <v>72.248536028064393</v>
      </c>
      <c r="G13" s="47">
        <v>625708.19900000002</v>
      </c>
      <c r="H13" s="48">
        <v>-48.455380588676</v>
      </c>
      <c r="I13" s="47">
        <v>69926.231799999994</v>
      </c>
      <c r="J13" s="48">
        <v>21.6812812133597</v>
      </c>
      <c r="K13" s="47">
        <v>157331.2911</v>
      </c>
      <c r="L13" s="48">
        <v>25.144514863548999</v>
      </c>
      <c r="M13" s="48">
        <v>-0.555547842319842</v>
      </c>
      <c r="N13" s="47">
        <v>1309583.3033</v>
      </c>
      <c r="O13" s="47">
        <v>110988946.7096</v>
      </c>
      <c r="P13" s="47">
        <v>8748</v>
      </c>
      <c r="Q13" s="47">
        <v>9489</v>
      </c>
      <c r="R13" s="48">
        <v>-7.8090420486879504</v>
      </c>
      <c r="S13" s="47">
        <v>36.867730887059899</v>
      </c>
      <c r="T13" s="47">
        <v>38.7813406892191</v>
      </c>
      <c r="U13" s="49">
        <v>-5.1904735011257399</v>
      </c>
    </row>
    <row r="14" spans="1:23" ht="12" thickBot="1">
      <c r="A14" s="69"/>
      <c r="B14" s="60" t="s">
        <v>12</v>
      </c>
      <c r="C14" s="61"/>
      <c r="D14" s="47">
        <v>148408.78529999999</v>
      </c>
      <c r="E14" s="47">
        <v>177466</v>
      </c>
      <c r="F14" s="48">
        <v>83.626601884304606</v>
      </c>
      <c r="G14" s="47">
        <v>250887.39509999999</v>
      </c>
      <c r="H14" s="48">
        <v>-40.846456139876402</v>
      </c>
      <c r="I14" s="47">
        <v>29625.759399999999</v>
      </c>
      <c r="J14" s="48">
        <v>19.962267961504601</v>
      </c>
      <c r="K14" s="47">
        <v>53004.794099999999</v>
      </c>
      <c r="L14" s="48">
        <v>21.1269259178497</v>
      </c>
      <c r="M14" s="48">
        <v>-0.44107396504347501</v>
      </c>
      <c r="N14" s="47">
        <v>581279.8321</v>
      </c>
      <c r="O14" s="47">
        <v>57270967.477200001</v>
      </c>
      <c r="P14" s="47">
        <v>2181</v>
      </c>
      <c r="Q14" s="47">
        <v>2534</v>
      </c>
      <c r="R14" s="48">
        <v>-13.930544593527999</v>
      </c>
      <c r="S14" s="47">
        <v>68.046210591471805</v>
      </c>
      <c r="T14" s="47">
        <v>66.640310497237607</v>
      </c>
      <c r="U14" s="49">
        <v>2.06609608678255</v>
      </c>
    </row>
    <row r="15" spans="1:23" ht="12" thickBot="1">
      <c r="A15" s="69"/>
      <c r="B15" s="60" t="s">
        <v>13</v>
      </c>
      <c r="C15" s="61"/>
      <c r="D15" s="47">
        <v>94813.209400000007</v>
      </c>
      <c r="E15" s="47">
        <v>113428</v>
      </c>
      <c r="F15" s="48">
        <v>83.588892865958996</v>
      </c>
      <c r="G15" s="47">
        <v>158548.592</v>
      </c>
      <c r="H15" s="48">
        <v>-40.199273797398398</v>
      </c>
      <c r="I15" s="47">
        <v>16954.776099999999</v>
      </c>
      <c r="J15" s="48">
        <v>17.8822932029131</v>
      </c>
      <c r="K15" s="47">
        <v>38752.350400000003</v>
      </c>
      <c r="L15" s="48">
        <v>24.441939162726801</v>
      </c>
      <c r="M15" s="48">
        <v>-0.56248392871674702</v>
      </c>
      <c r="N15" s="47">
        <v>399908.81310000003</v>
      </c>
      <c r="O15" s="47">
        <v>36390852.275399998</v>
      </c>
      <c r="P15" s="47">
        <v>3468</v>
      </c>
      <c r="Q15" s="47">
        <v>4201</v>
      </c>
      <c r="R15" s="48">
        <v>-17.448226612711299</v>
      </c>
      <c r="S15" s="47">
        <v>27.339449077278001</v>
      </c>
      <c r="T15" s="47">
        <v>28.710651392525602</v>
      </c>
      <c r="U15" s="49">
        <v>-5.0154716408943099</v>
      </c>
    </row>
    <row r="16" spans="1:23" ht="12" thickBot="1">
      <c r="A16" s="69"/>
      <c r="B16" s="60" t="s">
        <v>14</v>
      </c>
      <c r="C16" s="61"/>
      <c r="D16" s="47">
        <v>491728.77980000002</v>
      </c>
      <c r="E16" s="47">
        <v>480256</v>
      </c>
      <c r="F16" s="48">
        <v>102.388888384528</v>
      </c>
      <c r="G16" s="47">
        <v>704036.69149999996</v>
      </c>
      <c r="H16" s="48">
        <v>-30.155802142593298</v>
      </c>
      <c r="I16" s="47">
        <v>41711.645199999999</v>
      </c>
      <c r="J16" s="48">
        <v>8.4826528186870203</v>
      </c>
      <c r="K16" s="47">
        <v>67821.567200000005</v>
      </c>
      <c r="L16" s="48">
        <v>9.6332432696797898</v>
      </c>
      <c r="M16" s="48">
        <v>-0.38497963226069498</v>
      </c>
      <c r="N16" s="47">
        <v>1823177.5556999999</v>
      </c>
      <c r="O16" s="47">
        <v>287768389.70929998</v>
      </c>
      <c r="P16" s="47">
        <v>31244</v>
      </c>
      <c r="Q16" s="47">
        <v>32196</v>
      </c>
      <c r="R16" s="48">
        <v>-2.9568890545409299</v>
      </c>
      <c r="S16" s="47">
        <v>15.7383427154014</v>
      </c>
      <c r="T16" s="47">
        <v>14.899228255062701</v>
      </c>
      <c r="U16" s="49">
        <v>5.3316570588939598</v>
      </c>
    </row>
    <row r="17" spans="1:21" ht="12" thickBot="1">
      <c r="A17" s="69"/>
      <c r="B17" s="60" t="s">
        <v>15</v>
      </c>
      <c r="C17" s="61"/>
      <c r="D17" s="47">
        <v>421123.9276</v>
      </c>
      <c r="E17" s="47">
        <v>621179</v>
      </c>
      <c r="F17" s="48">
        <v>67.794295621712905</v>
      </c>
      <c r="G17" s="47">
        <v>377287.48090000002</v>
      </c>
      <c r="H17" s="48">
        <v>11.618844758758099</v>
      </c>
      <c r="I17" s="47">
        <v>53486.588199999998</v>
      </c>
      <c r="J17" s="48">
        <v>12.7009140764862</v>
      </c>
      <c r="K17" s="47">
        <v>60264.838600000003</v>
      </c>
      <c r="L17" s="48">
        <v>15.9731879934742</v>
      </c>
      <c r="M17" s="48">
        <v>-0.112474380707957</v>
      </c>
      <c r="N17" s="47">
        <v>1418959.4565999999</v>
      </c>
      <c r="O17" s="47">
        <v>266701966.52790001</v>
      </c>
      <c r="P17" s="47">
        <v>8906</v>
      </c>
      <c r="Q17" s="47">
        <v>9150</v>
      </c>
      <c r="R17" s="48">
        <v>-2.6666666666666599</v>
      </c>
      <c r="S17" s="47">
        <v>47.285417426454103</v>
      </c>
      <c r="T17" s="47">
        <v>50.229192666666698</v>
      </c>
      <c r="U17" s="49">
        <v>-6.2255456342142601</v>
      </c>
    </row>
    <row r="18" spans="1:21" ht="12" thickBot="1">
      <c r="A18" s="69"/>
      <c r="B18" s="60" t="s">
        <v>16</v>
      </c>
      <c r="C18" s="61"/>
      <c r="D18" s="47">
        <v>1179181.2117000001</v>
      </c>
      <c r="E18" s="47">
        <v>1470160</v>
      </c>
      <c r="F18" s="48">
        <v>80.207678871687506</v>
      </c>
      <c r="G18" s="47">
        <v>2128358.6997000002</v>
      </c>
      <c r="H18" s="48">
        <v>-44.596687961187598</v>
      </c>
      <c r="I18" s="47">
        <v>194794.1335</v>
      </c>
      <c r="J18" s="48">
        <v>16.519440062920399</v>
      </c>
      <c r="K18" s="47">
        <v>394541.01500000001</v>
      </c>
      <c r="L18" s="48">
        <v>18.537336542736501</v>
      </c>
      <c r="M18" s="48">
        <v>-0.50627659458928498</v>
      </c>
      <c r="N18" s="47">
        <v>4494100.2357999999</v>
      </c>
      <c r="O18" s="47">
        <v>668359674.06050003</v>
      </c>
      <c r="P18" s="47">
        <v>63620</v>
      </c>
      <c r="Q18" s="47">
        <v>66179</v>
      </c>
      <c r="R18" s="48">
        <v>-3.86678553619728</v>
      </c>
      <c r="S18" s="47">
        <v>18.534756549827101</v>
      </c>
      <c r="T18" s="47">
        <v>18.01651973889</v>
      </c>
      <c r="U18" s="49">
        <v>2.79602707240283</v>
      </c>
    </row>
    <row r="19" spans="1:21" ht="12" thickBot="1">
      <c r="A19" s="69"/>
      <c r="B19" s="60" t="s">
        <v>17</v>
      </c>
      <c r="C19" s="61"/>
      <c r="D19" s="47">
        <v>530274.22580000001</v>
      </c>
      <c r="E19" s="47">
        <v>602280</v>
      </c>
      <c r="F19" s="48">
        <v>88.044468652454</v>
      </c>
      <c r="G19" s="47">
        <v>765607.61230000004</v>
      </c>
      <c r="H19" s="48">
        <v>-30.738119987211601</v>
      </c>
      <c r="I19" s="47">
        <v>53076.513599999998</v>
      </c>
      <c r="J19" s="48">
        <v>10.0092576666207</v>
      </c>
      <c r="K19" s="47">
        <v>104732.1504</v>
      </c>
      <c r="L19" s="48">
        <v>13.679611947087199</v>
      </c>
      <c r="M19" s="48">
        <v>-0.49321661593611299</v>
      </c>
      <c r="N19" s="47">
        <v>1953550.4637</v>
      </c>
      <c r="O19" s="47">
        <v>233123426.04960001</v>
      </c>
      <c r="P19" s="47">
        <v>12664</v>
      </c>
      <c r="Q19" s="47">
        <v>13571</v>
      </c>
      <c r="R19" s="48">
        <v>-6.6833689484931096</v>
      </c>
      <c r="S19" s="47">
        <v>41.872569946304502</v>
      </c>
      <c r="T19" s="47">
        <v>40.718743998231503</v>
      </c>
      <c r="U19" s="49">
        <v>2.7555651576977001</v>
      </c>
    </row>
    <row r="20" spans="1:21" ht="12" thickBot="1">
      <c r="A20" s="69"/>
      <c r="B20" s="60" t="s">
        <v>18</v>
      </c>
      <c r="C20" s="61"/>
      <c r="D20" s="47">
        <v>852702.79590000003</v>
      </c>
      <c r="E20" s="47">
        <v>1162688</v>
      </c>
      <c r="F20" s="48">
        <v>73.338917740614903</v>
      </c>
      <c r="G20" s="47">
        <v>1229065.3034000001</v>
      </c>
      <c r="H20" s="48">
        <v>-30.621847875687099</v>
      </c>
      <c r="I20" s="47">
        <v>54116.974499999997</v>
      </c>
      <c r="J20" s="48">
        <v>6.3465224648268297</v>
      </c>
      <c r="K20" s="47">
        <v>90731.557100000005</v>
      </c>
      <c r="L20" s="48">
        <v>7.3821591781174396</v>
      </c>
      <c r="M20" s="48">
        <v>-0.40354848710074698</v>
      </c>
      <c r="N20" s="47">
        <v>3098459.5274999999</v>
      </c>
      <c r="O20" s="47">
        <v>356968376.43089998</v>
      </c>
      <c r="P20" s="47">
        <v>33455</v>
      </c>
      <c r="Q20" s="47">
        <v>35690</v>
      </c>
      <c r="R20" s="48">
        <v>-6.2622583356682604</v>
      </c>
      <c r="S20" s="47">
        <v>25.488052485428199</v>
      </c>
      <c r="T20" s="47">
        <v>27.334109966377099</v>
      </c>
      <c r="U20" s="49">
        <v>-7.2428345869279998</v>
      </c>
    </row>
    <row r="21" spans="1:21" ht="12" thickBot="1">
      <c r="A21" s="69"/>
      <c r="B21" s="60" t="s">
        <v>19</v>
      </c>
      <c r="C21" s="61"/>
      <c r="D21" s="47">
        <v>298415.44209999999</v>
      </c>
      <c r="E21" s="47">
        <v>340636</v>
      </c>
      <c r="F21" s="48">
        <v>87.605374094341201</v>
      </c>
      <c r="G21" s="47">
        <v>440380.902</v>
      </c>
      <c r="H21" s="48">
        <v>-32.236970144540898</v>
      </c>
      <c r="I21" s="47">
        <v>40096.019800000002</v>
      </c>
      <c r="J21" s="48">
        <v>13.4363086299548</v>
      </c>
      <c r="K21" s="47">
        <v>61003.300499999998</v>
      </c>
      <c r="L21" s="48">
        <v>13.8523946481221</v>
      </c>
      <c r="M21" s="48">
        <v>-0.34272376295443202</v>
      </c>
      <c r="N21" s="47">
        <v>1029660.0183999999</v>
      </c>
      <c r="O21" s="47">
        <v>132937400.4155</v>
      </c>
      <c r="P21" s="47">
        <v>27084</v>
      </c>
      <c r="Q21" s="47">
        <v>28852</v>
      </c>
      <c r="R21" s="48">
        <v>-6.1278247608484699</v>
      </c>
      <c r="S21" s="47">
        <v>11.0181451078127</v>
      </c>
      <c r="T21" s="47">
        <v>10.603520910162199</v>
      </c>
      <c r="U21" s="49">
        <v>3.7631034406736998</v>
      </c>
    </row>
    <row r="22" spans="1:21" ht="12" thickBot="1">
      <c r="A22" s="69"/>
      <c r="B22" s="60" t="s">
        <v>20</v>
      </c>
      <c r="C22" s="61"/>
      <c r="D22" s="47">
        <v>775931.39679999999</v>
      </c>
      <c r="E22" s="47">
        <v>1000465</v>
      </c>
      <c r="F22" s="48">
        <v>77.557075639827502</v>
      </c>
      <c r="G22" s="47">
        <v>957283.07479999994</v>
      </c>
      <c r="H22" s="48">
        <v>-18.9444149566615</v>
      </c>
      <c r="I22" s="47">
        <v>113174.4069</v>
      </c>
      <c r="J22" s="48">
        <v>14.5856202451325</v>
      </c>
      <c r="K22" s="47">
        <v>142882.06359999999</v>
      </c>
      <c r="L22" s="48">
        <v>14.925790224574</v>
      </c>
      <c r="M22" s="48">
        <v>-0.20791732672035701</v>
      </c>
      <c r="N22" s="47">
        <v>2830900.4408999998</v>
      </c>
      <c r="O22" s="47">
        <v>378881428.31559998</v>
      </c>
      <c r="P22" s="47">
        <v>49545</v>
      </c>
      <c r="Q22" s="47">
        <v>50761</v>
      </c>
      <c r="R22" s="48">
        <v>-2.3955398829810202</v>
      </c>
      <c r="S22" s="47">
        <v>15.6611443495812</v>
      </c>
      <c r="T22" s="47">
        <v>15.7846370363074</v>
      </c>
      <c r="U22" s="49">
        <v>-0.78852913918462597</v>
      </c>
    </row>
    <row r="23" spans="1:21" ht="12" thickBot="1">
      <c r="A23" s="69"/>
      <c r="B23" s="60" t="s">
        <v>21</v>
      </c>
      <c r="C23" s="61"/>
      <c r="D23" s="47">
        <v>2047413.6609</v>
      </c>
      <c r="E23" s="47">
        <v>2059176</v>
      </c>
      <c r="F23" s="48">
        <v>99.428784178719994</v>
      </c>
      <c r="G23" s="47">
        <v>2601265.6771999998</v>
      </c>
      <c r="H23" s="48">
        <v>-21.2916358815054</v>
      </c>
      <c r="I23" s="47">
        <v>212262.95540000001</v>
      </c>
      <c r="J23" s="48">
        <v>10.3673702805467</v>
      </c>
      <c r="K23" s="47">
        <v>392493.17210000003</v>
      </c>
      <c r="L23" s="48">
        <v>15.0885461466004</v>
      </c>
      <c r="M23" s="48">
        <v>-0.45919325356844898</v>
      </c>
      <c r="N23" s="47">
        <v>7513153.5286999997</v>
      </c>
      <c r="O23" s="47">
        <v>853563678.53190005</v>
      </c>
      <c r="P23" s="47">
        <v>72442</v>
      </c>
      <c r="Q23" s="47">
        <v>77646</v>
      </c>
      <c r="R23" s="48">
        <v>-6.7022126059294704</v>
      </c>
      <c r="S23" s="47">
        <v>28.262798665139002</v>
      </c>
      <c r="T23" s="47">
        <v>28.7177335625789</v>
      </c>
      <c r="U23" s="49">
        <v>-1.60965976098121</v>
      </c>
    </row>
    <row r="24" spans="1:21" ht="12" thickBot="1">
      <c r="A24" s="69"/>
      <c r="B24" s="60" t="s">
        <v>22</v>
      </c>
      <c r="C24" s="61"/>
      <c r="D24" s="47">
        <v>222167.2064</v>
      </c>
      <c r="E24" s="47">
        <v>292348</v>
      </c>
      <c r="F24" s="48">
        <v>75.994091425287706</v>
      </c>
      <c r="G24" s="47">
        <v>364402.40149999998</v>
      </c>
      <c r="H24" s="48">
        <v>-39.032452726577297</v>
      </c>
      <c r="I24" s="47">
        <v>36261.825100000002</v>
      </c>
      <c r="J24" s="48">
        <v>16.321862117990801</v>
      </c>
      <c r="K24" s="47">
        <v>57257.485500000003</v>
      </c>
      <c r="L24" s="48">
        <v>15.712708056892399</v>
      </c>
      <c r="M24" s="48">
        <v>-0.36668848128163101</v>
      </c>
      <c r="N24" s="47">
        <v>817574.70330000005</v>
      </c>
      <c r="O24" s="47">
        <v>103284533.00740001</v>
      </c>
      <c r="P24" s="47">
        <v>25717</v>
      </c>
      <c r="Q24" s="47">
        <v>26855</v>
      </c>
      <c r="R24" s="48">
        <v>-4.2375721467138296</v>
      </c>
      <c r="S24" s="47">
        <v>8.6389239180308799</v>
      </c>
      <c r="T24" s="47">
        <v>9.0806427331968003</v>
      </c>
      <c r="U24" s="49">
        <v>-5.1131231083536104</v>
      </c>
    </row>
    <row r="25" spans="1:21" ht="12" thickBot="1">
      <c r="A25" s="69"/>
      <c r="B25" s="60" t="s">
        <v>23</v>
      </c>
      <c r="C25" s="61"/>
      <c r="D25" s="47">
        <v>228020.40580000001</v>
      </c>
      <c r="E25" s="47">
        <v>211967</v>
      </c>
      <c r="F25" s="48">
        <v>107.573540126529</v>
      </c>
      <c r="G25" s="47">
        <v>451352.2181</v>
      </c>
      <c r="H25" s="48">
        <v>-49.480605909090599</v>
      </c>
      <c r="I25" s="47">
        <v>24155.453099999999</v>
      </c>
      <c r="J25" s="48">
        <v>10.593548860353801</v>
      </c>
      <c r="K25" s="47">
        <v>45489.877200000003</v>
      </c>
      <c r="L25" s="48">
        <v>10.078576192999099</v>
      </c>
      <c r="M25" s="48">
        <v>-0.46899278286027102</v>
      </c>
      <c r="N25" s="47">
        <v>878116.5159</v>
      </c>
      <c r="O25" s="47">
        <v>88209711.677900001</v>
      </c>
      <c r="P25" s="47">
        <v>15320</v>
      </c>
      <c r="Q25" s="47">
        <v>15730</v>
      </c>
      <c r="R25" s="48">
        <v>-2.60648442466624</v>
      </c>
      <c r="S25" s="47">
        <v>14.8838384986945</v>
      </c>
      <c r="T25" s="47">
        <v>15.0848798283535</v>
      </c>
      <c r="U25" s="49">
        <v>-1.3507357640072499</v>
      </c>
    </row>
    <row r="26" spans="1:21" ht="12" thickBot="1">
      <c r="A26" s="69"/>
      <c r="B26" s="60" t="s">
        <v>24</v>
      </c>
      <c r="C26" s="61"/>
      <c r="D26" s="47">
        <v>422174.68680000002</v>
      </c>
      <c r="E26" s="47">
        <v>441852</v>
      </c>
      <c r="F26" s="48">
        <v>95.546628011189298</v>
      </c>
      <c r="G26" s="47">
        <v>531173.92330000002</v>
      </c>
      <c r="H26" s="48">
        <v>-20.5204419341269</v>
      </c>
      <c r="I26" s="47">
        <v>94299.990600000005</v>
      </c>
      <c r="J26" s="48">
        <v>22.336723055277201</v>
      </c>
      <c r="K26" s="47">
        <v>119292.9381</v>
      </c>
      <c r="L26" s="48">
        <v>22.458357398057899</v>
      </c>
      <c r="M26" s="48">
        <v>-0.20950902792794901</v>
      </c>
      <c r="N26" s="47">
        <v>1440149.0093</v>
      </c>
      <c r="O26" s="47">
        <v>185040263.26679999</v>
      </c>
      <c r="P26" s="47">
        <v>37364</v>
      </c>
      <c r="Q26" s="47">
        <v>38701</v>
      </c>
      <c r="R26" s="48">
        <v>-3.4546910932534001</v>
      </c>
      <c r="S26" s="47">
        <v>11.2989692431217</v>
      </c>
      <c r="T26" s="47">
        <v>11.6360709103124</v>
      </c>
      <c r="U26" s="49">
        <v>-2.9834727393021798</v>
      </c>
    </row>
    <row r="27" spans="1:21" ht="12" thickBot="1">
      <c r="A27" s="69"/>
      <c r="B27" s="60" t="s">
        <v>25</v>
      </c>
      <c r="C27" s="61"/>
      <c r="D27" s="47">
        <v>208173.0343</v>
      </c>
      <c r="E27" s="47">
        <v>266956</v>
      </c>
      <c r="F27" s="48">
        <v>77.980279259503405</v>
      </c>
      <c r="G27" s="47">
        <v>356616.68900000001</v>
      </c>
      <c r="H27" s="48">
        <v>-41.625549021908</v>
      </c>
      <c r="I27" s="47">
        <v>61802.438000000002</v>
      </c>
      <c r="J27" s="48">
        <v>29.688013247160502</v>
      </c>
      <c r="K27" s="47">
        <v>106512.36199999999</v>
      </c>
      <c r="L27" s="48">
        <v>29.8674642229097</v>
      </c>
      <c r="M27" s="48">
        <v>-0.41976276894507297</v>
      </c>
      <c r="N27" s="47">
        <v>749952.29090000002</v>
      </c>
      <c r="O27" s="47">
        <v>87038228.900399998</v>
      </c>
      <c r="P27" s="47">
        <v>31423</v>
      </c>
      <c r="Q27" s="47">
        <v>32665</v>
      </c>
      <c r="R27" s="48">
        <v>-3.8022348078983601</v>
      </c>
      <c r="S27" s="47">
        <v>6.6248618623301399</v>
      </c>
      <c r="T27" s="47">
        <v>6.7084915658962201</v>
      </c>
      <c r="U27" s="49">
        <v>-1.2623614696271199</v>
      </c>
    </row>
    <row r="28" spans="1:21" ht="12" thickBot="1">
      <c r="A28" s="69"/>
      <c r="B28" s="60" t="s">
        <v>26</v>
      </c>
      <c r="C28" s="61"/>
      <c r="D28" s="47">
        <v>961336.04469999997</v>
      </c>
      <c r="E28" s="47">
        <v>1035341</v>
      </c>
      <c r="F28" s="48">
        <v>92.852117775689393</v>
      </c>
      <c r="G28" s="47">
        <v>1294160.2069000001</v>
      </c>
      <c r="H28" s="48">
        <v>-25.717384943958301</v>
      </c>
      <c r="I28" s="47">
        <v>36498.341800000002</v>
      </c>
      <c r="J28" s="48">
        <v>3.7966267884389899</v>
      </c>
      <c r="K28" s="47">
        <v>92772.663100000005</v>
      </c>
      <c r="L28" s="48">
        <v>7.1685609405519699</v>
      </c>
      <c r="M28" s="48">
        <v>-0.60658301076623899</v>
      </c>
      <c r="N28" s="47">
        <v>3284140.7206999999</v>
      </c>
      <c r="O28" s="47">
        <v>306795663.8175</v>
      </c>
      <c r="P28" s="47">
        <v>43262</v>
      </c>
      <c r="Q28" s="47">
        <v>44784</v>
      </c>
      <c r="R28" s="48">
        <v>-3.3985351911396999</v>
      </c>
      <c r="S28" s="47">
        <v>22.221257563219499</v>
      </c>
      <c r="T28" s="47">
        <v>22.570086959628402</v>
      </c>
      <c r="U28" s="49">
        <v>-1.5698004283356399</v>
      </c>
    </row>
    <row r="29" spans="1:21" ht="12" thickBot="1">
      <c r="A29" s="69"/>
      <c r="B29" s="60" t="s">
        <v>27</v>
      </c>
      <c r="C29" s="61"/>
      <c r="D29" s="47">
        <v>509517.16330000001</v>
      </c>
      <c r="E29" s="47">
        <v>626501</v>
      </c>
      <c r="F29" s="48">
        <v>81.327430171699703</v>
      </c>
      <c r="G29" s="47">
        <v>597422.13040000002</v>
      </c>
      <c r="H29" s="48">
        <v>-14.714046003140799</v>
      </c>
      <c r="I29" s="47">
        <v>75638.847299999994</v>
      </c>
      <c r="J29" s="48">
        <v>14.8452010546825</v>
      </c>
      <c r="K29" s="47">
        <v>118333.8474</v>
      </c>
      <c r="L29" s="48">
        <v>19.807409431045102</v>
      </c>
      <c r="M29" s="48">
        <v>-0.36080125034454003</v>
      </c>
      <c r="N29" s="47">
        <v>1609323.7433</v>
      </c>
      <c r="O29" s="47">
        <v>211444215.41460001</v>
      </c>
      <c r="P29" s="47">
        <v>81343</v>
      </c>
      <c r="Q29" s="47">
        <v>83799</v>
      </c>
      <c r="R29" s="48">
        <v>-2.93082256351508</v>
      </c>
      <c r="S29" s="47">
        <v>6.2638108171569797</v>
      </c>
      <c r="T29" s="47">
        <v>5.9770214692299399</v>
      </c>
      <c r="U29" s="49">
        <v>4.57851228746404</v>
      </c>
    </row>
    <row r="30" spans="1:21" ht="12" thickBot="1">
      <c r="A30" s="69"/>
      <c r="B30" s="60" t="s">
        <v>28</v>
      </c>
      <c r="C30" s="61"/>
      <c r="D30" s="47">
        <v>658051.55720000004</v>
      </c>
      <c r="E30" s="47">
        <v>930886</v>
      </c>
      <c r="F30" s="48">
        <v>70.690885586419796</v>
      </c>
      <c r="G30" s="47">
        <v>994614.94290000002</v>
      </c>
      <c r="H30" s="48">
        <v>-33.838561153996103</v>
      </c>
      <c r="I30" s="47">
        <v>106529.4106</v>
      </c>
      <c r="J30" s="48">
        <v>16.188611581329798</v>
      </c>
      <c r="K30" s="47">
        <v>193965.38819999999</v>
      </c>
      <c r="L30" s="48">
        <v>19.5015558115842</v>
      </c>
      <c r="M30" s="48">
        <v>-0.45078133996692099</v>
      </c>
      <c r="N30" s="47">
        <v>2262654.5978000001</v>
      </c>
      <c r="O30" s="47">
        <v>378921739.9806</v>
      </c>
      <c r="P30" s="47">
        <v>53048</v>
      </c>
      <c r="Q30" s="47">
        <v>54937</v>
      </c>
      <c r="R30" s="48">
        <v>-3.43848408176639</v>
      </c>
      <c r="S30" s="47">
        <v>12.4048325516513</v>
      </c>
      <c r="T30" s="47">
        <v>12.2726652401842</v>
      </c>
      <c r="U30" s="49">
        <v>1.0654501857788501</v>
      </c>
    </row>
    <row r="31" spans="1:21" ht="12" thickBot="1">
      <c r="A31" s="69"/>
      <c r="B31" s="60" t="s">
        <v>29</v>
      </c>
      <c r="C31" s="61"/>
      <c r="D31" s="47">
        <v>674990.77980000002</v>
      </c>
      <c r="E31" s="47">
        <v>941607</v>
      </c>
      <c r="F31" s="48">
        <v>71.684978956188701</v>
      </c>
      <c r="G31" s="47">
        <v>1215902.1858000001</v>
      </c>
      <c r="H31" s="48">
        <v>-44.486424345401502</v>
      </c>
      <c r="I31" s="47">
        <v>46102.725200000001</v>
      </c>
      <c r="J31" s="48">
        <v>6.8301266594575196</v>
      </c>
      <c r="K31" s="47">
        <v>33376.4185</v>
      </c>
      <c r="L31" s="48">
        <v>2.7449920634890601</v>
      </c>
      <c r="M31" s="48">
        <v>0.38129635449052102</v>
      </c>
      <c r="N31" s="47">
        <v>2382405.9813999999</v>
      </c>
      <c r="O31" s="47">
        <v>324977227.26929998</v>
      </c>
      <c r="P31" s="47">
        <v>28038</v>
      </c>
      <c r="Q31" s="47">
        <v>28833</v>
      </c>
      <c r="R31" s="48">
        <v>-2.7572573093330601</v>
      </c>
      <c r="S31" s="47">
        <v>24.074141515086701</v>
      </c>
      <c r="T31" s="47">
        <v>25.214139548434101</v>
      </c>
      <c r="U31" s="49">
        <v>-4.7353631805853</v>
      </c>
    </row>
    <row r="32" spans="1:21" ht="12" thickBot="1">
      <c r="A32" s="69"/>
      <c r="B32" s="60" t="s">
        <v>30</v>
      </c>
      <c r="C32" s="61"/>
      <c r="D32" s="47">
        <v>112689.5834</v>
      </c>
      <c r="E32" s="47">
        <v>137143</v>
      </c>
      <c r="F32" s="48">
        <v>82.169402302705905</v>
      </c>
      <c r="G32" s="47">
        <v>154872.11840000001</v>
      </c>
      <c r="H32" s="48">
        <v>-27.237010403029402</v>
      </c>
      <c r="I32" s="47">
        <v>30587.156800000001</v>
      </c>
      <c r="J32" s="48">
        <v>27.142843089080099</v>
      </c>
      <c r="K32" s="47">
        <v>45025.4908</v>
      </c>
      <c r="L32" s="48">
        <v>29.0726899490774</v>
      </c>
      <c r="M32" s="48">
        <v>-0.32067021910175397</v>
      </c>
      <c r="N32" s="47">
        <v>407685.03940000001</v>
      </c>
      <c r="O32" s="47">
        <v>47850593.707099997</v>
      </c>
      <c r="P32" s="47">
        <v>25225</v>
      </c>
      <c r="Q32" s="47">
        <v>26370</v>
      </c>
      <c r="R32" s="48">
        <v>-4.34205536594615</v>
      </c>
      <c r="S32" s="47">
        <v>4.4673769435084196</v>
      </c>
      <c r="T32" s="47">
        <v>4.6090120857034496</v>
      </c>
      <c r="U32" s="49">
        <v>-3.1704318660827902</v>
      </c>
    </row>
    <row r="33" spans="1:21" ht="12" thickBot="1">
      <c r="A33" s="69"/>
      <c r="B33" s="60" t="s">
        <v>31</v>
      </c>
      <c r="C33" s="61"/>
      <c r="D33" s="50"/>
      <c r="E33" s="50"/>
      <c r="F33" s="50"/>
      <c r="G33" s="47">
        <v>247.83799999999999</v>
      </c>
      <c r="H33" s="50"/>
      <c r="I33" s="50"/>
      <c r="J33" s="50"/>
      <c r="K33" s="47">
        <v>41.961799999999997</v>
      </c>
      <c r="L33" s="48">
        <v>16.931140503070601</v>
      </c>
      <c r="M33" s="50"/>
      <c r="N33" s="47">
        <v>23.923300000000001</v>
      </c>
      <c r="O33" s="47">
        <v>30209.989000000001</v>
      </c>
      <c r="P33" s="50"/>
      <c r="Q33" s="47">
        <v>2</v>
      </c>
      <c r="R33" s="50"/>
      <c r="S33" s="50"/>
      <c r="T33" s="47">
        <v>3.8462000000000001</v>
      </c>
      <c r="U33" s="51"/>
    </row>
    <row r="34" spans="1:21" ht="12" thickBot="1">
      <c r="A34" s="69"/>
      <c r="B34" s="60" t="s">
        <v>36</v>
      </c>
      <c r="C34" s="61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47">
        <v>25.9</v>
      </c>
      <c r="P34" s="50"/>
      <c r="Q34" s="50"/>
      <c r="R34" s="50"/>
      <c r="S34" s="50"/>
      <c r="T34" s="50"/>
      <c r="U34" s="51"/>
    </row>
    <row r="35" spans="1:21" ht="12" thickBot="1">
      <c r="A35" s="69"/>
      <c r="B35" s="60" t="s">
        <v>32</v>
      </c>
      <c r="C35" s="61"/>
      <c r="D35" s="47">
        <v>208430.99859999999</v>
      </c>
      <c r="E35" s="47">
        <v>209640</v>
      </c>
      <c r="F35" s="48">
        <v>99.423296412898296</v>
      </c>
      <c r="G35" s="47">
        <v>289841.73590000003</v>
      </c>
      <c r="H35" s="48">
        <v>-28.087996729390301</v>
      </c>
      <c r="I35" s="47">
        <v>21753.596000000001</v>
      </c>
      <c r="J35" s="48">
        <v>10.436833362655101</v>
      </c>
      <c r="K35" s="47">
        <v>40478.746899999998</v>
      </c>
      <c r="L35" s="48">
        <v>13.965810263421099</v>
      </c>
      <c r="M35" s="48">
        <v>-0.462592158454391</v>
      </c>
      <c r="N35" s="47">
        <v>694699.91119999997</v>
      </c>
      <c r="O35" s="47">
        <v>53550210.424400002</v>
      </c>
      <c r="P35" s="47">
        <v>12857</v>
      </c>
      <c r="Q35" s="47">
        <v>12630</v>
      </c>
      <c r="R35" s="48">
        <v>1.79730799683293</v>
      </c>
      <c r="S35" s="47">
        <v>16.211480018666901</v>
      </c>
      <c r="T35" s="47">
        <v>15.937237593032499</v>
      </c>
      <c r="U35" s="49">
        <v>1.6916556990393801</v>
      </c>
    </row>
    <row r="36" spans="1:21" ht="12" thickBot="1">
      <c r="A36" s="69"/>
      <c r="B36" s="60" t="s">
        <v>37</v>
      </c>
      <c r="C36" s="61"/>
      <c r="D36" s="50"/>
      <c r="E36" s="47">
        <v>695047</v>
      </c>
      <c r="F36" s="50"/>
      <c r="G36" s="47">
        <v>209389.91</v>
      </c>
      <c r="H36" s="50"/>
      <c r="I36" s="50"/>
      <c r="J36" s="50"/>
      <c r="K36" s="47">
        <v>8624.8546999999999</v>
      </c>
      <c r="L36" s="48">
        <v>4.1190402632103904</v>
      </c>
      <c r="M36" s="50"/>
      <c r="N36" s="50"/>
      <c r="O36" s="50"/>
      <c r="P36" s="50"/>
      <c r="Q36" s="50"/>
      <c r="R36" s="50"/>
      <c r="S36" s="50"/>
      <c r="T36" s="50"/>
      <c r="U36" s="51"/>
    </row>
    <row r="37" spans="1:21" ht="12" thickBot="1">
      <c r="A37" s="69"/>
      <c r="B37" s="60" t="s">
        <v>38</v>
      </c>
      <c r="C37" s="61"/>
      <c r="D37" s="50"/>
      <c r="E37" s="47">
        <v>223992</v>
      </c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1"/>
    </row>
    <row r="38" spans="1:21" ht="12" thickBot="1">
      <c r="A38" s="69"/>
      <c r="B38" s="60" t="s">
        <v>39</v>
      </c>
      <c r="C38" s="61"/>
      <c r="D38" s="50"/>
      <c r="E38" s="47">
        <v>263676</v>
      </c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1"/>
    </row>
    <row r="39" spans="1:21" ht="12" customHeight="1" thickBot="1">
      <c r="A39" s="69"/>
      <c r="B39" s="60" t="s">
        <v>33</v>
      </c>
      <c r="C39" s="61"/>
      <c r="D39" s="47">
        <v>186167.09169999999</v>
      </c>
      <c r="E39" s="47">
        <v>424080</v>
      </c>
      <c r="F39" s="48">
        <v>43.899050108470099</v>
      </c>
      <c r="G39" s="47">
        <v>508144.2683</v>
      </c>
      <c r="H39" s="48">
        <v>-63.363339249535699</v>
      </c>
      <c r="I39" s="47">
        <v>8715.2523000000001</v>
      </c>
      <c r="J39" s="48">
        <v>4.6814140030958002</v>
      </c>
      <c r="K39" s="47">
        <v>24469.888900000002</v>
      </c>
      <c r="L39" s="48">
        <v>4.81553968558263</v>
      </c>
      <c r="M39" s="48">
        <v>-0.64383768411796904</v>
      </c>
      <c r="N39" s="47">
        <v>826852.98860000004</v>
      </c>
      <c r="O39" s="47">
        <v>122204351.19660001</v>
      </c>
      <c r="P39" s="47">
        <v>342</v>
      </c>
      <c r="Q39" s="47">
        <v>375</v>
      </c>
      <c r="R39" s="48">
        <v>-8.8000000000000007</v>
      </c>
      <c r="S39" s="47">
        <v>544.34822134502895</v>
      </c>
      <c r="T39" s="47">
        <v>646.96979786666702</v>
      </c>
      <c r="U39" s="49">
        <v>-18.8521928606784</v>
      </c>
    </row>
    <row r="40" spans="1:21" ht="12" thickBot="1">
      <c r="A40" s="69"/>
      <c r="B40" s="60" t="s">
        <v>34</v>
      </c>
      <c r="C40" s="61"/>
      <c r="D40" s="47">
        <v>387733.86790000001</v>
      </c>
      <c r="E40" s="47">
        <v>578338</v>
      </c>
      <c r="F40" s="48">
        <v>67.042779118785205</v>
      </c>
      <c r="G40" s="47">
        <v>730750.50899999996</v>
      </c>
      <c r="H40" s="48">
        <v>-46.940321884880198</v>
      </c>
      <c r="I40" s="47">
        <v>28402.079099999999</v>
      </c>
      <c r="J40" s="48">
        <v>7.32514785304366</v>
      </c>
      <c r="K40" s="47">
        <v>68474.201300000001</v>
      </c>
      <c r="L40" s="48">
        <v>9.3703939246931096</v>
      </c>
      <c r="M40" s="48">
        <v>-0.58521489026846096</v>
      </c>
      <c r="N40" s="47">
        <v>1444679.2720999999</v>
      </c>
      <c r="O40" s="47">
        <v>167728444.53920001</v>
      </c>
      <c r="P40" s="47">
        <v>2101</v>
      </c>
      <c r="Q40" s="47">
        <v>2238</v>
      </c>
      <c r="R40" s="48">
        <v>-6.1215370866845404</v>
      </c>
      <c r="S40" s="47">
        <v>184.54729552594</v>
      </c>
      <c r="T40" s="47">
        <v>185.92717953529899</v>
      </c>
      <c r="U40" s="49">
        <v>-0.74771294015815104</v>
      </c>
    </row>
    <row r="41" spans="1:21" ht="12" thickBot="1">
      <c r="A41" s="69"/>
      <c r="B41" s="60" t="s">
        <v>40</v>
      </c>
      <c r="C41" s="61"/>
      <c r="D41" s="50"/>
      <c r="E41" s="47">
        <v>248403</v>
      </c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1"/>
    </row>
    <row r="42" spans="1:21" ht="12" thickBot="1">
      <c r="A42" s="69"/>
      <c r="B42" s="60" t="s">
        <v>41</v>
      </c>
      <c r="C42" s="61"/>
      <c r="D42" s="50"/>
      <c r="E42" s="47">
        <v>103618</v>
      </c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1"/>
    </row>
    <row r="43" spans="1:21" ht="12" thickBot="1">
      <c r="A43" s="70"/>
      <c r="B43" s="60" t="s">
        <v>35</v>
      </c>
      <c r="C43" s="61"/>
      <c r="D43" s="52">
        <v>36814.387300000002</v>
      </c>
      <c r="E43" s="53"/>
      <c r="F43" s="53"/>
      <c r="G43" s="52">
        <v>29418.32</v>
      </c>
      <c r="H43" s="54">
        <v>25.1410253882615</v>
      </c>
      <c r="I43" s="52">
        <v>2761.2359999999999</v>
      </c>
      <c r="J43" s="54">
        <v>7.5004263346792097</v>
      </c>
      <c r="K43" s="52">
        <v>2433.3993999999998</v>
      </c>
      <c r="L43" s="54">
        <v>8.2717143603033794</v>
      </c>
      <c r="M43" s="54">
        <v>0.13472371202195599</v>
      </c>
      <c r="N43" s="52">
        <v>88756.2886</v>
      </c>
      <c r="O43" s="52">
        <v>16058838.739600001</v>
      </c>
      <c r="P43" s="52">
        <v>42</v>
      </c>
      <c r="Q43" s="52">
        <v>43</v>
      </c>
      <c r="R43" s="54">
        <v>-2.32558139534884</v>
      </c>
      <c r="S43" s="52">
        <v>876.53303095238095</v>
      </c>
      <c r="T43" s="52">
        <v>612.68221860465098</v>
      </c>
      <c r="U43" s="55">
        <v>30.101639416947901</v>
      </c>
    </row>
  </sheetData>
  <mergeCells count="41">
    <mergeCell ref="B35:C35"/>
    <mergeCell ref="B36:C36"/>
    <mergeCell ref="B25:C25"/>
    <mergeCell ref="B31:C31"/>
    <mergeCell ref="B32:C32"/>
    <mergeCell ref="B33:C33"/>
    <mergeCell ref="B18:C18"/>
    <mergeCell ref="B34:C34"/>
    <mergeCell ref="B43:C43"/>
    <mergeCell ref="B37:C37"/>
    <mergeCell ref="B38:C38"/>
    <mergeCell ref="B39:C39"/>
    <mergeCell ref="B40:C40"/>
    <mergeCell ref="B41:C41"/>
    <mergeCell ref="B42:C42"/>
    <mergeCell ref="B27:C27"/>
    <mergeCell ref="B28:C28"/>
    <mergeCell ref="B29:C29"/>
    <mergeCell ref="B30:C30"/>
    <mergeCell ref="A1:U4"/>
    <mergeCell ref="B20:C20"/>
    <mergeCell ref="B21:C21"/>
    <mergeCell ref="B22:C22"/>
    <mergeCell ref="W1:W4"/>
    <mergeCell ref="B6:C6"/>
    <mergeCell ref="A7:C7"/>
    <mergeCell ref="A8:A43"/>
    <mergeCell ref="B8:C8"/>
    <mergeCell ref="B9:C9"/>
    <mergeCell ref="B10:C10"/>
    <mergeCell ref="B11:C11"/>
    <mergeCell ref="B12:C12"/>
    <mergeCell ref="B23:C23"/>
    <mergeCell ref="B24:C24"/>
    <mergeCell ref="B13:C13"/>
    <mergeCell ref="B26:C26"/>
    <mergeCell ref="B14:C14"/>
    <mergeCell ref="B15:C15"/>
    <mergeCell ref="B16:C16"/>
    <mergeCell ref="B17:C17"/>
    <mergeCell ref="B19:C19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H32"/>
  <sheetViews>
    <sheetView topLeftCell="A13" workbookViewId="0">
      <selection activeCell="I27" sqref="I27"/>
    </sheetView>
  </sheetViews>
  <sheetFormatPr defaultRowHeight="13.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>
      <c r="A1" s="30" t="s">
        <v>64</v>
      </c>
      <c r="B1" s="31" t="s">
        <v>65</v>
      </c>
      <c r="C1" s="30" t="s">
        <v>66</v>
      </c>
      <c r="D1" s="30" t="s">
        <v>67</v>
      </c>
      <c r="E1" s="30" t="s">
        <v>68</v>
      </c>
      <c r="F1" s="30" t="s">
        <v>69</v>
      </c>
      <c r="G1" s="30" t="s">
        <v>68</v>
      </c>
      <c r="H1" s="30" t="s">
        <v>70</v>
      </c>
    </row>
    <row r="2" spans="1:8" ht="14.25">
      <c r="A2" s="32">
        <v>1</v>
      </c>
      <c r="B2" s="33">
        <v>12</v>
      </c>
      <c r="C2" s="32">
        <v>43166</v>
      </c>
      <c r="D2" s="32">
        <v>500870.95389316202</v>
      </c>
      <c r="E2" s="32">
        <v>416277.61085470102</v>
      </c>
      <c r="F2" s="32">
        <v>84593.343038461506</v>
      </c>
      <c r="G2" s="32">
        <v>416277.61085470102</v>
      </c>
      <c r="H2" s="32">
        <v>0.16889249093191699</v>
      </c>
    </row>
    <row r="3" spans="1:8" ht="14.25">
      <c r="A3" s="32">
        <v>2</v>
      </c>
      <c r="B3" s="33">
        <v>13</v>
      </c>
      <c r="C3" s="32">
        <v>8060.63</v>
      </c>
      <c r="D3" s="32">
        <v>64958.574075478398</v>
      </c>
      <c r="E3" s="32">
        <v>49762.083455230299</v>
      </c>
      <c r="F3" s="32">
        <v>15196.4906202481</v>
      </c>
      <c r="G3" s="32">
        <v>49762.083455230299</v>
      </c>
      <c r="H3" s="32">
        <v>0.23394125927996201</v>
      </c>
    </row>
    <row r="4" spans="1:8" ht="14.25">
      <c r="A4" s="32">
        <v>3</v>
      </c>
      <c r="B4" s="33">
        <v>14</v>
      </c>
      <c r="C4" s="32">
        <v>93355</v>
      </c>
      <c r="D4" s="32">
        <v>96007.616194871807</v>
      </c>
      <c r="E4" s="32">
        <v>69932.426098290598</v>
      </c>
      <c r="F4" s="32">
        <v>26075.190096581198</v>
      </c>
      <c r="G4" s="32">
        <v>69932.426098290598</v>
      </c>
      <c r="H4" s="32">
        <v>0.27159501641676997</v>
      </c>
    </row>
    <row r="5" spans="1:8" ht="14.25">
      <c r="A5" s="32">
        <v>4</v>
      </c>
      <c r="B5" s="33">
        <v>15</v>
      </c>
      <c r="C5" s="32">
        <v>3410</v>
      </c>
      <c r="D5" s="32">
        <v>55189.464561538502</v>
      </c>
      <c r="E5" s="32">
        <v>43425.173766666703</v>
      </c>
      <c r="F5" s="32">
        <v>11764.2907948718</v>
      </c>
      <c r="G5" s="32">
        <v>43425.173766666703</v>
      </c>
      <c r="H5" s="32">
        <v>0.21316189400160099</v>
      </c>
    </row>
    <row r="6" spans="1:8" ht="14.25">
      <c r="A6" s="32">
        <v>5</v>
      </c>
      <c r="B6" s="33">
        <v>16</v>
      </c>
      <c r="C6" s="32">
        <v>2487</v>
      </c>
      <c r="D6" s="32">
        <v>242909.96809145299</v>
      </c>
      <c r="E6" s="32">
        <v>264524.68363247899</v>
      </c>
      <c r="F6" s="32">
        <v>-21614.715541025598</v>
      </c>
      <c r="G6" s="32">
        <v>264524.68363247899</v>
      </c>
      <c r="H6" s="32">
        <v>-8.8982414805175603E-2</v>
      </c>
    </row>
    <row r="7" spans="1:8" ht="14.25">
      <c r="A7" s="32">
        <v>6</v>
      </c>
      <c r="B7" s="33">
        <v>17</v>
      </c>
      <c r="C7" s="32">
        <v>13590</v>
      </c>
      <c r="D7" s="32">
        <v>322519.01431282097</v>
      </c>
      <c r="E7" s="32">
        <v>252592.678686325</v>
      </c>
      <c r="F7" s="32">
        <v>69926.335626495696</v>
      </c>
      <c r="G7" s="32">
        <v>252592.678686325</v>
      </c>
      <c r="H7" s="32">
        <v>0.216813063798689</v>
      </c>
    </row>
    <row r="8" spans="1:8" ht="14.25">
      <c r="A8" s="32">
        <v>7</v>
      </c>
      <c r="B8" s="33">
        <v>18</v>
      </c>
      <c r="C8" s="32">
        <v>34186</v>
      </c>
      <c r="D8" s="32">
        <v>148408.78024188001</v>
      </c>
      <c r="E8" s="32">
        <v>118783.02820512799</v>
      </c>
      <c r="F8" s="32">
        <v>29625.752036752099</v>
      </c>
      <c r="G8" s="32">
        <v>118783.02820512799</v>
      </c>
      <c r="H8" s="32">
        <v>0.19962263680401801</v>
      </c>
    </row>
    <row r="9" spans="1:8" ht="14.25">
      <c r="A9" s="32">
        <v>8</v>
      </c>
      <c r="B9" s="33">
        <v>19</v>
      </c>
      <c r="C9" s="32">
        <v>11531</v>
      </c>
      <c r="D9" s="32">
        <v>94813.274873504299</v>
      </c>
      <c r="E9" s="32">
        <v>77858.432405982894</v>
      </c>
      <c r="F9" s="32">
        <v>16954.842467521401</v>
      </c>
      <c r="G9" s="32">
        <v>77858.432405982894</v>
      </c>
      <c r="H9" s="32">
        <v>0.178823508523904</v>
      </c>
    </row>
    <row r="10" spans="1:8" ht="14.25">
      <c r="A10" s="32">
        <v>9</v>
      </c>
      <c r="B10" s="33">
        <v>21</v>
      </c>
      <c r="C10" s="32">
        <v>122728</v>
      </c>
      <c r="D10" s="32">
        <v>491728.68640000001</v>
      </c>
      <c r="E10" s="32">
        <v>450017.13459999999</v>
      </c>
      <c r="F10" s="32">
        <v>41711.551800000001</v>
      </c>
      <c r="G10" s="32">
        <v>450017.13459999999</v>
      </c>
      <c r="H10" s="32">
        <v>8.4826354356860603E-2</v>
      </c>
    </row>
    <row r="11" spans="1:8" ht="14.25">
      <c r="A11" s="32">
        <v>10</v>
      </c>
      <c r="B11" s="33">
        <v>22</v>
      </c>
      <c r="C11" s="32">
        <v>27890</v>
      </c>
      <c r="D11" s="32">
        <v>421123.95638547</v>
      </c>
      <c r="E11" s="32">
        <v>367637.33948290598</v>
      </c>
      <c r="F11" s="32">
        <v>53486.616902564099</v>
      </c>
      <c r="G11" s="32">
        <v>367637.33948290598</v>
      </c>
      <c r="H11" s="32">
        <v>0.12700920024033499</v>
      </c>
    </row>
    <row r="12" spans="1:8" ht="14.25">
      <c r="A12" s="32">
        <v>11</v>
      </c>
      <c r="B12" s="33">
        <v>23</v>
      </c>
      <c r="C12" s="32">
        <v>139614.31899999999</v>
      </c>
      <c r="D12" s="32">
        <v>1179181.28130342</v>
      </c>
      <c r="E12" s="32">
        <v>984387.08118803403</v>
      </c>
      <c r="F12" s="32">
        <v>194794.200115385</v>
      </c>
      <c r="G12" s="32">
        <v>984387.08118803403</v>
      </c>
      <c r="H12" s="32">
        <v>0.16519444737120201</v>
      </c>
    </row>
    <row r="13" spans="1:8" ht="14.25">
      <c r="A13" s="32">
        <v>12</v>
      </c>
      <c r="B13" s="33">
        <v>24</v>
      </c>
      <c r="C13" s="32">
        <v>21693.05</v>
      </c>
      <c r="D13" s="32">
        <v>530274.24967350403</v>
      </c>
      <c r="E13" s="32">
        <v>477197.71232307702</v>
      </c>
      <c r="F13" s="32">
        <v>53076.537350427403</v>
      </c>
      <c r="G13" s="32">
        <v>477197.71232307702</v>
      </c>
      <c r="H13" s="32">
        <v>0.10009261694888499</v>
      </c>
    </row>
    <row r="14" spans="1:8" ht="14.25">
      <c r="A14" s="32">
        <v>13</v>
      </c>
      <c r="B14" s="33">
        <v>25</v>
      </c>
      <c r="C14" s="32">
        <v>67492</v>
      </c>
      <c r="D14" s="32">
        <v>852702.84970000002</v>
      </c>
      <c r="E14" s="32">
        <v>798585.82140000002</v>
      </c>
      <c r="F14" s="32">
        <v>54117.028299999998</v>
      </c>
      <c r="G14" s="32">
        <v>798585.82140000002</v>
      </c>
      <c r="H14" s="32">
        <v>6.3465283737517197E-2</v>
      </c>
    </row>
    <row r="15" spans="1:8" ht="14.25">
      <c r="A15" s="32">
        <v>14</v>
      </c>
      <c r="B15" s="33">
        <v>26</v>
      </c>
      <c r="C15" s="32">
        <v>57576</v>
      </c>
      <c r="D15" s="32">
        <v>298415.32635940501</v>
      </c>
      <c r="E15" s="32">
        <v>258319.422194554</v>
      </c>
      <c r="F15" s="32">
        <v>40095.904164851403</v>
      </c>
      <c r="G15" s="32">
        <v>258319.422194554</v>
      </c>
      <c r="H15" s="32">
        <v>0.13436275091501401</v>
      </c>
    </row>
    <row r="16" spans="1:8" ht="14.25">
      <c r="A16" s="32">
        <v>15</v>
      </c>
      <c r="B16" s="33">
        <v>27</v>
      </c>
      <c r="C16" s="32">
        <v>115024.175</v>
      </c>
      <c r="D16" s="32">
        <v>775931.57307758101</v>
      </c>
      <c r="E16" s="32">
        <v>662756.98748761101</v>
      </c>
      <c r="F16" s="32">
        <v>113174.585589971</v>
      </c>
      <c r="G16" s="32">
        <v>662756.98748761101</v>
      </c>
      <c r="H16" s="32">
        <v>0.14585639960632801</v>
      </c>
    </row>
    <row r="17" spans="1:8" ht="14.25">
      <c r="A17" s="32">
        <v>16</v>
      </c>
      <c r="B17" s="33">
        <v>29</v>
      </c>
      <c r="C17" s="32">
        <v>165859</v>
      </c>
      <c r="D17" s="32">
        <v>2047414.59008974</v>
      </c>
      <c r="E17" s="32">
        <v>1835150.73806923</v>
      </c>
      <c r="F17" s="32">
        <v>212263.852020513</v>
      </c>
      <c r="G17" s="32">
        <v>1835150.73806923</v>
      </c>
      <c r="H17" s="32">
        <v>0.103674093682808</v>
      </c>
    </row>
    <row r="18" spans="1:8" ht="14.25">
      <c r="A18" s="32">
        <v>17</v>
      </c>
      <c r="B18" s="33">
        <v>31</v>
      </c>
      <c r="C18" s="32">
        <v>32867.461000000003</v>
      </c>
      <c r="D18" s="32">
        <v>222167.22121064199</v>
      </c>
      <c r="E18" s="32">
        <v>185905.37660113501</v>
      </c>
      <c r="F18" s="32">
        <v>36261.844609507098</v>
      </c>
      <c r="G18" s="32">
        <v>185905.37660113501</v>
      </c>
      <c r="H18" s="32">
        <v>0.16321869811355399</v>
      </c>
    </row>
    <row r="19" spans="1:8" ht="14.25">
      <c r="A19" s="32">
        <v>18</v>
      </c>
      <c r="B19" s="33">
        <v>32</v>
      </c>
      <c r="C19" s="32">
        <v>14310.050999999999</v>
      </c>
      <c r="D19" s="32">
        <v>228020.398651244</v>
      </c>
      <c r="E19" s="32">
        <v>203864.95200544401</v>
      </c>
      <c r="F19" s="32">
        <v>24155.446645800501</v>
      </c>
      <c r="G19" s="32">
        <v>203864.95200544401</v>
      </c>
      <c r="H19" s="32">
        <v>0.10593546361940299</v>
      </c>
    </row>
    <row r="20" spans="1:8" ht="14.25">
      <c r="A20" s="32">
        <v>19</v>
      </c>
      <c r="B20" s="33">
        <v>33</v>
      </c>
      <c r="C20" s="32">
        <v>30397.968000000001</v>
      </c>
      <c r="D20" s="32">
        <v>422174.705578088</v>
      </c>
      <c r="E20" s="32">
        <v>327874.70301928499</v>
      </c>
      <c r="F20" s="32">
        <v>94300.002558803099</v>
      </c>
      <c r="G20" s="32">
        <v>327874.70301928499</v>
      </c>
      <c r="H20" s="32">
        <v>0.22336724894419499</v>
      </c>
    </row>
    <row r="21" spans="1:8" ht="14.25">
      <c r="A21" s="32">
        <v>20</v>
      </c>
      <c r="B21" s="33">
        <v>34</v>
      </c>
      <c r="C21" s="32">
        <v>43034.913</v>
      </c>
      <c r="D21" s="32">
        <v>208172.94668440401</v>
      </c>
      <c r="E21" s="32">
        <v>146370.599706693</v>
      </c>
      <c r="F21" s="32">
        <v>61802.3469777102</v>
      </c>
      <c r="G21" s="32">
        <v>146370.599706693</v>
      </c>
      <c r="H21" s="32">
        <v>0.296879820178577</v>
      </c>
    </row>
    <row r="22" spans="1:8" ht="14.25">
      <c r="A22" s="32">
        <v>21</v>
      </c>
      <c r="B22" s="33">
        <v>35</v>
      </c>
      <c r="C22" s="32">
        <v>41732.322</v>
      </c>
      <c r="D22" s="32">
        <v>961336.04472654895</v>
      </c>
      <c r="E22" s="32">
        <v>924837.70821183897</v>
      </c>
      <c r="F22" s="32">
        <v>36498.336514709503</v>
      </c>
      <c r="G22" s="32">
        <v>924837.70821183897</v>
      </c>
      <c r="H22" s="32">
        <v>3.7966262385481897E-2</v>
      </c>
    </row>
    <row r="23" spans="1:8" ht="14.25">
      <c r="A23" s="32">
        <v>22</v>
      </c>
      <c r="B23" s="33">
        <v>36</v>
      </c>
      <c r="C23" s="32">
        <v>137743.978</v>
      </c>
      <c r="D23" s="32">
        <v>509517.163702655</v>
      </c>
      <c r="E23" s="32">
        <v>433878.335266218</v>
      </c>
      <c r="F23" s="32">
        <v>75638.828436437296</v>
      </c>
      <c r="G23" s="32">
        <v>433878.335266218</v>
      </c>
      <c r="H23" s="32">
        <v>0.14845197340708</v>
      </c>
    </row>
    <row r="24" spans="1:8" ht="14.25">
      <c r="A24" s="32">
        <v>23</v>
      </c>
      <c r="B24" s="33">
        <v>37</v>
      </c>
      <c r="C24" s="32">
        <v>83318.656000000003</v>
      </c>
      <c r="D24" s="32">
        <v>658051.55998495605</v>
      </c>
      <c r="E24" s="32">
        <v>551522.14129371196</v>
      </c>
      <c r="F24" s="32">
        <v>106529.41869124401</v>
      </c>
      <c r="G24" s="32">
        <v>551522.14129371196</v>
      </c>
      <c r="H24" s="32">
        <v>0.16188612742393499</v>
      </c>
    </row>
    <row r="25" spans="1:8" ht="14.25">
      <c r="A25" s="32">
        <v>24</v>
      </c>
      <c r="B25" s="33">
        <v>38</v>
      </c>
      <c r="C25" s="32">
        <v>140808.49900000001</v>
      </c>
      <c r="D25" s="32">
        <v>674990.74447256594</v>
      </c>
      <c r="E25" s="32">
        <v>628887.96440530999</v>
      </c>
      <c r="F25" s="32">
        <v>46102.780067256601</v>
      </c>
      <c r="G25" s="32">
        <v>628887.96440530999</v>
      </c>
      <c r="H25" s="32">
        <v>6.8301351455242604E-2</v>
      </c>
    </row>
    <row r="26" spans="1:8" ht="14.25">
      <c r="A26" s="32">
        <v>25</v>
      </c>
      <c r="B26" s="33">
        <v>39</v>
      </c>
      <c r="C26" s="32">
        <v>80184.930999999997</v>
      </c>
      <c r="D26" s="32">
        <v>112689.48677631799</v>
      </c>
      <c r="E26" s="32">
        <v>82102.442449206195</v>
      </c>
      <c r="F26" s="32">
        <v>30587.044327111798</v>
      </c>
      <c r="G26" s="32">
        <v>82102.442449206195</v>
      </c>
      <c r="H26" s="32">
        <v>0.27142766554457098</v>
      </c>
    </row>
    <row r="27" spans="1:8" ht="14.25">
      <c r="A27" s="32"/>
      <c r="B27" s="33">
        <v>40</v>
      </c>
      <c r="C27" s="32">
        <v>0</v>
      </c>
      <c r="D27" s="32">
        <v>0</v>
      </c>
      <c r="E27" s="32">
        <v>0</v>
      </c>
      <c r="F27" s="32">
        <v>0</v>
      </c>
      <c r="G27" s="32">
        <v>0</v>
      </c>
      <c r="H27" s="32">
        <v>0</v>
      </c>
    </row>
    <row r="28" spans="1:8" ht="14.25">
      <c r="A28" s="32">
        <v>26</v>
      </c>
      <c r="B28" s="33">
        <v>42</v>
      </c>
      <c r="C28" s="32">
        <v>13946.674999999999</v>
      </c>
      <c r="D28" s="32">
        <v>208430.9976</v>
      </c>
      <c r="E28" s="32">
        <v>186677.37469999999</v>
      </c>
      <c r="F28" s="32">
        <v>21753.622899999998</v>
      </c>
      <c r="G28" s="32">
        <v>186677.37469999999</v>
      </c>
      <c r="H28" s="32">
        <v>0.104368463186783</v>
      </c>
    </row>
    <row r="29" spans="1:8" ht="14.25">
      <c r="A29" s="32">
        <v>27</v>
      </c>
      <c r="B29" s="33">
        <v>75</v>
      </c>
      <c r="C29" s="32">
        <v>361</v>
      </c>
      <c r="D29" s="32">
        <v>186167.094017094</v>
      </c>
      <c r="E29" s="32">
        <v>177451.83846153799</v>
      </c>
      <c r="F29" s="32">
        <v>8715.2555555555591</v>
      </c>
      <c r="G29" s="32">
        <v>177451.83846153799</v>
      </c>
      <c r="H29" s="32">
        <v>4.6814156935571602E-2</v>
      </c>
    </row>
    <row r="30" spans="1:8" ht="14.25">
      <c r="A30" s="32">
        <v>28</v>
      </c>
      <c r="B30" s="33">
        <v>76</v>
      </c>
      <c r="C30" s="32">
        <v>2254</v>
      </c>
      <c r="D30" s="32">
        <v>387733.86060940201</v>
      </c>
      <c r="E30" s="32">
        <v>359331.78801282099</v>
      </c>
      <c r="F30" s="32">
        <v>28402.072596581202</v>
      </c>
      <c r="G30" s="32">
        <v>359331.78801282099</v>
      </c>
      <c r="H30" s="32">
        <v>7.3251463134897804E-2</v>
      </c>
    </row>
    <row r="31" spans="1:8" ht="14.25">
      <c r="A31" s="32">
        <v>29</v>
      </c>
      <c r="B31" s="33">
        <v>99</v>
      </c>
      <c r="C31" s="32">
        <v>48</v>
      </c>
      <c r="D31" s="32">
        <v>36814.387035776403</v>
      </c>
      <c r="E31" s="32">
        <v>34053.151728311001</v>
      </c>
      <c r="F31" s="32">
        <v>2761.2353074654002</v>
      </c>
      <c r="G31" s="32">
        <v>34053.151728311001</v>
      </c>
      <c r="H31" s="32">
        <v>7.50042450735907E-2</v>
      </c>
    </row>
    <row r="32" spans="1:8" ht="14.25">
      <c r="A32" s="32"/>
      <c r="B32" s="33"/>
      <c r="C32" s="32"/>
      <c r="D32" s="32"/>
      <c r="E32" s="32"/>
      <c r="F32" s="32"/>
      <c r="G32" s="32"/>
      <c r="H32" s="32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admin</cp:lastModifiedBy>
  <dcterms:created xsi:type="dcterms:W3CDTF">2013-06-21T00:28:37Z</dcterms:created>
  <dcterms:modified xsi:type="dcterms:W3CDTF">2013-12-04T03:55:28Z</dcterms:modified>
</cp:coreProperties>
</file>