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105" windowWidth="20415" windowHeight="777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E4" i="2"/>
  <c r="F4"/>
  <c r="J4"/>
  <c r="E5"/>
  <c r="F5"/>
  <c r="J5"/>
  <c r="E6"/>
  <c r="F6"/>
  <c r="J6"/>
  <c r="E7"/>
  <c r="F7"/>
  <c r="J7"/>
  <c r="E8"/>
  <c r="F8"/>
  <c r="J8"/>
  <c r="E9"/>
  <c r="F9"/>
  <c r="J9"/>
  <c r="E10"/>
  <c r="F10"/>
  <c r="J10"/>
  <c r="E11"/>
  <c r="F11"/>
  <c r="J11"/>
  <c r="E12"/>
  <c r="F12"/>
  <c r="J12"/>
  <c r="E13"/>
  <c r="F13"/>
  <c r="J13"/>
  <c r="E14"/>
  <c r="F14"/>
  <c r="J14"/>
  <c r="E15"/>
  <c r="F15"/>
  <c r="J15"/>
  <c r="E16"/>
  <c r="F16"/>
  <c r="J16"/>
  <c r="E17"/>
  <c r="F17"/>
  <c r="J17"/>
  <c r="E18"/>
  <c r="F18"/>
  <c r="J18"/>
  <c r="E19"/>
  <c r="F19"/>
  <c r="J19"/>
  <c r="E20"/>
  <c r="F20"/>
  <c r="J20"/>
  <c r="E21"/>
  <c r="F21"/>
  <c r="J21"/>
  <c r="E22"/>
  <c r="F22"/>
  <c r="J22"/>
  <c r="E23"/>
  <c r="F23"/>
  <c r="J23"/>
  <c r="E24"/>
  <c r="F24"/>
  <c r="J24"/>
  <c r="E25"/>
  <c r="F25"/>
  <c r="J25"/>
  <c r="E26"/>
  <c r="F26"/>
  <c r="J26"/>
  <c r="E27"/>
  <c r="F27"/>
  <c r="J27"/>
  <c r="E28"/>
  <c r="F28"/>
  <c r="J28"/>
  <c r="E29"/>
  <c r="F29"/>
  <c r="J29"/>
  <c r="E30"/>
  <c r="F30"/>
  <c r="E31"/>
  <c r="F31"/>
  <c r="J31"/>
  <c r="E32"/>
  <c r="K32" s="1"/>
  <c r="F32"/>
  <c r="E33"/>
  <c r="K33" s="1"/>
  <c r="F33"/>
  <c r="E34"/>
  <c r="K34" s="1"/>
  <c r="F34"/>
  <c r="E35"/>
  <c r="F35"/>
  <c r="J35"/>
  <c r="E36"/>
  <c r="F36"/>
  <c r="J36"/>
  <c r="E37"/>
  <c r="K37" s="1"/>
  <c r="F37"/>
  <c r="E38"/>
  <c r="K38" s="1"/>
  <c r="F38"/>
  <c r="E39"/>
  <c r="F39"/>
  <c r="J39"/>
  <c r="E3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1"/>
  <c r="I35"/>
  <c r="I36"/>
  <c r="I39"/>
  <c r="A4"/>
  <c r="H30"/>
  <c r="H31"/>
  <c r="H32"/>
  <c r="H33"/>
  <c r="H34"/>
  <c r="H35"/>
  <c r="H36"/>
  <c r="H37"/>
  <c r="H38"/>
  <c r="H39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I3" l="1"/>
  <c r="K30"/>
  <c r="K5"/>
  <c r="K7"/>
  <c r="K39"/>
  <c r="G19"/>
  <c r="L19" s="1"/>
  <c r="G11"/>
  <c r="G38"/>
  <c r="L38" s="1"/>
  <c r="G7"/>
  <c r="G5"/>
  <c r="L5" s="1"/>
  <c r="K36"/>
  <c r="K28"/>
  <c r="K26"/>
  <c r="K24"/>
  <c r="K22"/>
  <c r="K20"/>
  <c r="K18"/>
  <c r="K16"/>
  <c r="K14"/>
  <c r="K12"/>
  <c r="K10"/>
  <c r="K8"/>
  <c r="K6"/>
  <c r="K4"/>
  <c r="G39"/>
  <c r="L39" s="1"/>
  <c r="K23"/>
  <c r="K21"/>
  <c r="G27"/>
  <c r="L27" s="1"/>
  <c r="G23"/>
  <c r="L23" s="1"/>
  <c r="G21"/>
  <c r="L21" s="1"/>
  <c r="G18"/>
  <c r="L18" s="1"/>
  <c r="K29"/>
  <c r="K15"/>
  <c r="K13"/>
  <c r="G32"/>
  <c r="L32" s="1"/>
  <c r="G29"/>
  <c r="L29" s="1"/>
  <c r="G26"/>
  <c r="L26" s="1"/>
  <c r="G15"/>
  <c r="L15" s="1"/>
  <c r="G13"/>
  <c r="L13" s="1"/>
  <c r="G10"/>
  <c r="L10" s="1"/>
  <c r="G4"/>
  <c r="L4" s="1"/>
  <c r="K35"/>
  <c r="K31"/>
  <c r="K27"/>
  <c r="K25"/>
  <c r="K19"/>
  <c r="K17"/>
  <c r="K11"/>
  <c r="K9"/>
  <c r="G34"/>
  <c r="L34" s="1"/>
  <c r="G33"/>
  <c r="L33" s="1"/>
  <c r="G31"/>
  <c r="L31" s="1"/>
  <c r="G30"/>
  <c r="L30" s="1"/>
  <c r="G25"/>
  <c r="L25" s="1"/>
  <c r="G22"/>
  <c r="L22" s="1"/>
  <c r="G17"/>
  <c r="L17" s="1"/>
  <c r="G14"/>
  <c r="L14" s="1"/>
  <c r="G9"/>
  <c r="L9" s="1"/>
  <c r="G6"/>
  <c r="L6" s="1"/>
  <c r="G37"/>
  <c r="L37" s="1"/>
  <c r="G35"/>
  <c r="L35" s="1"/>
  <c r="G28"/>
  <c r="L28" s="1"/>
  <c r="G24"/>
  <c r="L24" s="1"/>
  <c r="G20"/>
  <c r="L20" s="1"/>
  <c r="G16"/>
  <c r="L16" s="1"/>
  <c r="G12"/>
  <c r="L12" s="1"/>
  <c r="L11"/>
  <c r="G8"/>
  <c r="L8" s="1"/>
  <c r="L7"/>
  <c r="J3"/>
  <c r="G3"/>
  <c r="G36"/>
  <c r="L36" s="1"/>
  <c r="K3"/>
  <c r="L3" l="1"/>
</calcChain>
</file>

<file path=xl/sharedStrings.xml><?xml version="1.0" encoding="utf-8"?>
<sst xmlns="http://schemas.openxmlformats.org/spreadsheetml/2006/main" count="114" uniqueCount="71">
  <si>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</si>
  <si>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</si>
  <si>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</si>
  <si>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</si>
  <si>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</si>
  <si>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</si>
  <si>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</si>
  <si>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</si>
  <si>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</si>
  <si>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</si>
  <si>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</si>
  <si>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</si>
  <si>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</si>
  <si>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</si>
  <si>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</si>
  <si>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</si>
  <si>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</si>
  <si>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</si>
  <si>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</si>
  <si>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</si>
  <si>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</si>
  <si>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</si>
  <si>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</si>
  <si>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</si>
  <si>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</si>
  <si>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</si>
  <si>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</si>
  <si>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</si>
  <si>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</si>
  <si>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</si>
  <si>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</si>
  <si>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</si>
  <si>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</si>
  <si>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</si>
  <si>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</si>
  <si>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</si>
  <si>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41-周转筐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</si>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</sst>
</file>

<file path=xl/styles.xml><?xml version="1.0" encoding="utf-8"?>
<styleSheet xmlns="http://schemas.openxmlformats.org/spreadsheetml/2006/main">
  <numFmts count="2">
    <numFmt numFmtId="176" formatCode="#,##0.00&quot;%&quot;"/>
    <numFmt numFmtId="177" formatCode="0.00_ "/>
  </numFmts>
  <fonts count="3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5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</cellStyleXfs>
  <cellXfs count="73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</cellXfs>
  <cellStyles count="53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10" xfId="52"/>
    <cellStyle name="常规 2" xfId="44"/>
    <cellStyle name="常规 3" xfId="45"/>
    <cellStyle name="常规 4" xfId="47"/>
    <cellStyle name="常规 5" xfId="46"/>
    <cellStyle name="常规 6" xfId="48"/>
    <cellStyle name="常规 7" xfId="49"/>
    <cellStyle name="常规 8" xfId="50"/>
    <cellStyle name="常规 9" xfId="51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1" Type="http://schemas.openxmlformats.org/officeDocument/2006/relationships/hyperlink" Target="cid:97a5ff112" TargetMode="External"/><Relationship Id="rId42" Type="http://schemas.openxmlformats.org/officeDocument/2006/relationships/image" Target="cid:c0d5d5a813" TargetMode="External"/><Relationship Id="rId63" Type="http://schemas.openxmlformats.org/officeDocument/2006/relationships/hyperlink" Target="cid:38d18ad2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159" Type="http://schemas.openxmlformats.org/officeDocument/2006/relationships/hyperlink" Target="cid:241931c2" TargetMode="External"/><Relationship Id="rId170" Type="http://schemas.openxmlformats.org/officeDocument/2006/relationships/image" Target="cid:1600d1f413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26" Type="http://schemas.openxmlformats.org/officeDocument/2006/relationships/image" Target="cid:fd1fb7e513" TargetMode="External"/><Relationship Id="rId247" Type="http://schemas.openxmlformats.org/officeDocument/2006/relationships/hyperlink" Target="cid:49a828292" TargetMode="External"/><Relationship Id="rId107" Type="http://schemas.openxmlformats.org/officeDocument/2006/relationships/hyperlink" Target="cid:847633e82" TargetMode="External"/><Relationship Id="rId268" Type="http://schemas.openxmlformats.org/officeDocument/2006/relationships/image" Target="cid:96e6abaa13" TargetMode="External"/><Relationship Id="rId11" Type="http://schemas.openxmlformats.org/officeDocument/2006/relationships/hyperlink" Target="cid:78be76a62" TargetMode="External"/><Relationship Id="rId32" Type="http://schemas.openxmlformats.org/officeDocument/2006/relationships/image" Target="cid:a711f73213" TargetMode="External"/><Relationship Id="rId53" Type="http://schemas.openxmlformats.org/officeDocument/2006/relationships/hyperlink" Target="cid:e1e57af62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149" Type="http://schemas.openxmlformats.org/officeDocument/2006/relationships/hyperlink" Target="cid:ea1527af2" TargetMode="External"/><Relationship Id="rId5" Type="http://schemas.openxmlformats.org/officeDocument/2006/relationships/hyperlink" Target="cid:738f7e472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181" Type="http://schemas.openxmlformats.org/officeDocument/2006/relationships/hyperlink" Target="cid:482d44f62" TargetMode="External"/><Relationship Id="rId216" Type="http://schemas.openxmlformats.org/officeDocument/2006/relationships/image" Target="cid:d85c69b313" TargetMode="External"/><Relationship Id="rId237" Type="http://schemas.openxmlformats.org/officeDocument/2006/relationships/hyperlink" Target="cid:207b4f192" TargetMode="External"/><Relationship Id="rId258" Type="http://schemas.openxmlformats.org/officeDocument/2006/relationships/image" Target="cid:72d9e8ca13" TargetMode="External"/><Relationship Id="rId279" Type="http://schemas.openxmlformats.org/officeDocument/2006/relationships/hyperlink" Target="cid:c02295e22" TargetMode="External"/><Relationship Id="rId22" Type="http://schemas.openxmlformats.org/officeDocument/2006/relationships/image" Target="cid:97a5ff3513" TargetMode="External"/><Relationship Id="rId43" Type="http://schemas.openxmlformats.org/officeDocument/2006/relationships/hyperlink" Target="cid:c5fc19282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139" Type="http://schemas.openxmlformats.org/officeDocument/2006/relationships/hyperlink" Target="cid:dc24c3602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71" Type="http://schemas.openxmlformats.org/officeDocument/2006/relationships/hyperlink" Target="cid:16470b822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227" Type="http://schemas.openxmlformats.org/officeDocument/2006/relationships/hyperlink" Target="cid:fd20b76d2" TargetMode="External"/><Relationship Id="rId248" Type="http://schemas.openxmlformats.org/officeDocument/2006/relationships/image" Target="cid:49a8285213" TargetMode="External"/><Relationship Id="rId269" Type="http://schemas.openxmlformats.org/officeDocument/2006/relationships/hyperlink" Target="cid:b0aaf7b52" TargetMode="External"/><Relationship Id="rId12" Type="http://schemas.openxmlformats.org/officeDocument/2006/relationships/image" Target="cid:78be76ce13" TargetMode="External"/><Relationship Id="rId33" Type="http://schemas.openxmlformats.org/officeDocument/2006/relationships/hyperlink" Target="cid:ac87b7b92" TargetMode="External"/><Relationship Id="rId108" Type="http://schemas.openxmlformats.org/officeDocument/2006/relationships/image" Target="cid:8476340b13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54" Type="http://schemas.openxmlformats.org/officeDocument/2006/relationships/image" Target="cid:e1e57b1713" TargetMode="External"/><Relationship Id="rId75" Type="http://schemas.openxmlformats.org/officeDocument/2006/relationships/hyperlink" Target="cid:185a1b862" TargetMode="External"/><Relationship Id="rId96" Type="http://schemas.openxmlformats.org/officeDocument/2006/relationships/image" Target="cid:56290cef13" TargetMode="External"/><Relationship Id="rId140" Type="http://schemas.openxmlformats.org/officeDocument/2006/relationships/image" Target="cid:dc24c38713" TargetMode="External"/><Relationship Id="rId161" Type="http://schemas.openxmlformats.org/officeDocument/2006/relationships/hyperlink" Target="cid:55eaf9a2" TargetMode="External"/><Relationship Id="rId182" Type="http://schemas.openxmlformats.org/officeDocument/2006/relationships/image" Target="cid:482d451d13" TargetMode="External"/><Relationship Id="rId217" Type="http://schemas.openxmlformats.org/officeDocument/2006/relationships/hyperlink" Target="cid:dd85b610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259" Type="http://schemas.openxmlformats.org/officeDocument/2006/relationships/hyperlink" Target="cid:72dad9032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44" Type="http://schemas.openxmlformats.org/officeDocument/2006/relationships/image" Target="cid:c5fc194a13" TargetMode="External"/><Relationship Id="rId65" Type="http://schemas.openxmlformats.org/officeDocument/2006/relationships/hyperlink" Target="cid:38f9f0f2" TargetMode="External"/><Relationship Id="rId86" Type="http://schemas.openxmlformats.org/officeDocument/2006/relationships/image" Target="cid:321b9fbf13" TargetMode="External"/><Relationship Id="rId130" Type="http://schemas.openxmlformats.org/officeDocument/2006/relationships/image" Target="cid:bd29a19c13" TargetMode="External"/><Relationship Id="rId151" Type="http://schemas.openxmlformats.org/officeDocument/2006/relationships/hyperlink" Target="cid:ecaa39042" TargetMode="External"/><Relationship Id="rId172" Type="http://schemas.openxmlformats.org/officeDocument/2006/relationships/image" Target="cid:16470bac13" TargetMode="External"/><Relationship Id="rId193" Type="http://schemas.openxmlformats.org/officeDocument/2006/relationships/hyperlink" Target="cid:6c3b17e82" TargetMode="External"/><Relationship Id="rId202" Type="http://schemas.openxmlformats.org/officeDocument/2006/relationships/image" Target="cid:a60cacae13" TargetMode="External"/><Relationship Id="rId207" Type="http://schemas.openxmlformats.org/officeDocument/2006/relationships/hyperlink" Target="cid:b97944ee2" TargetMode="External"/><Relationship Id="rId223" Type="http://schemas.openxmlformats.org/officeDocument/2006/relationships/hyperlink" Target="cid:ed01ac172" TargetMode="External"/><Relationship Id="rId228" Type="http://schemas.openxmlformats.org/officeDocument/2006/relationships/image" Target="cid:fd20b79113" TargetMode="External"/><Relationship Id="rId244" Type="http://schemas.openxmlformats.org/officeDocument/2006/relationships/image" Target="cid:2fee711c13" TargetMode="External"/><Relationship Id="rId249" Type="http://schemas.openxmlformats.org/officeDocument/2006/relationships/hyperlink" Target="cid:4fda17272" TargetMode="External"/><Relationship Id="rId13" Type="http://schemas.openxmlformats.org/officeDocument/2006/relationships/hyperlink" Target="cid:78c0f45a2" TargetMode="External"/><Relationship Id="rId18" Type="http://schemas.openxmlformats.org/officeDocument/2006/relationships/image" Target="cid:8838026613" TargetMode="External"/><Relationship Id="rId39" Type="http://schemas.openxmlformats.org/officeDocument/2006/relationships/hyperlink" Target="cid:bbbaca6d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265" Type="http://schemas.openxmlformats.org/officeDocument/2006/relationships/hyperlink" Target="cid:8c9b56672" TargetMode="External"/><Relationship Id="rId34" Type="http://schemas.openxmlformats.org/officeDocument/2006/relationships/image" Target="cid:ac87b7df13" TargetMode="External"/><Relationship Id="rId50" Type="http://schemas.openxmlformats.org/officeDocument/2006/relationships/image" Target="cid:dfd4546613" TargetMode="External"/><Relationship Id="rId55" Type="http://schemas.openxmlformats.org/officeDocument/2006/relationships/hyperlink" Target="cid:e76dc97e2" TargetMode="External"/><Relationship Id="rId76" Type="http://schemas.openxmlformats.org/officeDocument/2006/relationships/image" Target="cid:185a1bab13" TargetMode="External"/><Relationship Id="rId97" Type="http://schemas.openxmlformats.org/officeDocument/2006/relationships/hyperlink" Target="cid:5b3e82962" TargetMode="External"/><Relationship Id="rId104" Type="http://schemas.openxmlformats.org/officeDocument/2006/relationships/image" Target="cid:7a31edd613" TargetMode="External"/><Relationship Id="rId120" Type="http://schemas.openxmlformats.org/officeDocument/2006/relationships/image" Target="cid:a368611313" TargetMode="External"/><Relationship Id="rId125" Type="http://schemas.openxmlformats.org/officeDocument/2006/relationships/hyperlink" Target="cid:b8993a7d2" TargetMode="External"/><Relationship Id="rId141" Type="http://schemas.openxmlformats.org/officeDocument/2006/relationships/hyperlink" Target="cid:e12978772" TargetMode="External"/><Relationship Id="rId146" Type="http://schemas.openxmlformats.org/officeDocument/2006/relationships/image" Target="cid:e293c51913" TargetMode="External"/><Relationship Id="rId167" Type="http://schemas.openxmlformats.org/officeDocument/2006/relationships/hyperlink" Target="cid:fa4c65f2" TargetMode="External"/><Relationship Id="rId188" Type="http://schemas.openxmlformats.org/officeDocument/2006/relationships/image" Target="cid:579a7f2113" TargetMode="External"/><Relationship Id="rId7" Type="http://schemas.openxmlformats.org/officeDocument/2006/relationships/hyperlink" Target="cid:7393130e2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162" Type="http://schemas.openxmlformats.org/officeDocument/2006/relationships/image" Target="cid:55eafc213" TargetMode="External"/><Relationship Id="rId183" Type="http://schemas.openxmlformats.org/officeDocument/2006/relationships/hyperlink" Target="cid:4d58e2842" TargetMode="External"/><Relationship Id="rId213" Type="http://schemas.openxmlformats.org/officeDocument/2006/relationships/hyperlink" Target="cid:c8f5e1192" TargetMode="External"/><Relationship Id="rId218" Type="http://schemas.openxmlformats.org/officeDocument/2006/relationships/image" Target="cid:dd85b63513" TargetMode="External"/><Relationship Id="rId234" Type="http://schemas.openxmlformats.org/officeDocument/2006/relationships/image" Target="cid:bf349d213" TargetMode="External"/><Relationship Id="rId239" Type="http://schemas.openxmlformats.org/officeDocument/2006/relationships/hyperlink" Target="cid:25a2b86c2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50" Type="http://schemas.openxmlformats.org/officeDocument/2006/relationships/image" Target="cid:4fda174d13" TargetMode="External"/><Relationship Id="rId255" Type="http://schemas.openxmlformats.org/officeDocument/2006/relationships/hyperlink" Target="cid:688eac6f2" TargetMode="External"/><Relationship Id="rId271" Type="http://schemas.openxmlformats.org/officeDocument/2006/relationships/hyperlink" Target="cid:bb0725832" TargetMode="External"/><Relationship Id="rId276" Type="http://schemas.openxmlformats.org/officeDocument/2006/relationships/image" Target="cid:bb0a5c6213" TargetMode="External"/><Relationship Id="rId24" Type="http://schemas.openxmlformats.org/officeDocument/2006/relationships/image" Target="cid:97a883f913" TargetMode="External"/><Relationship Id="rId40" Type="http://schemas.openxmlformats.org/officeDocument/2006/relationships/image" Target="cid:bbbaca8f13" TargetMode="External"/><Relationship Id="rId45" Type="http://schemas.openxmlformats.org/officeDocument/2006/relationships/hyperlink" Target="cid:cb1fd4bc2" TargetMode="External"/><Relationship Id="rId66" Type="http://schemas.openxmlformats.org/officeDocument/2006/relationships/image" Target="cid:38f9f3713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115" Type="http://schemas.openxmlformats.org/officeDocument/2006/relationships/hyperlink" Target="cid:9917342c2" TargetMode="External"/><Relationship Id="rId131" Type="http://schemas.openxmlformats.org/officeDocument/2006/relationships/hyperlink" Target="cid:c246514a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52" Type="http://schemas.openxmlformats.org/officeDocument/2006/relationships/image" Target="cid:ecaa3d3d13" TargetMode="External"/><Relationship Id="rId173" Type="http://schemas.openxmlformats.org/officeDocument/2006/relationships/hyperlink" Target="cid:2421fe292" TargetMode="External"/><Relationship Id="rId194" Type="http://schemas.openxmlformats.org/officeDocument/2006/relationships/image" Target="cid:6c3b1810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208" Type="http://schemas.openxmlformats.org/officeDocument/2006/relationships/image" Target="cid:b979451613" TargetMode="External"/><Relationship Id="rId229" Type="http://schemas.openxmlformats.org/officeDocument/2006/relationships/hyperlink" Target="cid:196d985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0" Type="http://schemas.openxmlformats.org/officeDocument/2006/relationships/image" Target="cid:25a2b89113" TargetMode="External"/><Relationship Id="rId245" Type="http://schemas.openxmlformats.org/officeDocument/2006/relationships/hyperlink" Target="cid:451c38c72" TargetMode="External"/><Relationship Id="rId261" Type="http://schemas.openxmlformats.org/officeDocument/2006/relationships/hyperlink" Target="cid:7804080e2" TargetMode="External"/><Relationship Id="rId266" Type="http://schemas.openxmlformats.org/officeDocument/2006/relationships/image" Target="cid:8c9b568c13" TargetMode="External"/><Relationship Id="rId14" Type="http://schemas.openxmlformats.org/officeDocument/2006/relationships/image" Target="cid:78c0f48013" TargetMode="External"/><Relationship Id="rId30" Type="http://schemas.openxmlformats.org/officeDocument/2006/relationships/image" Target="cid:a1ed202213" TargetMode="External"/><Relationship Id="rId35" Type="http://schemas.openxmlformats.org/officeDocument/2006/relationships/hyperlink" Target="cid:bbb2de7c2" TargetMode="External"/><Relationship Id="rId56" Type="http://schemas.openxmlformats.org/officeDocument/2006/relationships/image" Target="cid:e76dc9a413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8" Type="http://schemas.openxmlformats.org/officeDocument/2006/relationships/image" Target="cid:7393133f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42" Type="http://schemas.openxmlformats.org/officeDocument/2006/relationships/image" Target="cid:e129789e13" TargetMode="External"/><Relationship Id="rId163" Type="http://schemas.openxmlformats.org/officeDocument/2006/relationships/hyperlink" Target="cid:a6fd2d02" TargetMode="External"/><Relationship Id="rId184" Type="http://schemas.openxmlformats.org/officeDocument/2006/relationships/image" Target="cid:4d58e2a713" TargetMode="External"/><Relationship Id="rId189" Type="http://schemas.openxmlformats.org/officeDocument/2006/relationships/hyperlink" Target="cid:5dbe5bc82" TargetMode="External"/><Relationship Id="rId219" Type="http://schemas.openxmlformats.org/officeDocument/2006/relationships/hyperlink" Target="cid:e2b490a42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0" Type="http://schemas.openxmlformats.org/officeDocument/2006/relationships/image" Target="cid:196d9a913" TargetMode="External"/><Relationship Id="rId235" Type="http://schemas.openxmlformats.org/officeDocument/2006/relationships/hyperlink" Target="cid:112842e72" TargetMode="External"/><Relationship Id="rId251" Type="http://schemas.openxmlformats.org/officeDocument/2006/relationships/hyperlink" Target="cid:53f9d4bf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5" Type="http://schemas.openxmlformats.org/officeDocument/2006/relationships/hyperlink" Target="cid:97aae1182" TargetMode="External"/><Relationship Id="rId46" Type="http://schemas.openxmlformats.org/officeDocument/2006/relationships/image" Target="cid:cb1fd4e013" TargetMode="External"/><Relationship Id="rId67" Type="http://schemas.openxmlformats.org/officeDocument/2006/relationships/hyperlink" Target="cid:3922740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272" Type="http://schemas.openxmlformats.org/officeDocument/2006/relationships/image" Target="cid:bb0725a8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32" Type="http://schemas.openxmlformats.org/officeDocument/2006/relationships/image" Target="cid:c246516c13" TargetMode="External"/><Relationship Id="rId153" Type="http://schemas.openxmlformats.org/officeDocument/2006/relationships/hyperlink" Target="cid:ed7946d52" TargetMode="External"/><Relationship Id="rId174" Type="http://schemas.openxmlformats.org/officeDocument/2006/relationships/image" Target="cid:2421fe4c13" TargetMode="External"/><Relationship Id="rId179" Type="http://schemas.openxmlformats.org/officeDocument/2006/relationships/hyperlink" Target="cid:4307d8b3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0" Type="http://schemas.openxmlformats.org/officeDocument/2006/relationships/image" Target="cid:e2b490ca13" TargetMode="External"/><Relationship Id="rId225" Type="http://schemas.openxmlformats.org/officeDocument/2006/relationships/hyperlink" Target="cid:fd1fb7c42" TargetMode="External"/><Relationship Id="rId241" Type="http://schemas.openxmlformats.org/officeDocument/2006/relationships/hyperlink" Target="cid:2accc0ce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15" Type="http://schemas.openxmlformats.org/officeDocument/2006/relationships/hyperlink" Target="cid:7dde59952" TargetMode="External"/><Relationship Id="rId36" Type="http://schemas.openxmlformats.org/officeDocument/2006/relationships/image" Target="cid:bbb2dea413" TargetMode="External"/><Relationship Id="rId57" Type="http://schemas.openxmlformats.org/officeDocument/2006/relationships/hyperlink" Target="cid:eca839e5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262" Type="http://schemas.openxmlformats.org/officeDocument/2006/relationships/image" Target="cid:7804083513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78" Type="http://schemas.openxmlformats.org/officeDocument/2006/relationships/image" Target="cid:27d3d8c413" TargetMode="External"/><Relationship Id="rId94" Type="http://schemas.openxmlformats.org/officeDocument/2006/relationships/image" Target="cid:4bad0c6813" TargetMode="External"/><Relationship Id="rId99" Type="http://schemas.openxmlformats.org/officeDocument/2006/relationships/hyperlink" Target="cid:6fdc68d82" TargetMode="External"/><Relationship Id="rId101" Type="http://schemas.openxmlformats.org/officeDocument/2006/relationships/hyperlink" Target="cid:750aa1bc2" TargetMode="External"/><Relationship Id="rId122" Type="http://schemas.openxmlformats.org/officeDocument/2006/relationships/image" Target="cid:a88b2fa613" TargetMode="External"/><Relationship Id="rId143" Type="http://schemas.openxmlformats.org/officeDocument/2006/relationships/hyperlink" Target="cid:e2636a2d2" TargetMode="External"/><Relationship Id="rId148" Type="http://schemas.openxmlformats.org/officeDocument/2006/relationships/image" Target="cid:e39a52ae13" TargetMode="External"/><Relationship Id="rId164" Type="http://schemas.openxmlformats.org/officeDocument/2006/relationships/image" Target="cid:a6fd2fd13" TargetMode="External"/><Relationship Id="rId169" Type="http://schemas.openxmlformats.org/officeDocument/2006/relationships/hyperlink" Target="cid:1600d1d42" TargetMode="External"/><Relationship Id="rId185" Type="http://schemas.openxmlformats.org/officeDocument/2006/relationships/hyperlink" Target="cid:531d4de22" TargetMode="External"/><Relationship Id="rId4" Type="http://schemas.openxmlformats.org/officeDocument/2006/relationships/image" Target="../media/image2.jpeg"/><Relationship Id="rId9" Type="http://schemas.openxmlformats.org/officeDocument/2006/relationships/hyperlink" Target="cid:739529052" TargetMode="External"/><Relationship Id="rId180" Type="http://schemas.openxmlformats.org/officeDocument/2006/relationships/image" Target="cid:4307d8dd13" TargetMode="External"/><Relationship Id="rId210" Type="http://schemas.openxmlformats.org/officeDocument/2006/relationships/image" Target="cid:be9a3ee8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52" Type="http://schemas.openxmlformats.org/officeDocument/2006/relationships/image" Target="cid:53f9d4e613" TargetMode="External"/><Relationship Id="rId273" Type="http://schemas.openxmlformats.org/officeDocument/2006/relationships/hyperlink" Target="cid:bb0832652" TargetMode="External"/><Relationship Id="rId47" Type="http://schemas.openxmlformats.org/officeDocument/2006/relationships/hyperlink" Target="cid:d0b588612" TargetMode="External"/><Relationship Id="rId68" Type="http://schemas.openxmlformats.org/officeDocument/2006/relationships/image" Target="cid:392276913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33" Type="http://schemas.openxmlformats.org/officeDocument/2006/relationships/hyperlink" Target="cid:c8af4ef42" TargetMode="External"/><Relationship Id="rId154" Type="http://schemas.openxmlformats.org/officeDocument/2006/relationships/image" Target="cid:ed79471e13" TargetMode="External"/><Relationship Id="rId175" Type="http://schemas.openxmlformats.org/officeDocument/2006/relationships/hyperlink" Target="cid:2a30eb842" TargetMode="External"/><Relationship Id="rId196" Type="http://schemas.openxmlformats.org/officeDocument/2006/relationships/image" Target="cid:9571363a13" TargetMode="External"/><Relationship Id="rId200" Type="http://schemas.openxmlformats.org/officeDocument/2006/relationships/image" Target="cid:9fc12dfe13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42" Type="http://schemas.openxmlformats.org/officeDocument/2006/relationships/image" Target="cid:2accc0ec13" TargetMode="External"/><Relationship Id="rId263" Type="http://schemas.openxmlformats.org/officeDocument/2006/relationships/hyperlink" Target="cid:7d2b2ff72" TargetMode="External"/><Relationship Id="rId37" Type="http://schemas.openxmlformats.org/officeDocument/2006/relationships/hyperlink" Target="cid:bbb631c12" TargetMode="External"/><Relationship Id="rId58" Type="http://schemas.openxmlformats.org/officeDocument/2006/relationships/image" Target="cid:eca83a0c13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23" Type="http://schemas.openxmlformats.org/officeDocument/2006/relationships/hyperlink" Target="cid:b896ad462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65" Type="http://schemas.openxmlformats.org/officeDocument/2006/relationships/hyperlink" Target="cid:a9baa6a2" TargetMode="External"/><Relationship Id="rId186" Type="http://schemas.openxmlformats.org/officeDocument/2006/relationships/image" Target="cid:531d4e0813" TargetMode="External"/><Relationship Id="rId211" Type="http://schemas.openxmlformats.org/officeDocument/2006/relationships/hyperlink" Target="cid:c607a7f12" TargetMode="External"/><Relationship Id="rId232" Type="http://schemas.openxmlformats.org/officeDocument/2006/relationships/image" Target="cid:7e6338613" TargetMode="External"/><Relationship Id="rId253" Type="http://schemas.openxmlformats.org/officeDocument/2006/relationships/hyperlink" Target="cid:592330e12" TargetMode="External"/><Relationship Id="rId274" Type="http://schemas.openxmlformats.org/officeDocument/2006/relationships/image" Target="cid:bb08328813" TargetMode="External"/><Relationship Id="rId27" Type="http://schemas.openxmlformats.org/officeDocument/2006/relationships/hyperlink" Target="cid:9cc12f202" TargetMode="External"/><Relationship Id="rId48" Type="http://schemas.openxmlformats.org/officeDocument/2006/relationships/image" Target="cid:d0b5888713" TargetMode="External"/><Relationship Id="rId69" Type="http://schemas.openxmlformats.org/officeDocument/2006/relationships/hyperlink" Target="cid:e0ef2af2" TargetMode="External"/><Relationship Id="rId113" Type="http://schemas.openxmlformats.org/officeDocument/2006/relationships/hyperlink" Target="cid:93d06cfe2" TargetMode="External"/><Relationship Id="rId134" Type="http://schemas.openxmlformats.org/officeDocument/2006/relationships/image" Target="cid:c8af4f1913" TargetMode="External"/><Relationship Id="rId80" Type="http://schemas.openxmlformats.org/officeDocument/2006/relationships/image" Target="cid:27d58f7c13" TargetMode="External"/><Relationship Id="rId155" Type="http://schemas.openxmlformats.org/officeDocument/2006/relationships/hyperlink" Target="cid:f09b1ba62" TargetMode="External"/><Relationship Id="rId176" Type="http://schemas.openxmlformats.org/officeDocument/2006/relationships/image" Target="cid:2a30ebbf13" TargetMode="External"/><Relationship Id="rId197" Type="http://schemas.openxmlformats.org/officeDocument/2006/relationships/hyperlink" Target="cid:9a94d6742" TargetMode="External"/><Relationship Id="rId201" Type="http://schemas.openxmlformats.org/officeDocument/2006/relationships/hyperlink" Target="cid:a60cac882" TargetMode="External"/><Relationship Id="rId222" Type="http://schemas.openxmlformats.org/officeDocument/2006/relationships/image" Target="cid:e7d8c5be13" TargetMode="External"/><Relationship Id="rId243" Type="http://schemas.openxmlformats.org/officeDocument/2006/relationships/hyperlink" Target="cid:2fee70f82" TargetMode="External"/><Relationship Id="rId264" Type="http://schemas.openxmlformats.org/officeDocument/2006/relationships/image" Target="cid:7d2b301d13" TargetMode="External"/><Relationship Id="rId17" Type="http://schemas.openxmlformats.org/officeDocument/2006/relationships/hyperlink" Target="cid:883802342" TargetMode="External"/><Relationship Id="rId38" Type="http://schemas.openxmlformats.org/officeDocument/2006/relationships/image" Target="cid:bbb631eb13" TargetMode="External"/><Relationship Id="rId59" Type="http://schemas.openxmlformats.org/officeDocument/2006/relationships/hyperlink" Target="cid:ef30262e2" TargetMode="External"/><Relationship Id="rId103" Type="http://schemas.openxmlformats.org/officeDocument/2006/relationships/hyperlink" Target="cid:7a31edb12" TargetMode="External"/><Relationship Id="rId124" Type="http://schemas.openxmlformats.org/officeDocument/2006/relationships/image" Target="cid:b896ad6d13" TargetMode="External"/><Relationship Id="rId70" Type="http://schemas.openxmlformats.org/officeDocument/2006/relationships/image" Target="cid:e0ef2d2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66" Type="http://schemas.openxmlformats.org/officeDocument/2006/relationships/image" Target="cid:a9baa8e13" TargetMode="External"/><Relationship Id="rId187" Type="http://schemas.openxmlformats.org/officeDocument/2006/relationships/hyperlink" Target="cid:579a7efa2" TargetMode="External"/><Relationship Id="rId1" Type="http://schemas.openxmlformats.org/officeDocument/2006/relationships/image" Target="../media/image1.jpeg"/><Relationship Id="rId212" Type="http://schemas.openxmlformats.org/officeDocument/2006/relationships/image" Target="cid:c607a81c13" TargetMode="External"/><Relationship Id="rId233" Type="http://schemas.openxmlformats.org/officeDocument/2006/relationships/hyperlink" Target="cid:bf349ae2" TargetMode="External"/><Relationship Id="rId254" Type="http://schemas.openxmlformats.org/officeDocument/2006/relationships/image" Target="cid:5923310913" TargetMode="External"/><Relationship Id="rId28" Type="http://schemas.openxmlformats.org/officeDocument/2006/relationships/image" Target="cid:9cc12f6e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75" Type="http://schemas.openxmlformats.org/officeDocument/2006/relationships/hyperlink" Target="cid:bb0a5c3f2" TargetMode="External"/><Relationship Id="rId60" Type="http://schemas.openxmlformats.org/officeDocument/2006/relationships/image" Target="cid:ef302654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56" Type="http://schemas.openxmlformats.org/officeDocument/2006/relationships/image" Target="cid:f09b1bd013" TargetMode="External"/><Relationship Id="rId177" Type="http://schemas.openxmlformats.org/officeDocument/2006/relationships/hyperlink" Target="cid:2e6f58082" TargetMode="External"/><Relationship Id="rId198" Type="http://schemas.openxmlformats.org/officeDocument/2006/relationships/image" Target="cid:9a94d699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9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I3" sqref="I3"/>
    </sheetView>
  </sheetViews>
  <sheetFormatPr defaultRowHeight="11.25"/>
  <cols>
    <col min="1" max="1" width="7.75" style="1" customWidth="1"/>
    <col min="2" max="2" width="3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2">
      <c r="A1" s="5"/>
      <c r="B1" s="6"/>
      <c r="C1" s="7"/>
      <c r="D1" s="8"/>
      <c r="E1" s="9" t="s">
        <v>0</v>
      </c>
      <c r="F1" s="23" t="s">
        <v>1</v>
      </c>
      <c r="G1" s="10" t="s">
        <v>44</v>
      </c>
      <c r="H1" s="23" t="s">
        <v>2</v>
      </c>
      <c r="I1" s="17" t="s">
        <v>42</v>
      </c>
      <c r="J1" s="18" t="s">
        <v>43</v>
      </c>
      <c r="K1" s="19" t="s">
        <v>45</v>
      </c>
      <c r="L1" s="19" t="s">
        <v>46</v>
      </c>
    </row>
    <row r="2" spans="1:12">
      <c r="A2" s="11" t="s">
        <v>3</v>
      </c>
      <c r="B2" s="12"/>
      <c r="C2" s="57" t="s">
        <v>4</v>
      </c>
      <c r="D2" s="57"/>
      <c r="E2" s="13"/>
      <c r="F2" s="24"/>
      <c r="G2" s="14"/>
      <c r="H2" s="24"/>
      <c r="I2" s="20"/>
      <c r="J2" s="21"/>
      <c r="K2" s="22"/>
      <c r="L2" s="22"/>
    </row>
    <row r="3" spans="1:12">
      <c r="A3" s="58" t="s">
        <v>5</v>
      </c>
      <c r="B3" s="58"/>
      <c r="C3" s="58"/>
      <c r="D3" s="58"/>
      <c r="E3" s="15">
        <f>RA!D7</f>
        <v>13610158.454700001</v>
      </c>
      <c r="F3" s="25">
        <f>RA!I7</f>
        <v>1659635.1406</v>
      </c>
      <c r="G3" s="16">
        <f>E3-F3</f>
        <v>11950523.314100001</v>
      </c>
      <c r="H3" s="27">
        <f>RA!J7</f>
        <v>12.194091245329201</v>
      </c>
      <c r="I3" s="20">
        <f>SUM(I4:I39)</f>
        <v>13610161.693612477</v>
      </c>
      <c r="J3" s="21">
        <f>SUM(J4:J39)</f>
        <v>11950523.05725229</v>
      </c>
      <c r="K3" s="22">
        <f>E3-I3</f>
        <v>-3.2389124762266874</v>
      </c>
      <c r="L3" s="22">
        <f>G3-J3</f>
        <v>0.25684771127998829</v>
      </c>
    </row>
    <row r="4" spans="1:12">
      <c r="A4" s="59">
        <f>RA!A8</f>
        <v>41612</v>
      </c>
      <c r="B4" s="12">
        <v>12</v>
      </c>
      <c r="C4" s="56" t="s">
        <v>6</v>
      </c>
      <c r="D4" s="56"/>
      <c r="E4" s="15">
        <f>RA!D8</f>
        <v>510339.31520000001</v>
      </c>
      <c r="F4" s="25">
        <f>RA!I8</f>
        <v>87538.164799999999</v>
      </c>
      <c r="G4" s="16">
        <f t="shared" ref="G4:G39" si="0">E4-F4</f>
        <v>422801.15040000004</v>
      </c>
      <c r="H4" s="27">
        <f>RA!J8</f>
        <v>17.152933782045402</v>
      </c>
      <c r="I4" s="20">
        <f>VLOOKUP(B4,RMS!B:D,3,FALSE)</f>
        <v>510339.73032393202</v>
      </c>
      <c r="J4" s="21">
        <f>VLOOKUP(B4,RMS!B:E,4,FALSE)</f>
        <v>422801.150461538</v>
      </c>
      <c r="K4" s="22">
        <f t="shared" ref="K4:K39" si="1">E4-I4</f>
        <v>-0.4151239320053719</v>
      </c>
      <c r="L4" s="22">
        <f t="shared" ref="L4:L39" si="2">G4-J4</f>
        <v>-6.1537954024970531E-5</v>
      </c>
    </row>
    <row r="5" spans="1:12">
      <c r="A5" s="59"/>
      <c r="B5" s="12">
        <v>13</v>
      </c>
      <c r="C5" s="56" t="s">
        <v>7</v>
      </c>
      <c r="D5" s="56"/>
      <c r="E5" s="15">
        <f>RA!D9</f>
        <v>70093.771900000007</v>
      </c>
      <c r="F5" s="25">
        <f>RA!I9</f>
        <v>16252.8439</v>
      </c>
      <c r="G5" s="16">
        <f t="shared" si="0"/>
        <v>53840.928000000007</v>
      </c>
      <c r="H5" s="27">
        <f>RA!J9</f>
        <v>23.187286772335899</v>
      </c>
      <c r="I5" s="20">
        <f>VLOOKUP(B5,RMS!B:D,3,FALSE)</f>
        <v>70093.786953626797</v>
      </c>
      <c r="J5" s="21">
        <f>VLOOKUP(B5,RMS!B:E,4,FALSE)</f>
        <v>53840.934232599699</v>
      </c>
      <c r="K5" s="22">
        <f t="shared" si="1"/>
        <v>-1.5053626790177077E-2</v>
      </c>
      <c r="L5" s="22">
        <f t="shared" si="2"/>
        <v>-6.2325996914296411E-3</v>
      </c>
    </row>
    <row r="6" spans="1:12">
      <c r="A6" s="59"/>
      <c r="B6" s="12">
        <v>14</v>
      </c>
      <c r="C6" s="56" t="s">
        <v>8</v>
      </c>
      <c r="D6" s="56"/>
      <c r="E6" s="15">
        <f>RA!D10</f>
        <v>92171.052599999995</v>
      </c>
      <c r="F6" s="25">
        <f>RA!I10</f>
        <v>24191.678500000002</v>
      </c>
      <c r="G6" s="16">
        <f t="shared" si="0"/>
        <v>67979.374099999986</v>
      </c>
      <c r="H6" s="27">
        <f>RA!J10</f>
        <v>26.246503449392101</v>
      </c>
      <c r="I6" s="20">
        <f>VLOOKUP(B6,RMS!B:D,3,FALSE)</f>
        <v>92172.829906837607</v>
      </c>
      <c r="J6" s="21">
        <f>VLOOKUP(B6,RMS!B:E,4,FALSE)</f>
        <v>67979.374419658096</v>
      </c>
      <c r="K6" s="22">
        <f t="shared" si="1"/>
        <v>-1.7773068376118317</v>
      </c>
      <c r="L6" s="22">
        <f t="shared" si="2"/>
        <v>-3.196581092197448E-4</v>
      </c>
    </row>
    <row r="7" spans="1:12">
      <c r="A7" s="59"/>
      <c r="B7" s="12">
        <v>15</v>
      </c>
      <c r="C7" s="56" t="s">
        <v>9</v>
      </c>
      <c r="D7" s="56"/>
      <c r="E7" s="15">
        <f>RA!D11</f>
        <v>55066.798999999999</v>
      </c>
      <c r="F7" s="25">
        <f>RA!I11</f>
        <v>11252.2749</v>
      </c>
      <c r="G7" s="16">
        <f t="shared" si="0"/>
        <v>43814.524099999995</v>
      </c>
      <c r="H7" s="27">
        <f>RA!J11</f>
        <v>20.433864151064999</v>
      </c>
      <c r="I7" s="20">
        <f>VLOOKUP(B7,RMS!B:D,3,FALSE)</f>
        <v>55066.821199999998</v>
      </c>
      <c r="J7" s="21">
        <f>VLOOKUP(B7,RMS!B:E,4,FALSE)</f>
        <v>43814.523924786299</v>
      </c>
      <c r="K7" s="22">
        <f t="shared" si="1"/>
        <v>-2.2199999999429565E-2</v>
      </c>
      <c r="L7" s="22">
        <f t="shared" si="2"/>
        <v>1.7521369591122493E-4</v>
      </c>
    </row>
    <row r="8" spans="1:12">
      <c r="A8" s="59"/>
      <c r="B8" s="12">
        <v>16</v>
      </c>
      <c r="C8" s="56" t="s">
        <v>10</v>
      </c>
      <c r="D8" s="56"/>
      <c r="E8" s="15">
        <f>RA!D12</f>
        <v>199032.33929999999</v>
      </c>
      <c r="F8" s="25">
        <f>RA!I12</f>
        <v>-3045.4342999999999</v>
      </c>
      <c r="G8" s="16">
        <f t="shared" si="0"/>
        <v>202077.77359999999</v>
      </c>
      <c r="H8" s="27">
        <f>RA!J12</f>
        <v>-1.5301203365799001</v>
      </c>
      <c r="I8" s="20">
        <f>VLOOKUP(B8,RMS!B:D,3,FALSE)</f>
        <v>199032.33377435899</v>
      </c>
      <c r="J8" s="21">
        <f>VLOOKUP(B8,RMS!B:E,4,FALSE)</f>
        <v>202077.773750427</v>
      </c>
      <c r="K8" s="22">
        <f t="shared" si="1"/>
        <v>5.5256409978028387E-3</v>
      </c>
      <c r="L8" s="22">
        <f t="shared" si="2"/>
        <v>-1.5042701852507889E-4</v>
      </c>
    </row>
    <row r="9" spans="1:12">
      <c r="A9" s="59"/>
      <c r="B9" s="12">
        <v>17</v>
      </c>
      <c r="C9" s="56" t="s">
        <v>11</v>
      </c>
      <c r="D9" s="56"/>
      <c r="E9" s="15">
        <f>RA!D13</f>
        <v>348752.71580000001</v>
      </c>
      <c r="F9" s="25">
        <f>RA!I13</f>
        <v>74272.667199999996</v>
      </c>
      <c r="G9" s="16">
        <f t="shared" si="0"/>
        <v>274480.04859999998</v>
      </c>
      <c r="H9" s="27">
        <f>RA!J13</f>
        <v>21.296656294023901</v>
      </c>
      <c r="I9" s="20">
        <f>VLOOKUP(B9,RMS!B:D,3,FALSE)</f>
        <v>348752.837694872</v>
      </c>
      <c r="J9" s="21">
        <f>VLOOKUP(B9,RMS!B:E,4,FALSE)</f>
        <v>274480.04825299099</v>
      </c>
      <c r="K9" s="22">
        <f t="shared" si="1"/>
        <v>-0.12189487199066207</v>
      </c>
      <c r="L9" s="22">
        <f t="shared" si="2"/>
        <v>3.4700898686423898E-4</v>
      </c>
    </row>
    <row r="10" spans="1:12">
      <c r="A10" s="59"/>
      <c r="B10" s="12">
        <v>18</v>
      </c>
      <c r="C10" s="56" t="s">
        <v>12</v>
      </c>
      <c r="D10" s="56"/>
      <c r="E10" s="15">
        <f>RA!D14</f>
        <v>158902.85509999999</v>
      </c>
      <c r="F10" s="25">
        <f>RA!I14</f>
        <v>29488.864099999999</v>
      </c>
      <c r="G10" s="16">
        <f t="shared" si="0"/>
        <v>129413.99099999998</v>
      </c>
      <c r="H10" s="27">
        <f>RA!J14</f>
        <v>18.557793742247199</v>
      </c>
      <c r="I10" s="20">
        <f>VLOOKUP(B10,RMS!B:D,3,FALSE)</f>
        <v>158902.846965812</v>
      </c>
      <c r="J10" s="21">
        <f>VLOOKUP(B10,RMS!B:E,4,FALSE)</f>
        <v>129413.992783761</v>
      </c>
      <c r="K10" s="22">
        <f t="shared" si="1"/>
        <v>8.1341879849787802E-3</v>
      </c>
      <c r="L10" s="22">
        <f t="shared" si="2"/>
        <v>-1.7837610212154686E-3</v>
      </c>
    </row>
    <row r="11" spans="1:12">
      <c r="A11" s="59"/>
      <c r="B11" s="12">
        <v>19</v>
      </c>
      <c r="C11" s="56" t="s">
        <v>13</v>
      </c>
      <c r="D11" s="56"/>
      <c r="E11" s="15">
        <f>RA!D15</f>
        <v>102119.1165</v>
      </c>
      <c r="F11" s="25">
        <f>RA!I15</f>
        <v>17038.642800000001</v>
      </c>
      <c r="G11" s="16">
        <f t="shared" si="0"/>
        <v>85080.473700000002</v>
      </c>
      <c r="H11" s="27">
        <f>RA!J15</f>
        <v>16.685066796479799</v>
      </c>
      <c r="I11" s="20">
        <f>VLOOKUP(B11,RMS!B:D,3,FALSE)</f>
        <v>102119.186596581</v>
      </c>
      <c r="J11" s="21">
        <f>VLOOKUP(B11,RMS!B:E,4,FALSE)</f>
        <v>85080.472789743595</v>
      </c>
      <c r="K11" s="22">
        <f t="shared" si="1"/>
        <v>-7.0096580995596014E-2</v>
      </c>
      <c r="L11" s="22">
        <f t="shared" si="2"/>
        <v>9.1025640722364187E-4</v>
      </c>
    </row>
    <row r="12" spans="1:12">
      <c r="A12" s="59"/>
      <c r="B12" s="12">
        <v>21</v>
      </c>
      <c r="C12" s="56" t="s">
        <v>14</v>
      </c>
      <c r="D12" s="56"/>
      <c r="E12" s="15">
        <f>RA!D16</f>
        <v>473858.52039999998</v>
      </c>
      <c r="F12" s="25">
        <f>RA!I16</f>
        <v>48567.474900000001</v>
      </c>
      <c r="G12" s="16">
        <f t="shared" si="0"/>
        <v>425291.04550000001</v>
      </c>
      <c r="H12" s="27">
        <f>RA!J16</f>
        <v>10.249361952804501</v>
      </c>
      <c r="I12" s="20">
        <f>VLOOKUP(B12,RMS!B:D,3,FALSE)</f>
        <v>473858.40580000001</v>
      </c>
      <c r="J12" s="21">
        <f>VLOOKUP(B12,RMS!B:E,4,FALSE)</f>
        <v>425291.04550000001</v>
      </c>
      <c r="K12" s="22">
        <f t="shared" si="1"/>
        <v>0.11459999997168779</v>
      </c>
      <c r="L12" s="22">
        <f t="shared" si="2"/>
        <v>0</v>
      </c>
    </row>
    <row r="13" spans="1:12">
      <c r="A13" s="59"/>
      <c r="B13" s="12">
        <v>22</v>
      </c>
      <c r="C13" s="56" t="s">
        <v>15</v>
      </c>
      <c r="D13" s="56"/>
      <c r="E13" s="15">
        <f>RA!D17</f>
        <v>424550.46730000002</v>
      </c>
      <c r="F13" s="25">
        <f>RA!I17</f>
        <v>61439.9012</v>
      </c>
      <c r="G13" s="16">
        <f t="shared" si="0"/>
        <v>363110.5661</v>
      </c>
      <c r="H13" s="27">
        <f>RA!J17</f>
        <v>14.4717544631943</v>
      </c>
      <c r="I13" s="20">
        <f>VLOOKUP(B13,RMS!B:D,3,FALSE)</f>
        <v>424550.50272734999</v>
      </c>
      <c r="J13" s="21">
        <f>VLOOKUP(B13,RMS!B:E,4,FALSE)</f>
        <v>363110.56662991497</v>
      </c>
      <c r="K13" s="22">
        <f t="shared" si="1"/>
        <v>-3.542734996881336E-2</v>
      </c>
      <c r="L13" s="22">
        <f t="shared" si="2"/>
        <v>-5.2991497796028852E-4</v>
      </c>
    </row>
    <row r="14" spans="1:12">
      <c r="A14" s="59"/>
      <c r="B14" s="12">
        <v>23</v>
      </c>
      <c r="C14" s="56" t="s">
        <v>16</v>
      </c>
      <c r="D14" s="56"/>
      <c r="E14" s="15">
        <f>RA!D18</f>
        <v>1212182.1336999999</v>
      </c>
      <c r="F14" s="25">
        <f>RA!I18</f>
        <v>200657.7438</v>
      </c>
      <c r="G14" s="16">
        <f t="shared" si="0"/>
        <v>1011524.3898999998</v>
      </c>
      <c r="H14" s="27">
        <f>RA!J18</f>
        <v>16.553431883006098</v>
      </c>
      <c r="I14" s="20">
        <f>VLOOKUP(B14,RMS!B:D,3,FALSE)</f>
        <v>1212182.21116068</v>
      </c>
      <c r="J14" s="21">
        <f>VLOOKUP(B14,RMS!B:E,4,FALSE)</f>
        <v>1011524.38983248</v>
      </c>
      <c r="K14" s="22">
        <f t="shared" si="1"/>
        <v>-7.7460680156946182E-2</v>
      </c>
      <c r="L14" s="22">
        <f t="shared" si="2"/>
        <v>6.751983892172575E-5</v>
      </c>
    </row>
    <row r="15" spans="1:12">
      <c r="A15" s="59"/>
      <c r="B15" s="12">
        <v>24</v>
      </c>
      <c r="C15" s="56" t="s">
        <v>17</v>
      </c>
      <c r="D15" s="56"/>
      <c r="E15" s="15">
        <f>RA!D19</f>
        <v>907331.08010000002</v>
      </c>
      <c r="F15" s="25">
        <f>RA!I19</f>
        <v>49854.063199999997</v>
      </c>
      <c r="G15" s="16">
        <f t="shared" si="0"/>
        <v>857477.01690000005</v>
      </c>
      <c r="H15" s="27">
        <f>RA!J19</f>
        <v>5.4945834319381399</v>
      </c>
      <c r="I15" s="20">
        <f>VLOOKUP(B15,RMS!B:D,3,FALSE)</f>
        <v>907331.11019829102</v>
      </c>
      <c r="J15" s="21">
        <f>VLOOKUP(B15,RMS!B:E,4,FALSE)</f>
        <v>857477.01676068397</v>
      </c>
      <c r="K15" s="22">
        <f t="shared" si="1"/>
        <v>-3.0098290997557342E-2</v>
      </c>
      <c r="L15" s="22">
        <f t="shared" si="2"/>
        <v>1.3931607827544212E-4</v>
      </c>
    </row>
    <row r="16" spans="1:12">
      <c r="A16" s="59"/>
      <c r="B16" s="12">
        <v>25</v>
      </c>
      <c r="C16" s="56" t="s">
        <v>18</v>
      </c>
      <c r="D16" s="56"/>
      <c r="E16" s="15">
        <f>RA!D20</f>
        <v>863140.80429999996</v>
      </c>
      <c r="F16" s="25">
        <f>RA!I20</f>
        <v>54395.954700000002</v>
      </c>
      <c r="G16" s="16">
        <f t="shared" si="0"/>
        <v>808744.84959999996</v>
      </c>
      <c r="H16" s="27">
        <f>RA!J20</f>
        <v>6.3020951424159204</v>
      </c>
      <c r="I16" s="20">
        <f>VLOOKUP(B16,RMS!B:D,3,FALSE)</f>
        <v>863140.86979999999</v>
      </c>
      <c r="J16" s="21">
        <f>VLOOKUP(B16,RMS!B:E,4,FALSE)</f>
        <v>808744.84959999996</v>
      </c>
      <c r="K16" s="22">
        <f t="shared" si="1"/>
        <v>-6.5500000026077032E-2</v>
      </c>
      <c r="L16" s="22">
        <f t="shared" si="2"/>
        <v>0</v>
      </c>
    </row>
    <row r="17" spans="1:12">
      <c r="A17" s="59"/>
      <c r="B17" s="12">
        <v>26</v>
      </c>
      <c r="C17" s="56" t="s">
        <v>19</v>
      </c>
      <c r="D17" s="56"/>
      <c r="E17" s="15">
        <f>RA!D21</f>
        <v>306175.7487</v>
      </c>
      <c r="F17" s="25">
        <f>RA!I21</f>
        <v>39373.594499999999</v>
      </c>
      <c r="G17" s="16">
        <f t="shared" si="0"/>
        <v>266802.15419999999</v>
      </c>
      <c r="H17" s="27">
        <f>RA!J21</f>
        <v>12.8598018187846</v>
      </c>
      <c r="I17" s="20">
        <f>VLOOKUP(B17,RMS!B:D,3,FALSE)</f>
        <v>306175.61532760801</v>
      </c>
      <c r="J17" s="21">
        <f>VLOOKUP(B17,RMS!B:E,4,FALSE)</f>
        <v>266802.154170706</v>
      </c>
      <c r="K17" s="22">
        <f t="shared" si="1"/>
        <v>0.13337239198153839</v>
      </c>
      <c r="L17" s="22">
        <f t="shared" si="2"/>
        <v>2.9293994884938002E-5</v>
      </c>
    </row>
    <row r="18" spans="1:12">
      <c r="A18" s="59"/>
      <c r="B18" s="12">
        <v>27</v>
      </c>
      <c r="C18" s="56" t="s">
        <v>20</v>
      </c>
      <c r="D18" s="56"/>
      <c r="E18" s="15">
        <f>RA!D22</f>
        <v>803033.57680000004</v>
      </c>
      <c r="F18" s="25">
        <f>RA!I22</f>
        <v>118041.9874</v>
      </c>
      <c r="G18" s="16">
        <f t="shared" si="0"/>
        <v>684991.58940000006</v>
      </c>
      <c r="H18" s="27">
        <f>RA!J22</f>
        <v>14.6995083157524</v>
      </c>
      <c r="I18" s="20">
        <f>VLOOKUP(B18,RMS!B:D,3,FALSE)</f>
        <v>803033.74835811194</v>
      </c>
      <c r="J18" s="21">
        <f>VLOOKUP(B18,RMS!B:E,4,FALSE)</f>
        <v>684991.58946106199</v>
      </c>
      <c r="K18" s="22">
        <f t="shared" si="1"/>
        <v>-0.17155811190605164</v>
      </c>
      <c r="L18" s="22">
        <f t="shared" si="2"/>
        <v>-6.1061931774020195E-5</v>
      </c>
    </row>
    <row r="19" spans="1:12">
      <c r="A19" s="59"/>
      <c r="B19" s="12">
        <v>29</v>
      </c>
      <c r="C19" s="56" t="s">
        <v>21</v>
      </c>
      <c r="D19" s="56"/>
      <c r="E19" s="15">
        <f>RA!D23</f>
        <v>2057972.3437000001</v>
      </c>
      <c r="F19" s="25">
        <f>RA!I23</f>
        <v>213277.40700000001</v>
      </c>
      <c r="G19" s="16">
        <f t="shared" si="0"/>
        <v>1844694.9367</v>
      </c>
      <c r="H19" s="27">
        <f>RA!J23</f>
        <v>10.3634729423308</v>
      </c>
      <c r="I19" s="20">
        <f>VLOOKUP(B19,RMS!B:D,3,FALSE)</f>
        <v>2057973.2333299101</v>
      </c>
      <c r="J19" s="21">
        <f>VLOOKUP(B19,RMS!B:E,4,FALSE)</f>
        <v>1844694.9694717899</v>
      </c>
      <c r="K19" s="22">
        <f t="shared" si="1"/>
        <v>-0.88962991000153124</v>
      </c>
      <c r="L19" s="22">
        <f t="shared" si="2"/>
        <v>-3.2771789934486151E-2</v>
      </c>
    </row>
    <row r="20" spans="1:12">
      <c r="A20" s="59"/>
      <c r="B20" s="12">
        <v>31</v>
      </c>
      <c r="C20" s="56" t="s">
        <v>22</v>
      </c>
      <c r="D20" s="56"/>
      <c r="E20" s="15">
        <f>RA!D24</f>
        <v>246777.5667</v>
      </c>
      <c r="F20" s="25">
        <f>RA!I24</f>
        <v>42897.257700000002</v>
      </c>
      <c r="G20" s="16">
        <f t="shared" si="0"/>
        <v>203880.30900000001</v>
      </c>
      <c r="H20" s="27">
        <f>RA!J24</f>
        <v>17.382964859260898</v>
      </c>
      <c r="I20" s="20">
        <f>VLOOKUP(B20,RMS!B:D,3,FALSE)</f>
        <v>246777.57308584801</v>
      </c>
      <c r="J20" s="21">
        <f>VLOOKUP(B20,RMS!B:E,4,FALSE)</f>
        <v>203880.314225971</v>
      </c>
      <c r="K20" s="22">
        <f t="shared" si="1"/>
        <v>-6.3858480134513229E-3</v>
      </c>
      <c r="L20" s="22">
        <f t="shared" si="2"/>
        <v>-5.2259709918871522E-3</v>
      </c>
    </row>
    <row r="21" spans="1:12">
      <c r="A21" s="59"/>
      <c r="B21" s="12">
        <v>32</v>
      </c>
      <c r="C21" s="56" t="s">
        <v>23</v>
      </c>
      <c r="D21" s="56"/>
      <c r="E21" s="15">
        <f>RA!D25</f>
        <v>244812.27420000001</v>
      </c>
      <c r="F21" s="25">
        <f>RA!I25</f>
        <v>25508.415400000002</v>
      </c>
      <c r="G21" s="16">
        <f t="shared" si="0"/>
        <v>219303.85880000002</v>
      </c>
      <c r="H21" s="27">
        <f>RA!J25</f>
        <v>10.4195818952937</v>
      </c>
      <c r="I21" s="20">
        <f>VLOOKUP(B21,RMS!B:D,3,FALSE)</f>
        <v>244812.27864407399</v>
      </c>
      <c r="J21" s="21">
        <f>VLOOKUP(B21,RMS!B:E,4,FALSE)</f>
        <v>219303.848214361</v>
      </c>
      <c r="K21" s="22">
        <f t="shared" si="1"/>
        <v>-4.4440739729907364E-3</v>
      </c>
      <c r="L21" s="22">
        <f t="shared" si="2"/>
        <v>1.0585639014607295E-2</v>
      </c>
    </row>
    <row r="22" spans="1:12">
      <c r="A22" s="59"/>
      <c r="B22" s="12">
        <v>33</v>
      </c>
      <c r="C22" s="56" t="s">
        <v>24</v>
      </c>
      <c r="D22" s="56"/>
      <c r="E22" s="15">
        <f>RA!D26</f>
        <v>452534.174</v>
      </c>
      <c r="F22" s="25">
        <f>RA!I26</f>
        <v>99407.172200000001</v>
      </c>
      <c r="G22" s="16">
        <f t="shared" si="0"/>
        <v>353127.00179999997</v>
      </c>
      <c r="H22" s="27">
        <f>RA!J26</f>
        <v>21.966776856061301</v>
      </c>
      <c r="I22" s="20">
        <f>VLOOKUP(B22,RMS!B:D,3,FALSE)</f>
        <v>452534.18826980598</v>
      </c>
      <c r="J22" s="21">
        <f>VLOOKUP(B22,RMS!B:E,4,FALSE)</f>
        <v>353127.07776009501</v>
      </c>
      <c r="K22" s="22">
        <f t="shared" si="1"/>
        <v>-1.4269805978983641E-2</v>
      </c>
      <c r="L22" s="22">
        <f t="shared" si="2"/>
        <v>-7.5960095040500164E-2</v>
      </c>
    </row>
    <row r="23" spans="1:12">
      <c r="A23" s="59"/>
      <c r="B23" s="12">
        <v>34</v>
      </c>
      <c r="C23" s="56" t="s">
        <v>25</v>
      </c>
      <c r="D23" s="56"/>
      <c r="E23" s="15">
        <f>RA!D27</f>
        <v>226053.80609999999</v>
      </c>
      <c r="F23" s="25">
        <f>RA!I27</f>
        <v>66998.868400000007</v>
      </c>
      <c r="G23" s="16">
        <f t="shared" si="0"/>
        <v>159054.93769999998</v>
      </c>
      <c r="H23" s="27">
        <f>RA!J27</f>
        <v>29.638460663812701</v>
      </c>
      <c r="I23" s="20">
        <f>VLOOKUP(B23,RMS!B:D,3,FALSE)</f>
        <v>226053.72465483699</v>
      </c>
      <c r="J23" s="21">
        <f>VLOOKUP(B23,RMS!B:E,4,FALSE)</f>
        <v>159054.933739311</v>
      </c>
      <c r="K23" s="22">
        <f t="shared" si="1"/>
        <v>8.144516299944371E-2</v>
      </c>
      <c r="L23" s="22">
        <f t="shared" si="2"/>
        <v>3.9606889768037945E-3</v>
      </c>
    </row>
    <row r="24" spans="1:12">
      <c r="A24" s="59"/>
      <c r="B24" s="12">
        <v>35</v>
      </c>
      <c r="C24" s="56" t="s">
        <v>26</v>
      </c>
      <c r="D24" s="56"/>
      <c r="E24" s="15">
        <f>RA!D28</f>
        <v>1008071.2349</v>
      </c>
      <c r="F24" s="25">
        <f>RA!I28</f>
        <v>37833.2333</v>
      </c>
      <c r="G24" s="16">
        <f t="shared" si="0"/>
        <v>970238.00160000008</v>
      </c>
      <c r="H24" s="27">
        <f>RA!J28</f>
        <v>3.75303172932546</v>
      </c>
      <c r="I24" s="20">
        <f>VLOOKUP(B24,RMS!B:D,3,FALSE)</f>
        <v>1008071.23565841</v>
      </c>
      <c r="J24" s="21">
        <f>VLOOKUP(B24,RMS!B:E,4,FALSE)</f>
        <v>970238.009045896</v>
      </c>
      <c r="K24" s="22">
        <f t="shared" si="1"/>
        <v>-7.5840996578335762E-4</v>
      </c>
      <c r="L24" s="22">
        <f t="shared" si="2"/>
        <v>-7.4458959279581904E-3</v>
      </c>
    </row>
    <row r="25" spans="1:12">
      <c r="A25" s="59"/>
      <c r="B25" s="12">
        <v>36</v>
      </c>
      <c r="C25" s="56" t="s">
        <v>27</v>
      </c>
      <c r="D25" s="56"/>
      <c r="E25" s="15">
        <f>RA!D29</f>
        <v>474815.48599999998</v>
      </c>
      <c r="F25" s="25">
        <f>RA!I29</f>
        <v>79826.385899999994</v>
      </c>
      <c r="G25" s="16">
        <f t="shared" si="0"/>
        <v>394989.10009999998</v>
      </c>
      <c r="H25" s="27">
        <f>RA!J29</f>
        <v>16.812085589811598</v>
      </c>
      <c r="I25" s="20">
        <f>VLOOKUP(B25,RMS!B:D,3,FALSE)</f>
        <v>474815.48713097302</v>
      </c>
      <c r="J25" s="21">
        <f>VLOOKUP(B25,RMS!B:E,4,FALSE)</f>
        <v>394989.11456467002</v>
      </c>
      <c r="K25" s="22">
        <f t="shared" si="1"/>
        <v>-1.1309730471111834E-3</v>
      </c>
      <c r="L25" s="22">
        <f t="shared" si="2"/>
        <v>-1.4464670035522431E-2</v>
      </c>
    </row>
    <row r="26" spans="1:12">
      <c r="A26" s="59"/>
      <c r="B26" s="12">
        <v>37</v>
      </c>
      <c r="C26" s="56" t="s">
        <v>28</v>
      </c>
      <c r="D26" s="56"/>
      <c r="E26" s="15">
        <f>RA!D30</f>
        <v>688069.59730000002</v>
      </c>
      <c r="F26" s="25">
        <f>RA!I30</f>
        <v>110257.3971</v>
      </c>
      <c r="G26" s="16">
        <f t="shared" si="0"/>
        <v>577812.20020000008</v>
      </c>
      <c r="H26" s="27">
        <f>RA!J30</f>
        <v>16.024163475999</v>
      </c>
      <c r="I26" s="20">
        <f>VLOOKUP(B26,RMS!B:D,3,FALSE)</f>
        <v>688069.59314955794</v>
      </c>
      <c r="J26" s="21">
        <f>VLOOKUP(B26,RMS!B:E,4,FALSE)</f>
        <v>577812.19275851303</v>
      </c>
      <c r="K26" s="22">
        <f t="shared" si="1"/>
        <v>4.1504420805722475E-3</v>
      </c>
      <c r="L26" s="22">
        <f t="shared" si="2"/>
        <v>7.4414870468899608E-3</v>
      </c>
    </row>
    <row r="27" spans="1:12">
      <c r="A27" s="59"/>
      <c r="B27" s="12">
        <v>38</v>
      </c>
      <c r="C27" s="56" t="s">
        <v>29</v>
      </c>
      <c r="D27" s="56"/>
      <c r="E27" s="15">
        <f>RA!D31</f>
        <v>699282.39500000002</v>
      </c>
      <c r="F27" s="25">
        <f>RA!I31</f>
        <v>49837.107600000003</v>
      </c>
      <c r="G27" s="16">
        <f t="shared" si="0"/>
        <v>649445.28740000003</v>
      </c>
      <c r="H27" s="27">
        <f>RA!J31</f>
        <v>7.1268929342915897</v>
      </c>
      <c r="I27" s="20">
        <f>VLOOKUP(B27,RMS!B:D,3,FALSE)</f>
        <v>699282.359687611</v>
      </c>
      <c r="J27" s="21">
        <f>VLOOKUP(B27,RMS!B:E,4,FALSE)</f>
        <v>649444.90920885</v>
      </c>
      <c r="K27" s="22">
        <f t="shared" si="1"/>
        <v>3.5312389023602009E-2</v>
      </c>
      <c r="L27" s="22">
        <f t="shared" si="2"/>
        <v>0.37819115002639592</v>
      </c>
    </row>
    <row r="28" spans="1:12">
      <c r="A28" s="59"/>
      <c r="B28" s="12">
        <v>39</v>
      </c>
      <c r="C28" s="56" t="s">
        <v>30</v>
      </c>
      <c r="D28" s="56"/>
      <c r="E28" s="15">
        <f>RA!D32</f>
        <v>123052.92750000001</v>
      </c>
      <c r="F28" s="25">
        <f>RA!I32</f>
        <v>32776.654799999997</v>
      </c>
      <c r="G28" s="16">
        <f t="shared" si="0"/>
        <v>90276.272700000001</v>
      </c>
      <c r="H28" s="27">
        <f>RA!J32</f>
        <v>26.636225131661298</v>
      </c>
      <c r="I28" s="20">
        <f>VLOOKUP(B28,RMS!B:D,3,FALSE)</f>
        <v>123052.834867831</v>
      </c>
      <c r="J28" s="21">
        <f>VLOOKUP(B28,RMS!B:E,4,FALSE)</f>
        <v>90276.279739860896</v>
      </c>
      <c r="K28" s="22">
        <f t="shared" si="1"/>
        <v>9.2632169005810283E-2</v>
      </c>
      <c r="L28" s="22">
        <f t="shared" si="2"/>
        <v>-7.0398608950199559E-3</v>
      </c>
    </row>
    <row r="29" spans="1:12">
      <c r="A29" s="59"/>
      <c r="B29" s="12">
        <v>40</v>
      </c>
      <c r="C29" s="56" t="s">
        <v>31</v>
      </c>
      <c r="D29" s="56"/>
      <c r="E29" s="15">
        <f>RA!D33</f>
        <v>3.8462000000000001</v>
      </c>
      <c r="F29" s="25">
        <f>RA!I33</f>
        <v>0.74890000000000001</v>
      </c>
      <c r="G29" s="16">
        <f t="shared" si="0"/>
        <v>3.0973000000000002</v>
      </c>
      <c r="H29" s="27">
        <f>RA!J33</f>
        <v>19.471166346003798</v>
      </c>
      <c r="I29" s="20">
        <f>VLOOKUP(B29,RMS!B:D,3,FALSE)</f>
        <v>3.8462000000000001</v>
      </c>
      <c r="J29" s="21">
        <f>VLOOKUP(B29,RMS!B:E,4,FALSE)</f>
        <v>3.0973000000000002</v>
      </c>
      <c r="K29" s="22">
        <f t="shared" si="1"/>
        <v>0</v>
      </c>
      <c r="L29" s="22">
        <f t="shared" si="2"/>
        <v>0</v>
      </c>
    </row>
    <row r="30" spans="1:12">
      <c r="A30" s="59"/>
      <c r="B30" s="12">
        <v>41</v>
      </c>
      <c r="C30" s="56" t="s">
        <v>36</v>
      </c>
      <c r="D30" s="56"/>
      <c r="E30" s="15">
        <f>RA!D34</f>
        <v>0</v>
      </c>
      <c r="F30" s="25">
        <f>RA!I34</f>
        <v>0</v>
      </c>
      <c r="G30" s="16">
        <f t="shared" si="0"/>
        <v>0</v>
      </c>
      <c r="H30" s="27">
        <f>RA!J34</f>
        <v>0</v>
      </c>
      <c r="I30" s="20">
        <v>0</v>
      </c>
      <c r="J30" s="21">
        <v>0</v>
      </c>
      <c r="K30" s="22">
        <f t="shared" si="1"/>
        <v>0</v>
      </c>
      <c r="L30" s="22">
        <f t="shared" si="2"/>
        <v>0</v>
      </c>
    </row>
    <row r="31" spans="1:12">
      <c r="A31" s="59"/>
      <c r="B31" s="12">
        <v>42</v>
      </c>
      <c r="C31" s="56" t="s">
        <v>32</v>
      </c>
      <c r="D31" s="56"/>
      <c r="E31" s="15">
        <f>RA!D35</f>
        <v>234677.50099999999</v>
      </c>
      <c r="F31" s="25">
        <f>RA!I35</f>
        <v>23448.495699999999</v>
      </c>
      <c r="G31" s="16">
        <f t="shared" si="0"/>
        <v>211229.00529999999</v>
      </c>
      <c r="H31" s="27">
        <f>RA!J35</f>
        <v>9.9917953787994396</v>
      </c>
      <c r="I31" s="20">
        <f>VLOOKUP(B31,RMS!B:D,3,FALSE)</f>
        <v>234677.5001</v>
      </c>
      <c r="J31" s="21">
        <f>VLOOKUP(B31,RMS!B:E,4,FALSE)</f>
        <v>211228.99799999999</v>
      </c>
      <c r="K31" s="22">
        <f t="shared" si="1"/>
        <v>8.9999998454004526E-4</v>
      </c>
      <c r="L31" s="22">
        <f t="shared" si="2"/>
        <v>7.299999997485429E-3</v>
      </c>
    </row>
    <row r="32" spans="1:12">
      <c r="A32" s="59"/>
      <c r="B32" s="12">
        <v>71</v>
      </c>
      <c r="C32" s="56" t="s">
        <v>37</v>
      </c>
      <c r="D32" s="56"/>
      <c r="E32" s="15">
        <f>RA!D36</f>
        <v>0</v>
      </c>
      <c r="F32" s="25">
        <f>RA!I36</f>
        <v>0</v>
      </c>
      <c r="G32" s="16">
        <f t="shared" si="0"/>
        <v>0</v>
      </c>
      <c r="H32" s="27">
        <f>RA!J36</f>
        <v>0</v>
      </c>
      <c r="I32" s="20">
        <v>0</v>
      </c>
      <c r="J32" s="21">
        <v>0</v>
      </c>
      <c r="K32" s="22">
        <f t="shared" si="1"/>
        <v>0</v>
      </c>
      <c r="L32" s="22">
        <f t="shared" si="2"/>
        <v>0</v>
      </c>
    </row>
    <row r="33" spans="1:12">
      <c r="A33" s="59"/>
      <c r="B33" s="12">
        <v>72</v>
      </c>
      <c r="C33" s="56" t="s">
        <v>38</v>
      </c>
      <c r="D33" s="56"/>
      <c r="E33" s="15">
        <f>RA!D37</f>
        <v>0</v>
      </c>
      <c r="F33" s="25">
        <f>RA!I37</f>
        <v>0</v>
      </c>
      <c r="G33" s="16">
        <f t="shared" si="0"/>
        <v>0</v>
      </c>
      <c r="H33" s="27">
        <f>RA!J37</f>
        <v>0</v>
      </c>
      <c r="I33" s="20">
        <v>0</v>
      </c>
      <c r="J33" s="21">
        <v>0</v>
      </c>
      <c r="K33" s="22">
        <f t="shared" si="1"/>
        <v>0</v>
      </c>
      <c r="L33" s="22">
        <f t="shared" si="2"/>
        <v>0</v>
      </c>
    </row>
    <row r="34" spans="1:12">
      <c r="A34" s="59"/>
      <c r="B34" s="12">
        <v>73</v>
      </c>
      <c r="C34" s="56" t="s">
        <v>39</v>
      </c>
      <c r="D34" s="56"/>
      <c r="E34" s="15">
        <f>RA!D38</f>
        <v>0</v>
      </c>
      <c r="F34" s="25">
        <f>RA!I38</f>
        <v>0</v>
      </c>
      <c r="G34" s="16">
        <f t="shared" si="0"/>
        <v>0</v>
      </c>
      <c r="H34" s="27">
        <f>RA!J38</f>
        <v>0</v>
      </c>
      <c r="I34" s="20">
        <v>0</v>
      </c>
      <c r="J34" s="21">
        <v>0</v>
      </c>
      <c r="K34" s="22">
        <f t="shared" si="1"/>
        <v>0</v>
      </c>
      <c r="L34" s="22">
        <f t="shared" si="2"/>
        <v>0</v>
      </c>
    </row>
    <row r="35" spans="1:12">
      <c r="A35" s="59"/>
      <c r="B35" s="12">
        <v>75</v>
      </c>
      <c r="C35" s="56" t="s">
        <v>33</v>
      </c>
      <c r="D35" s="56"/>
      <c r="E35" s="15">
        <f>RA!D39</f>
        <v>175100.85370000001</v>
      </c>
      <c r="F35" s="25">
        <f>RA!I39</f>
        <v>8258.2289000000001</v>
      </c>
      <c r="G35" s="16">
        <f t="shared" si="0"/>
        <v>166842.62480000002</v>
      </c>
      <c r="H35" s="27">
        <f>RA!J39</f>
        <v>4.7162699241597101</v>
      </c>
      <c r="I35" s="20">
        <f>VLOOKUP(B35,RMS!B:D,3,FALSE)</f>
        <v>175100.85470085501</v>
      </c>
      <c r="J35" s="21">
        <f>VLOOKUP(B35,RMS!B:E,4,FALSE)</f>
        <v>166842.624786325</v>
      </c>
      <c r="K35" s="22">
        <f t="shared" si="1"/>
        <v>-1.0008550016209483E-3</v>
      </c>
      <c r="L35" s="22">
        <f t="shared" si="2"/>
        <v>1.3675016816705465E-5</v>
      </c>
    </row>
    <row r="36" spans="1:12">
      <c r="A36" s="59"/>
      <c r="B36" s="12">
        <v>76</v>
      </c>
      <c r="C36" s="56" t="s">
        <v>34</v>
      </c>
      <c r="D36" s="56"/>
      <c r="E36" s="15">
        <f>RA!D40</f>
        <v>397173.35310000001</v>
      </c>
      <c r="F36" s="25">
        <f>RA!I40</f>
        <v>29360.247500000001</v>
      </c>
      <c r="G36" s="16">
        <f t="shared" si="0"/>
        <v>367813.10560000001</v>
      </c>
      <c r="H36" s="27">
        <f>RA!J40</f>
        <v>7.3923004327552899</v>
      </c>
      <c r="I36" s="20">
        <f>VLOOKUP(B36,RMS!B:D,3,FALSE)</f>
        <v>397173.34906923102</v>
      </c>
      <c r="J36" s="21">
        <f>VLOOKUP(B36,RMS!B:E,4,FALSE)</f>
        <v>367813.10614615399</v>
      </c>
      <c r="K36" s="22">
        <f t="shared" si="1"/>
        <v>4.0307689923793077E-3</v>
      </c>
      <c r="L36" s="22">
        <f t="shared" si="2"/>
        <v>-5.4615398403257132E-4</v>
      </c>
    </row>
    <row r="37" spans="1:12">
      <c r="A37" s="59"/>
      <c r="B37" s="12">
        <v>77</v>
      </c>
      <c r="C37" s="56" t="s">
        <v>40</v>
      </c>
      <c r="D37" s="56"/>
      <c r="E37" s="15">
        <f>RA!D41</f>
        <v>0</v>
      </c>
      <c r="F37" s="25">
        <f>RA!I41</f>
        <v>0</v>
      </c>
      <c r="G37" s="16">
        <f t="shared" si="0"/>
        <v>0</v>
      </c>
      <c r="H37" s="27">
        <f>RA!J41</f>
        <v>0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</row>
    <row r="38" spans="1:12">
      <c r="A38" s="59"/>
      <c r="B38" s="12">
        <v>78</v>
      </c>
      <c r="C38" s="56" t="s">
        <v>41</v>
      </c>
      <c r="D38" s="56"/>
      <c r="E38" s="15">
        <f>RA!D42</f>
        <v>0</v>
      </c>
      <c r="F38" s="25">
        <f>RA!I42</f>
        <v>0</v>
      </c>
      <c r="G38" s="16">
        <f t="shared" si="0"/>
        <v>0</v>
      </c>
      <c r="H38" s="27">
        <f>RA!J42</f>
        <v>0</v>
      </c>
      <c r="I38" s="20">
        <v>0</v>
      </c>
      <c r="J38" s="21">
        <v>0</v>
      </c>
      <c r="K38" s="22">
        <f t="shared" si="1"/>
        <v>0</v>
      </c>
      <c r="L38" s="22">
        <f t="shared" si="2"/>
        <v>0</v>
      </c>
    </row>
    <row r="39" spans="1:12">
      <c r="A39" s="59"/>
      <c r="B39" s="12">
        <v>99</v>
      </c>
      <c r="C39" s="56" t="s">
        <v>35</v>
      </c>
      <c r="D39" s="56"/>
      <c r="E39" s="15">
        <f>RA!D43</f>
        <v>55010.798600000002</v>
      </c>
      <c r="F39" s="25">
        <f>RA!I43</f>
        <v>10627.098599999999</v>
      </c>
      <c r="G39" s="16">
        <f t="shared" si="0"/>
        <v>44383.700000000004</v>
      </c>
      <c r="H39" s="27">
        <f>RA!J43</f>
        <v>19.318204553387499</v>
      </c>
      <c r="I39" s="20">
        <f>VLOOKUP(B39,RMS!B:D,3,FALSE)</f>
        <v>55010.798275470799</v>
      </c>
      <c r="J39" s="21">
        <f>VLOOKUP(B39,RMS!B:E,4,FALSE)</f>
        <v>44383.699720142198</v>
      </c>
      <c r="K39" s="22">
        <f t="shared" si="1"/>
        <v>3.2452920277137309E-4</v>
      </c>
      <c r="L39" s="22">
        <f t="shared" si="2"/>
        <v>2.7985780616290867E-4</v>
      </c>
    </row>
  </sheetData>
  <mergeCells count="39">
    <mergeCell ref="C39:D39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:D2"/>
    <mergeCell ref="C4:D4"/>
    <mergeCell ref="C5:D5"/>
    <mergeCell ref="C6:D6"/>
    <mergeCell ref="C7:D7"/>
    <mergeCell ref="A3:D3"/>
    <mergeCell ref="A4:A3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29:D29"/>
    <mergeCell ref="C27:D27"/>
    <mergeCell ref="C28:D28"/>
    <mergeCell ref="C23:D23"/>
    <mergeCell ref="C24:D24"/>
    <mergeCell ref="C25:D25"/>
    <mergeCell ref="C26:D26"/>
  </mergeCells>
  <phoneticPr fontId="23" type="noConversion"/>
  <pageMargins left="0.75" right="0.75" top="1" bottom="1" header="0.5" footer="0.5"/>
  <pageSetup orientation="portrait" horizontalDpi="200" verticalDpi="200" copies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W43"/>
  <sheetViews>
    <sheetView workbookViewId="0">
      <selection sqref="A1:XFD1048576"/>
    </sheetView>
  </sheetViews>
  <sheetFormatPr defaultRowHeight="11.25"/>
  <cols>
    <col min="1" max="1" width="7.75" style="34" customWidth="1"/>
    <col min="2" max="3" width="9" style="34"/>
    <col min="4" max="5" width="11.5" style="34" bestFit="1" customWidth="1"/>
    <col min="6" max="7" width="12.25" style="34" bestFit="1" customWidth="1"/>
    <col min="8" max="8" width="9" style="34"/>
    <col min="9" max="9" width="12.25" style="34" bestFit="1" customWidth="1"/>
    <col min="10" max="10" width="9" style="34"/>
    <col min="11" max="11" width="12.25" style="34" bestFit="1" customWidth="1"/>
    <col min="12" max="12" width="10.5" style="34" bestFit="1" customWidth="1"/>
    <col min="13" max="13" width="12.25" style="34" bestFit="1" customWidth="1"/>
    <col min="14" max="15" width="13.875" style="34" bestFit="1" customWidth="1"/>
    <col min="16" max="17" width="9.25" style="34" bestFit="1" customWidth="1"/>
    <col min="18" max="18" width="10.5" style="34" bestFit="1" customWidth="1"/>
    <col min="19" max="20" width="9" style="34"/>
    <col min="21" max="21" width="10.5" style="34" bestFit="1" customWidth="1"/>
    <col min="22" max="22" width="36" style="34" bestFit="1" customWidth="1"/>
    <col min="23" max="16384" width="9" style="34"/>
  </cols>
  <sheetData>
    <row r="1" spans="1:23" ht="12.75">
      <c r="A1" s="62"/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35" t="s">
        <v>47</v>
      </c>
      <c r="W1" s="64"/>
    </row>
    <row r="2" spans="1:23" ht="12.75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35"/>
      <c r="W2" s="64"/>
    </row>
    <row r="3" spans="1:23" ht="23.25" thickBot="1">
      <c r="A3" s="62"/>
      <c r="B3" s="62"/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36" t="s">
        <v>48</v>
      </c>
      <c r="W3" s="64"/>
    </row>
    <row r="4" spans="1:23" ht="12.75" thickTop="1" thickBot="1">
      <c r="A4" s="63"/>
      <c r="B4" s="63"/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  <c r="W4" s="64"/>
    </row>
    <row r="5" spans="1:23" ht="12.75" thickTop="1" thickBot="1">
      <c r="A5" s="37"/>
      <c r="B5" s="38"/>
      <c r="C5" s="39"/>
      <c r="D5" s="40" t="s">
        <v>0</v>
      </c>
      <c r="E5" s="40" t="s">
        <v>60</v>
      </c>
      <c r="F5" s="40" t="s">
        <v>61</v>
      </c>
      <c r="G5" s="40" t="s">
        <v>49</v>
      </c>
      <c r="H5" s="40" t="s">
        <v>50</v>
      </c>
      <c r="I5" s="40" t="s">
        <v>1</v>
      </c>
      <c r="J5" s="40" t="s">
        <v>2</v>
      </c>
      <c r="K5" s="40" t="s">
        <v>51</v>
      </c>
      <c r="L5" s="40" t="s">
        <v>52</v>
      </c>
      <c r="M5" s="40" t="s">
        <v>53</v>
      </c>
      <c r="N5" s="40" t="s">
        <v>54</v>
      </c>
      <c r="O5" s="40" t="s">
        <v>55</v>
      </c>
      <c r="P5" s="40" t="s">
        <v>62</v>
      </c>
      <c r="Q5" s="40" t="s">
        <v>63</v>
      </c>
      <c r="R5" s="40" t="s">
        <v>56</v>
      </c>
      <c r="S5" s="40" t="s">
        <v>57</v>
      </c>
      <c r="T5" s="40" t="s">
        <v>58</v>
      </c>
      <c r="U5" s="41" t="s">
        <v>59</v>
      </c>
    </row>
    <row r="6" spans="1:23" ht="12" thickBot="1">
      <c r="A6" s="42" t="s">
        <v>3</v>
      </c>
      <c r="B6" s="65" t="s">
        <v>4</v>
      </c>
      <c r="C6" s="66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3"/>
    </row>
    <row r="7" spans="1:23" ht="12" thickBot="1">
      <c r="A7" s="67" t="s">
        <v>5</v>
      </c>
      <c r="B7" s="68"/>
      <c r="C7" s="69"/>
      <c r="D7" s="44">
        <v>13610158.454700001</v>
      </c>
      <c r="E7" s="44">
        <v>16977412</v>
      </c>
      <c r="F7" s="45">
        <v>80.166273014402904</v>
      </c>
      <c r="G7" s="44">
        <v>12852572.1417</v>
      </c>
      <c r="H7" s="45">
        <v>5.8944334616261296</v>
      </c>
      <c r="I7" s="44">
        <v>1659635.1406</v>
      </c>
      <c r="J7" s="45">
        <v>12.194091245329201</v>
      </c>
      <c r="K7" s="44">
        <v>1850054.1140000001</v>
      </c>
      <c r="L7" s="45">
        <v>14.394426995648001</v>
      </c>
      <c r="M7" s="45">
        <v>-0.10292616413705601</v>
      </c>
      <c r="N7" s="44">
        <v>60447719.7575</v>
      </c>
      <c r="O7" s="44">
        <v>5877166924.9828997</v>
      </c>
      <c r="P7" s="44">
        <v>796399</v>
      </c>
      <c r="Q7" s="44">
        <v>768324</v>
      </c>
      <c r="R7" s="45">
        <v>3.6540574028665098</v>
      </c>
      <c r="S7" s="44">
        <v>17.089622732700601</v>
      </c>
      <c r="T7" s="44">
        <v>16.840178910199299</v>
      </c>
      <c r="U7" s="46">
        <v>1.4596215867534801</v>
      </c>
    </row>
    <row r="8" spans="1:23" ht="12" thickBot="1">
      <c r="A8" s="70">
        <v>41612</v>
      </c>
      <c r="B8" s="60" t="s">
        <v>6</v>
      </c>
      <c r="C8" s="61"/>
      <c r="D8" s="47">
        <v>510339.31520000001</v>
      </c>
      <c r="E8" s="47">
        <v>541291</v>
      </c>
      <c r="F8" s="48">
        <v>94.281877067972701</v>
      </c>
      <c r="G8" s="47">
        <v>464434.26049999997</v>
      </c>
      <c r="H8" s="48">
        <v>9.8840801818925996</v>
      </c>
      <c r="I8" s="47">
        <v>87538.164799999999</v>
      </c>
      <c r="J8" s="48">
        <v>17.152933782045402</v>
      </c>
      <c r="K8" s="47">
        <v>122072.7023</v>
      </c>
      <c r="L8" s="48">
        <v>26.284172526070599</v>
      </c>
      <c r="M8" s="48">
        <v>-0.282901392771085</v>
      </c>
      <c r="N8" s="47">
        <v>2321316.8091000002</v>
      </c>
      <c r="O8" s="47">
        <v>206575969.49779999</v>
      </c>
      <c r="P8" s="47">
        <v>21696</v>
      </c>
      <c r="Q8" s="47">
        <v>21446</v>
      </c>
      <c r="R8" s="48">
        <v>1.16571854891354</v>
      </c>
      <c r="S8" s="47">
        <v>23.5222766961652</v>
      </c>
      <c r="T8" s="47">
        <v>23.354963690198598</v>
      </c>
      <c r="U8" s="49">
        <v>0.71129596904124803</v>
      </c>
    </row>
    <row r="9" spans="1:23" ht="12" thickBot="1">
      <c r="A9" s="71"/>
      <c r="B9" s="60" t="s">
        <v>7</v>
      </c>
      <c r="C9" s="61"/>
      <c r="D9" s="47">
        <v>70093.771900000007</v>
      </c>
      <c r="E9" s="47">
        <v>85319</v>
      </c>
      <c r="F9" s="48">
        <v>82.154938407623206</v>
      </c>
      <c r="G9" s="47">
        <v>67127.076300000001</v>
      </c>
      <c r="H9" s="48">
        <v>4.41952154558534</v>
      </c>
      <c r="I9" s="47">
        <v>16252.8439</v>
      </c>
      <c r="J9" s="48">
        <v>23.187286772335899</v>
      </c>
      <c r="K9" s="47">
        <v>15819.627200000001</v>
      </c>
      <c r="L9" s="48">
        <v>23.566685862050601</v>
      </c>
      <c r="M9" s="48">
        <v>2.7384760369068999E-2</v>
      </c>
      <c r="N9" s="47">
        <v>340827.8737</v>
      </c>
      <c r="O9" s="47">
        <v>38149247.175899997</v>
      </c>
      <c r="P9" s="47">
        <v>4523</v>
      </c>
      <c r="Q9" s="47">
        <v>4250</v>
      </c>
      <c r="R9" s="48">
        <v>6.4235294117647204</v>
      </c>
      <c r="S9" s="47">
        <v>15.497185916427201</v>
      </c>
      <c r="T9" s="47">
        <v>15.2843674588235</v>
      </c>
      <c r="U9" s="49">
        <v>1.37327162977397</v>
      </c>
    </row>
    <row r="10" spans="1:23" ht="12" thickBot="1">
      <c r="A10" s="71"/>
      <c r="B10" s="60" t="s">
        <v>8</v>
      </c>
      <c r="C10" s="61"/>
      <c r="D10" s="47">
        <v>92171.052599999995</v>
      </c>
      <c r="E10" s="47">
        <v>89010</v>
      </c>
      <c r="F10" s="48">
        <v>103.551345466801</v>
      </c>
      <c r="G10" s="47">
        <v>79727.957399999999</v>
      </c>
      <c r="H10" s="48">
        <v>15.6069409097893</v>
      </c>
      <c r="I10" s="47">
        <v>24191.678500000002</v>
      </c>
      <c r="J10" s="48">
        <v>26.246503449392101</v>
      </c>
      <c r="K10" s="47">
        <v>25318.097300000001</v>
      </c>
      <c r="L10" s="48">
        <v>31.755607600703399</v>
      </c>
      <c r="M10" s="48">
        <v>-4.4490657676713001E-2</v>
      </c>
      <c r="N10" s="47">
        <v>458442.89370000002</v>
      </c>
      <c r="O10" s="47">
        <v>51804562.3609</v>
      </c>
      <c r="P10" s="47">
        <v>72475</v>
      </c>
      <c r="Q10" s="47">
        <v>68912</v>
      </c>
      <c r="R10" s="48">
        <v>5.1703622010680403</v>
      </c>
      <c r="S10" s="47">
        <v>1.2717634025525999</v>
      </c>
      <c r="T10" s="47">
        <v>1.3931671029719099</v>
      </c>
      <c r="U10" s="49">
        <v>-9.5460916846347299</v>
      </c>
    </row>
    <row r="11" spans="1:23" ht="12" thickBot="1">
      <c r="A11" s="71"/>
      <c r="B11" s="60" t="s">
        <v>9</v>
      </c>
      <c r="C11" s="61"/>
      <c r="D11" s="47">
        <v>55066.798999999999</v>
      </c>
      <c r="E11" s="47">
        <v>62726</v>
      </c>
      <c r="F11" s="48">
        <v>87.789431814558597</v>
      </c>
      <c r="G11" s="47">
        <v>67682.751000000004</v>
      </c>
      <c r="H11" s="48">
        <v>-18.639833360201301</v>
      </c>
      <c r="I11" s="47">
        <v>11252.2749</v>
      </c>
      <c r="J11" s="48">
        <v>20.433864151064999</v>
      </c>
      <c r="K11" s="47">
        <v>17425.996500000001</v>
      </c>
      <c r="L11" s="48">
        <v>25.7465842368021</v>
      </c>
      <c r="M11" s="48">
        <v>-0.35428227017031699</v>
      </c>
      <c r="N11" s="47">
        <v>254881.89069999999</v>
      </c>
      <c r="O11" s="47">
        <v>18824447.8312</v>
      </c>
      <c r="P11" s="47">
        <v>2669</v>
      </c>
      <c r="Q11" s="47">
        <v>2636</v>
      </c>
      <c r="R11" s="48">
        <v>1.25189681335356</v>
      </c>
      <c r="S11" s="47">
        <v>20.6319966279505</v>
      </c>
      <c r="T11" s="47">
        <v>20.9368162746586</v>
      </c>
      <c r="U11" s="49">
        <v>-1.4774122553659601</v>
      </c>
    </row>
    <row r="12" spans="1:23" ht="12" thickBot="1">
      <c r="A12" s="71"/>
      <c r="B12" s="60" t="s">
        <v>10</v>
      </c>
      <c r="C12" s="61"/>
      <c r="D12" s="47">
        <v>199032.33929999999</v>
      </c>
      <c r="E12" s="47">
        <v>244322</v>
      </c>
      <c r="F12" s="48">
        <v>81.463126243236403</v>
      </c>
      <c r="G12" s="47">
        <v>267115.91200000001</v>
      </c>
      <c r="H12" s="48">
        <v>-25.488400219302601</v>
      </c>
      <c r="I12" s="47">
        <v>-3045.4342999999999</v>
      </c>
      <c r="J12" s="48">
        <v>-1.5301203365799001</v>
      </c>
      <c r="K12" s="47">
        <v>37075.965700000001</v>
      </c>
      <c r="L12" s="48">
        <v>13.880103743127099</v>
      </c>
      <c r="M12" s="48">
        <v>-1.08214039047943</v>
      </c>
      <c r="N12" s="47">
        <v>1048910.652</v>
      </c>
      <c r="O12" s="47">
        <v>73039742.306600004</v>
      </c>
      <c r="P12" s="47">
        <v>1594</v>
      </c>
      <c r="Q12" s="47">
        <v>1641</v>
      </c>
      <c r="R12" s="48">
        <v>-2.8641072516758102</v>
      </c>
      <c r="S12" s="47">
        <v>124.86345</v>
      </c>
      <c r="T12" s="47">
        <v>148.02557989031101</v>
      </c>
      <c r="U12" s="49">
        <v>-18.549967897179499</v>
      </c>
    </row>
    <row r="13" spans="1:23" ht="12" thickBot="1">
      <c r="A13" s="71"/>
      <c r="B13" s="60" t="s">
        <v>11</v>
      </c>
      <c r="C13" s="61"/>
      <c r="D13" s="47">
        <v>348752.71580000001</v>
      </c>
      <c r="E13" s="47">
        <v>402250</v>
      </c>
      <c r="F13" s="48">
        <v>86.700488701056599</v>
      </c>
      <c r="G13" s="47">
        <v>385351.18819999998</v>
      </c>
      <c r="H13" s="48">
        <v>-9.4974333856225606</v>
      </c>
      <c r="I13" s="47">
        <v>74272.667199999996</v>
      </c>
      <c r="J13" s="48">
        <v>21.296656294023901</v>
      </c>
      <c r="K13" s="47">
        <v>94044.428100000005</v>
      </c>
      <c r="L13" s="48">
        <v>24.404862623958</v>
      </c>
      <c r="M13" s="48">
        <v>-0.21023851491739801</v>
      </c>
      <c r="N13" s="47">
        <v>1658336.0190999999</v>
      </c>
      <c r="O13" s="47">
        <v>111337699.4254</v>
      </c>
      <c r="P13" s="47">
        <v>9490</v>
      </c>
      <c r="Q13" s="47">
        <v>8748</v>
      </c>
      <c r="R13" s="48">
        <v>8.4819387288523007</v>
      </c>
      <c r="S13" s="47">
        <v>36.749495869336101</v>
      </c>
      <c r="T13" s="47">
        <v>36.867730887059899</v>
      </c>
      <c r="U13" s="49">
        <v>-0.32173235285769097</v>
      </c>
    </row>
    <row r="14" spans="1:23" ht="12" thickBot="1">
      <c r="A14" s="71"/>
      <c r="B14" s="60" t="s">
        <v>12</v>
      </c>
      <c r="C14" s="61"/>
      <c r="D14" s="47">
        <v>158902.85509999999</v>
      </c>
      <c r="E14" s="47">
        <v>184280</v>
      </c>
      <c r="F14" s="48">
        <v>86.229029248968899</v>
      </c>
      <c r="G14" s="47">
        <v>146916.05900000001</v>
      </c>
      <c r="H14" s="48">
        <v>8.1589420391408503</v>
      </c>
      <c r="I14" s="47">
        <v>29488.864099999999</v>
      </c>
      <c r="J14" s="48">
        <v>18.557793742247199</v>
      </c>
      <c r="K14" s="47">
        <v>30614.825199999999</v>
      </c>
      <c r="L14" s="48">
        <v>20.838310943257699</v>
      </c>
      <c r="M14" s="48">
        <v>-3.6778295895676001E-2</v>
      </c>
      <c r="N14" s="47">
        <v>740182.68720000004</v>
      </c>
      <c r="O14" s="47">
        <v>57429870.3323</v>
      </c>
      <c r="P14" s="47">
        <v>2554</v>
      </c>
      <c r="Q14" s="47">
        <v>2181</v>
      </c>
      <c r="R14" s="48">
        <v>17.102246675836799</v>
      </c>
      <c r="S14" s="47">
        <v>62.217249451840203</v>
      </c>
      <c r="T14" s="47">
        <v>68.046210591471805</v>
      </c>
      <c r="U14" s="49">
        <v>-9.3687220039251304</v>
      </c>
    </row>
    <row r="15" spans="1:23" ht="12" thickBot="1">
      <c r="A15" s="71"/>
      <c r="B15" s="60" t="s">
        <v>13</v>
      </c>
      <c r="C15" s="61"/>
      <c r="D15" s="47">
        <v>102119.1165</v>
      </c>
      <c r="E15" s="47">
        <v>105033</v>
      </c>
      <c r="F15" s="48">
        <v>97.225744765930699</v>
      </c>
      <c r="G15" s="47">
        <v>92248.69</v>
      </c>
      <c r="H15" s="48">
        <v>10.6998012654705</v>
      </c>
      <c r="I15" s="47">
        <v>17038.642800000001</v>
      </c>
      <c r="J15" s="48">
        <v>16.685066796479799</v>
      </c>
      <c r="K15" s="47">
        <v>22755.955000000002</v>
      </c>
      <c r="L15" s="48">
        <v>24.6680521967304</v>
      </c>
      <c r="M15" s="48">
        <v>-0.25124466101290799</v>
      </c>
      <c r="N15" s="47">
        <v>502027.92959999997</v>
      </c>
      <c r="O15" s="47">
        <v>36492971.391900003</v>
      </c>
      <c r="P15" s="47">
        <v>3529</v>
      </c>
      <c r="Q15" s="47">
        <v>3468</v>
      </c>
      <c r="R15" s="48">
        <v>1.7589388696655199</v>
      </c>
      <c r="S15" s="47">
        <v>28.937125672995201</v>
      </c>
      <c r="T15" s="47">
        <v>27.339449077278001</v>
      </c>
      <c r="U15" s="49">
        <v>5.5212000451316596</v>
      </c>
    </row>
    <row r="16" spans="1:23" ht="12" thickBot="1">
      <c r="A16" s="71"/>
      <c r="B16" s="60" t="s">
        <v>14</v>
      </c>
      <c r="C16" s="61"/>
      <c r="D16" s="47">
        <v>473858.52039999998</v>
      </c>
      <c r="E16" s="47">
        <v>488979</v>
      </c>
      <c r="F16" s="48">
        <v>96.907744586168306</v>
      </c>
      <c r="G16" s="47">
        <v>386481.84840000002</v>
      </c>
      <c r="H16" s="48">
        <v>22.6082214111042</v>
      </c>
      <c r="I16" s="47">
        <v>48567.474900000001</v>
      </c>
      <c r="J16" s="48">
        <v>10.249361952804501</v>
      </c>
      <c r="K16" s="47">
        <v>37201.331899999997</v>
      </c>
      <c r="L16" s="48">
        <v>9.6256349564695398</v>
      </c>
      <c r="M16" s="48">
        <v>0.30553053935146901</v>
      </c>
      <c r="N16" s="47">
        <v>2297036.0761000002</v>
      </c>
      <c r="O16" s="47">
        <v>288242248.22970003</v>
      </c>
      <c r="P16" s="47">
        <v>32098</v>
      </c>
      <c r="Q16" s="47">
        <v>31244</v>
      </c>
      <c r="R16" s="48">
        <v>2.7333247983612798</v>
      </c>
      <c r="S16" s="47">
        <v>14.762867480839899</v>
      </c>
      <c r="T16" s="47">
        <v>15.7383427154014</v>
      </c>
      <c r="U16" s="49">
        <v>-6.6076271146337602</v>
      </c>
    </row>
    <row r="17" spans="1:21" ht="12" thickBot="1">
      <c r="A17" s="71"/>
      <c r="B17" s="60" t="s">
        <v>15</v>
      </c>
      <c r="C17" s="61"/>
      <c r="D17" s="47">
        <v>424550.46730000002</v>
      </c>
      <c r="E17" s="47">
        <v>669831</v>
      </c>
      <c r="F17" s="48">
        <v>63.381728719632299</v>
      </c>
      <c r="G17" s="47">
        <v>369203.22279999999</v>
      </c>
      <c r="H17" s="48">
        <v>14.9909971208409</v>
      </c>
      <c r="I17" s="47">
        <v>61439.9012</v>
      </c>
      <c r="J17" s="48">
        <v>14.4717544631943</v>
      </c>
      <c r="K17" s="47">
        <v>56109.683599999997</v>
      </c>
      <c r="L17" s="48">
        <v>15.1975064503689</v>
      </c>
      <c r="M17" s="48">
        <v>9.4996393813206001E-2</v>
      </c>
      <c r="N17" s="47">
        <v>1843509.9239000001</v>
      </c>
      <c r="O17" s="47">
        <v>267126516.99520001</v>
      </c>
      <c r="P17" s="47">
        <v>9112</v>
      </c>
      <c r="Q17" s="47">
        <v>8906</v>
      </c>
      <c r="R17" s="48">
        <v>2.3130473837862202</v>
      </c>
      <c r="S17" s="47">
        <v>46.592456902985099</v>
      </c>
      <c r="T17" s="47">
        <v>47.285417426454103</v>
      </c>
      <c r="U17" s="49">
        <v>-1.48728049459139</v>
      </c>
    </row>
    <row r="18" spans="1:21" ht="12" thickBot="1">
      <c r="A18" s="71"/>
      <c r="B18" s="60" t="s">
        <v>16</v>
      </c>
      <c r="C18" s="61"/>
      <c r="D18" s="47">
        <v>1212182.1336999999</v>
      </c>
      <c r="E18" s="47">
        <v>1413653</v>
      </c>
      <c r="F18" s="48">
        <v>85.7482093342567</v>
      </c>
      <c r="G18" s="47">
        <v>1195770.7328999999</v>
      </c>
      <c r="H18" s="48">
        <v>1.37245379473361</v>
      </c>
      <c r="I18" s="47">
        <v>200657.7438</v>
      </c>
      <c r="J18" s="48">
        <v>16.553431883006098</v>
      </c>
      <c r="K18" s="47">
        <v>221612.87239999999</v>
      </c>
      <c r="L18" s="48">
        <v>18.533057073787202</v>
      </c>
      <c r="M18" s="48">
        <v>-9.4557362002768E-2</v>
      </c>
      <c r="N18" s="47">
        <v>5706282.3695</v>
      </c>
      <c r="O18" s="47">
        <v>669571856.19420004</v>
      </c>
      <c r="P18" s="47">
        <v>66212</v>
      </c>
      <c r="Q18" s="47">
        <v>63620</v>
      </c>
      <c r="R18" s="48">
        <v>4.0741905061301402</v>
      </c>
      <c r="S18" s="47">
        <v>18.3075897677158</v>
      </c>
      <c r="T18" s="47">
        <v>18.534756549827101</v>
      </c>
      <c r="U18" s="49">
        <v>-1.2408339109273301</v>
      </c>
    </row>
    <row r="19" spans="1:21" ht="12" thickBot="1">
      <c r="A19" s="71"/>
      <c r="B19" s="60" t="s">
        <v>17</v>
      </c>
      <c r="C19" s="61"/>
      <c r="D19" s="47">
        <v>907331.08010000002</v>
      </c>
      <c r="E19" s="47">
        <v>616708</v>
      </c>
      <c r="F19" s="48">
        <v>147.124908400734</v>
      </c>
      <c r="G19" s="47">
        <v>501946.00260000001</v>
      </c>
      <c r="H19" s="48">
        <v>80.762686703384503</v>
      </c>
      <c r="I19" s="47">
        <v>49854.063199999997</v>
      </c>
      <c r="J19" s="48">
        <v>5.4945834319381399</v>
      </c>
      <c r="K19" s="47">
        <v>74227.669500000004</v>
      </c>
      <c r="L19" s="48">
        <v>14.787979008800299</v>
      </c>
      <c r="M19" s="48">
        <v>-0.32836281219902802</v>
      </c>
      <c r="N19" s="47">
        <v>2860881.5438000001</v>
      </c>
      <c r="O19" s="47">
        <v>234030757.12970001</v>
      </c>
      <c r="P19" s="47">
        <v>14499</v>
      </c>
      <c r="Q19" s="47">
        <v>12664</v>
      </c>
      <c r="R19" s="48">
        <v>14.489892608970299</v>
      </c>
      <c r="S19" s="47">
        <v>62.578873032623001</v>
      </c>
      <c r="T19" s="47">
        <v>41.872569946304502</v>
      </c>
      <c r="U19" s="49">
        <v>33.088328509086601</v>
      </c>
    </row>
    <row r="20" spans="1:21" ht="12" thickBot="1">
      <c r="A20" s="71"/>
      <c r="B20" s="60" t="s">
        <v>18</v>
      </c>
      <c r="C20" s="61"/>
      <c r="D20" s="47">
        <v>863140.80429999996</v>
      </c>
      <c r="E20" s="47">
        <v>872597</v>
      </c>
      <c r="F20" s="48">
        <v>98.916315813600093</v>
      </c>
      <c r="G20" s="47">
        <v>954634.60679999995</v>
      </c>
      <c r="H20" s="48">
        <v>-9.5841698853442399</v>
      </c>
      <c r="I20" s="47">
        <v>54395.954700000002</v>
      </c>
      <c r="J20" s="48">
        <v>6.3020951424159204</v>
      </c>
      <c r="K20" s="47">
        <v>70860.271099999998</v>
      </c>
      <c r="L20" s="48">
        <v>7.4227637040656198</v>
      </c>
      <c r="M20" s="48">
        <v>-0.232349046149782</v>
      </c>
      <c r="N20" s="47">
        <v>3961600.3317999998</v>
      </c>
      <c r="O20" s="47">
        <v>357831517.23519999</v>
      </c>
      <c r="P20" s="47">
        <v>34135</v>
      </c>
      <c r="Q20" s="47">
        <v>33455</v>
      </c>
      <c r="R20" s="48">
        <v>2.03258107906144</v>
      </c>
      <c r="S20" s="47">
        <v>25.286093578438599</v>
      </c>
      <c r="T20" s="47">
        <v>25.488052485428199</v>
      </c>
      <c r="U20" s="49">
        <v>-0.79869556111204898</v>
      </c>
    </row>
    <row r="21" spans="1:21" ht="12" thickBot="1">
      <c r="A21" s="71"/>
      <c r="B21" s="60" t="s">
        <v>19</v>
      </c>
      <c r="C21" s="61"/>
      <c r="D21" s="47">
        <v>306175.7487</v>
      </c>
      <c r="E21" s="47">
        <v>334362</v>
      </c>
      <c r="F21" s="48">
        <v>91.570139160550497</v>
      </c>
      <c r="G21" s="47">
        <v>297020.91409999999</v>
      </c>
      <c r="H21" s="48">
        <v>3.08221884904636</v>
      </c>
      <c r="I21" s="47">
        <v>39373.594499999999</v>
      </c>
      <c r="J21" s="48">
        <v>12.8598018187846</v>
      </c>
      <c r="K21" s="47">
        <v>42243.644800000002</v>
      </c>
      <c r="L21" s="48">
        <v>14.222447913475101</v>
      </c>
      <c r="M21" s="48">
        <v>-6.7940404138613006E-2</v>
      </c>
      <c r="N21" s="47">
        <v>1335835.7671000001</v>
      </c>
      <c r="O21" s="47">
        <v>133243576.16419999</v>
      </c>
      <c r="P21" s="47">
        <v>28502</v>
      </c>
      <c r="Q21" s="47">
        <v>27084</v>
      </c>
      <c r="R21" s="48">
        <v>5.2355634322847502</v>
      </c>
      <c r="S21" s="47">
        <v>10.742254883867799</v>
      </c>
      <c r="T21" s="47">
        <v>11.0181451078127</v>
      </c>
      <c r="U21" s="49">
        <v>-2.5682710653165501</v>
      </c>
    </row>
    <row r="22" spans="1:21" ht="12" thickBot="1">
      <c r="A22" s="71"/>
      <c r="B22" s="60" t="s">
        <v>20</v>
      </c>
      <c r="C22" s="61"/>
      <c r="D22" s="47">
        <v>803033.57680000004</v>
      </c>
      <c r="E22" s="47">
        <v>982694</v>
      </c>
      <c r="F22" s="48">
        <v>81.717561804590304</v>
      </c>
      <c r="G22" s="47">
        <v>617067.5969</v>
      </c>
      <c r="H22" s="48">
        <v>30.137051570078999</v>
      </c>
      <c r="I22" s="47">
        <v>118041.9874</v>
      </c>
      <c r="J22" s="48">
        <v>14.6995083157524</v>
      </c>
      <c r="K22" s="47">
        <v>92759.571800000005</v>
      </c>
      <c r="L22" s="48">
        <v>15.0323193546383</v>
      </c>
      <c r="M22" s="48">
        <v>0.27255856306141302</v>
      </c>
      <c r="N22" s="47">
        <v>3633934.0177000002</v>
      </c>
      <c r="O22" s="47">
        <v>379684461.89240003</v>
      </c>
      <c r="P22" s="47">
        <v>51222</v>
      </c>
      <c r="Q22" s="47">
        <v>49545</v>
      </c>
      <c r="R22" s="48">
        <v>3.3848016954284099</v>
      </c>
      <c r="S22" s="47">
        <v>15.677513115458201</v>
      </c>
      <c r="T22" s="47">
        <v>15.6611443495812</v>
      </c>
      <c r="U22" s="49">
        <v>0.104409199064063</v>
      </c>
    </row>
    <row r="23" spans="1:21" ht="12" thickBot="1">
      <c r="A23" s="71"/>
      <c r="B23" s="60" t="s">
        <v>21</v>
      </c>
      <c r="C23" s="61"/>
      <c r="D23" s="47">
        <v>2057972.3437000001</v>
      </c>
      <c r="E23" s="47">
        <v>2062172</v>
      </c>
      <c r="F23" s="48">
        <v>99.796347913753095</v>
      </c>
      <c r="G23" s="47">
        <v>1819647.5530000001</v>
      </c>
      <c r="H23" s="48">
        <v>13.0973050416868</v>
      </c>
      <c r="I23" s="47">
        <v>213277.40700000001</v>
      </c>
      <c r="J23" s="48">
        <v>10.3634729423308</v>
      </c>
      <c r="K23" s="47">
        <v>224647.69529999999</v>
      </c>
      <c r="L23" s="48">
        <v>12.3456707278082</v>
      </c>
      <c r="M23" s="48">
        <v>-5.0613865790236003E-2</v>
      </c>
      <c r="N23" s="47">
        <v>9571125.8724000007</v>
      </c>
      <c r="O23" s="47">
        <v>855621650.87559998</v>
      </c>
      <c r="P23" s="47">
        <v>73087</v>
      </c>
      <c r="Q23" s="47">
        <v>72442</v>
      </c>
      <c r="R23" s="48">
        <v>0.89036746638691</v>
      </c>
      <c r="S23" s="47">
        <v>28.1578439900393</v>
      </c>
      <c r="T23" s="47">
        <v>28.262798665139002</v>
      </c>
      <c r="U23" s="49">
        <v>-0.37273690108116297</v>
      </c>
    </row>
    <row r="24" spans="1:21" ht="12" thickBot="1">
      <c r="A24" s="71"/>
      <c r="B24" s="60" t="s">
        <v>22</v>
      </c>
      <c r="C24" s="61"/>
      <c r="D24" s="47">
        <v>246777.5667</v>
      </c>
      <c r="E24" s="47">
        <v>288015</v>
      </c>
      <c r="F24" s="48">
        <v>85.682192489974497</v>
      </c>
      <c r="G24" s="47">
        <v>249086.56200000001</v>
      </c>
      <c r="H24" s="48">
        <v>-0.92698509363987602</v>
      </c>
      <c r="I24" s="47">
        <v>42897.257700000002</v>
      </c>
      <c r="J24" s="48">
        <v>17.382964859260898</v>
      </c>
      <c r="K24" s="47">
        <v>39650.408499999998</v>
      </c>
      <c r="L24" s="48">
        <v>15.918325011848699</v>
      </c>
      <c r="M24" s="48">
        <v>8.1886904141226999E-2</v>
      </c>
      <c r="N24" s="47">
        <v>1064352.27</v>
      </c>
      <c r="O24" s="47">
        <v>103531310.5741</v>
      </c>
      <c r="P24" s="47">
        <v>27577</v>
      </c>
      <c r="Q24" s="47">
        <v>25717</v>
      </c>
      <c r="R24" s="48">
        <v>7.23256989539993</v>
      </c>
      <c r="S24" s="47">
        <v>8.9486734126264604</v>
      </c>
      <c r="T24" s="47">
        <v>8.6389239180308799</v>
      </c>
      <c r="U24" s="49">
        <v>3.4614012637732099</v>
      </c>
    </row>
    <row r="25" spans="1:21" ht="12" thickBot="1">
      <c r="A25" s="71"/>
      <c r="B25" s="60" t="s">
        <v>23</v>
      </c>
      <c r="C25" s="61"/>
      <c r="D25" s="47">
        <v>244812.27420000001</v>
      </c>
      <c r="E25" s="47">
        <v>221319</v>
      </c>
      <c r="F25" s="48">
        <v>110.615118539303</v>
      </c>
      <c r="G25" s="47">
        <v>244758.761</v>
      </c>
      <c r="H25" s="48">
        <v>2.1863650470099999E-2</v>
      </c>
      <c r="I25" s="47">
        <v>25508.415400000002</v>
      </c>
      <c r="J25" s="48">
        <v>10.4195818952937</v>
      </c>
      <c r="K25" s="47">
        <v>28116.200199999999</v>
      </c>
      <c r="L25" s="48">
        <v>11.487311050737</v>
      </c>
      <c r="M25" s="48">
        <v>-9.2750257198694994E-2</v>
      </c>
      <c r="N25" s="47">
        <v>1122928.7901000001</v>
      </c>
      <c r="O25" s="47">
        <v>88454523.952099994</v>
      </c>
      <c r="P25" s="47">
        <v>15809</v>
      </c>
      <c r="Q25" s="47">
        <v>15320</v>
      </c>
      <c r="R25" s="48">
        <v>3.1919060052219201</v>
      </c>
      <c r="S25" s="47">
        <v>15.4856268075147</v>
      </c>
      <c r="T25" s="47">
        <v>14.8838384986945</v>
      </c>
      <c r="U25" s="49">
        <v>3.8861088175530498</v>
      </c>
    </row>
    <row r="26" spans="1:21" ht="12" thickBot="1">
      <c r="A26" s="71"/>
      <c r="B26" s="60" t="s">
        <v>24</v>
      </c>
      <c r="C26" s="61"/>
      <c r="D26" s="47">
        <v>452534.174</v>
      </c>
      <c r="E26" s="47">
        <v>446308</v>
      </c>
      <c r="F26" s="48">
        <v>101.39503974833499</v>
      </c>
      <c r="G26" s="47">
        <v>372815.85690000001</v>
      </c>
      <c r="H26" s="48">
        <v>21.382759242824498</v>
      </c>
      <c r="I26" s="47">
        <v>99407.172200000001</v>
      </c>
      <c r="J26" s="48">
        <v>21.966776856061301</v>
      </c>
      <c r="K26" s="47">
        <v>84815.8128</v>
      </c>
      <c r="L26" s="48">
        <v>22.750055082219902</v>
      </c>
      <c r="M26" s="48">
        <v>0.17203583763805</v>
      </c>
      <c r="N26" s="47">
        <v>1892683.1832999999</v>
      </c>
      <c r="O26" s="47">
        <v>185492797.44080001</v>
      </c>
      <c r="P26" s="47">
        <v>39038</v>
      </c>
      <c r="Q26" s="47">
        <v>37364</v>
      </c>
      <c r="R26" s="48">
        <v>4.4802483674124796</v>
      </c>
      <c r="S26" s="47">
        <v>11.592145448025001</v>
      </c>
      <c r="T26" s="47">
        <v>11.2989692431217</v>
      </c>
      <c r="U26" s="49">
        <v>2.5290935678626298</v>
      </c>
    </row>
    <row r="27" spans="1:21" ht="12" thickBot="1">
      <c r="A27" s="71"/>
      <c r="B27" s="60" t="s">
        <v>25</v>
      </c>
      <c r="C27" s="61"/>
      <c r="D27" s="47">
        <v>226053.80609999999</v>
      </c>
      <c r="E27" s="47">
        <v>263357</v>
      </c>
      <c r="F27" s="48">
        <v>85.835503176296797</v>
      </c>
      <c r="G27" s="47">
        <v>227568.10459999999</v>
      </c>
      <c r="H27" s="48">
        <v>-0.66542651162017097</v>
      </c>
      <c r="I27" s="47">
        <v>66998.868400000007</v>
      </c>
      <c r="J27" s="48">
        <v>29.638460663812701</v>
      </c>
      <c r="K27" s="47">
        <v>68389.220100000006</v>
      </c>
      <c r="L27" s="48">
        <v>30.052199195581</v>
      </c>
      <c r="M27" s="48">
        <v>-2.0329983262961999E-2</v>
      </c>
      <c r="N27" s="47">
        <v>976006.09699999995</v>
      </c>
      <c r="O27" s="47">
        <v>87264282.706499994</v>
      </c>
      <c r="P27" s="47">
        <v>33607</v>
      </c>
      <c r="Q27" s="47">
        <v>31423</v>
      </c>
      <c r="R27" s="48">
        <v>6.9503230118066499</v>
      </c>
      <c r="S27" s="47">
        <v>6.7263905168566103</v>
      </c>
      <c r="T27" s="47">
        <v>6.6248618623301399</v>
      </c>
      <c r="U27" s="49">
        <v>1.50940767224313</v>
      </c>
    </row>
    <row r="28" spans="1:21" ht="12" thickBot="1">
      <c r="A28" s="71"/>
      <c r="B28" s="60" t="s">
        <v>26</v>
      </c>
      <c r="C28" s="61"/>
      <c r="D28" s="47">
        <v>1008071.2349</v>
      </c>
      <c r="E28" s="47">
        <v>1026037</v>
      </c>
      <c r="F28" s="48">
        <v>98.2490139147029</v>
      </c>
      <c r="G28" s="47">
        <v>970543.14</v>
      </c>
      <c r="H28" s="48">
        <v>3.8667106441038701</v>
      </c>
      <c r="I28" s="47">
        <v>37833.2333</v>
      </c>
      <c r="J28" s="48">
        <v>3.75303172932546</v>
      </c>
      <c r="K28" s="47">
        <v>64942.598899999997</v>
      </c>
      <c r="L28" s="48">
        <v>6.6913665372978697</v>
      </c>
      <c r="M28" s="48">
        <v>-0.417435798061355</v>
      </c>
      <c r="N28" s="47">
        <v>4292348.2555999998</v>
      </c>
      <c r="O28" s="47">
        <v>307803871.3524</v>
      </c>
      <c r="P28" s="47">
        <v>44602</v>
      </c>
      <c r="Q28" s="47">
        <v>43262</v>
      </c>
      <c r="R28" s="48">
        <v>3.0974064999306701</v>
      </c>
      <c r="S28" s="47">
        <v>22.6014805367472</v>
      </c>
      <c r="T28" s="47">
        <v>22.221257563219499</v>
      </c>
      <c r="U28" s="49">
        <v>1.6822923299629899</v>
      </c>
    </row>
    <row r="29" spans="1:21" ht="12" thickBot="1">
      <c r="A29" s="71"/>
      <c r="B29" s="60" t="s">
        <v>27</v>
      </c>
      <c r="C29" s="61"/>
      <c r="D29" s="47">
        <v>474815.48599999998</v>
      </c>
      <c r="E29" s="47">
        <v>604049</v>
      </c>
      <c r="F29" s="48">
        <v>78.605458497572201</v>
      </c>
      <c r="G29" s="47">
        <v>491304.21399999998</v>
      </c>
      <c r="H29" s="48">
        <v>-3.35611369293078</v>
      </c>
      <c r="I29" s="47">
        <v>79826.385899999994</v>
      </c>
      <c r="J29" s="48">
        <v>16.812085589811598</v>
      </c>
      <c r="K29" s="47">
        <v>91431.286200000002</v>
      </c>
      <c r="L29" s="48">
        <v>18.609912879762099</v>
      </c>
      <c r="M29" s="48">
        <v>-0.126924828276123</v>
      </c>
      <c r="N29" s="47">
        <v>2084139.2293</v>
      </c>
      <c r="O29" s="47">
        <v>211919030.90059999</v>
      </c>
      <c r="P29" s="47">
        <v>81391</v>
      </c>
      <c r="Q29" s="47">
        <v>81343</v>
      </c>
      <c r="R29" s="48">
        <v>5.9009380032693001E-2</v>
      </c>
      <c r="S29" s="47">
        <v>5.8337590888427497</v>
      </c>
      <c r="T29" s="47">
        <v>6.2638108171569797</v>
      </c>
      <c r="U29" s="49">
        <v>-7.3717773011353502</v>
      </c>
    </row>
    <row r="30" spans="1:21" ht="12" thickBot="1">
      <c r="A30" s="71"/>
      <c r="B30" s="60" t="s">
        <v>28</v>
      </c>
      <c r="C30" s="61"/>
      <c r="D30" s="47">
        <v>688069.59730000002</v>
      </c>
      <c r="E30" s="47">
        <v>973314</v>
      </c>
      <c r="F30" s="48">
        <v>70.693486100066394</v>
      </c>
      <c r="G30" s="47">
        <v>622043.11800000002</v>
      </c>
      <c r="H30" s="48">
        <v>10.6144537877517</v>
      </c>
      <c r="I30" s="47">
        <v>110257.3971</v>
      </c>
      <c r="J30" s="48">
        <v>16.024163475999</v>
      </c>
      <c r="K30" s="47">
        <v>132937.9534</v>
      </c>
      <c r="L30" s="48">
        <v>21.371179835157299</v>
      </c>
      <c r="M30" s="48">
        <v>-0.17061009079744099</v>
      </c>
      <c r="N30" s="47">
        <v>2950724.1951000001</v>
      </c>
      <c r="O30" s="47">
        <v>379609809.57789999</v>
      </c>
      <c r="P30" s="47">
        <v>55341</v>
      </c>
      <c r="Q30" s="47">
        <v>53048</v>
      </c>
      <c r="R30" s="48">
        <v>4.3225003770170503</v>
      </c>
      <c r="S30" s="47">
        <v>12.4332700402956</v>
      </c>
      <c r="T30" s="47">
        <v>12.4048325516513</v>
      </c>
      <c r="U30" s="49">
        <v>0.22872091213431101</v>
      </c>
    </row>
    <row r="31" spans="1:21" ht="12" thickBot="1">
      <c r="A31" s="71"/>
      <c r="B31" s="60" t="s">
        <v>29</v>
      </c>
      <c r="C31" s="61"/>
      <c r="D31" s="47">
        <v>699282.39500000002</v>
      </c>
      <c r="E31" s="47">
        <v>903984</v>
      </c>
      <c r="F31" s="48">
        <v>77.355616360466598</v>
      </c>
      <c r="G31" s="47">
        <v>779061.58880000003</v>
      </c>
      <c r="H31" s="48">
        <v>-10.240421931581199</v>
      </c>
      <c r="I31" s="47">
        <v>49837.107600000003</v>
      </c>
      <c r="J31" s="48">
        <v>7.1268929342915897</v>
      </c>
      <c r="K31" s="47">
        <v>28803.642100000001</v>
      </c>
      <c r="L31" s="48">
        <v>3.6972227246329399</v>
      </c>
      <c r="M31" s="48">
        <v>0.73023631619141705</v>
      </c>
      <c r="N31" s="47">
        <v>3081688.3764</v>
      </c>
      <c r="O31" s="47">
        <v>325676509.66430002</v>
      </c>
      <c r="P31" s="47">
        <v>28736</v>
      </c>
      <c r="Q31" s="47">
        <v>28038</v>
      </c>
      <c r="R31" s="48">
        <v>2.4894785648048998</v>
      </c>
      <c r="S31" s="47">
        <v>24.334715861637001</v>
      </c>
      <c r="T31" s="47">
        <v>24.074141515086701</v>
      </c>
      <c r="U31" s="49">
        <v>1.0707926405711301</v>
      </c>
    </row>
    <row r="32" spans="1:21" ht="12" thickBot="1">
      <c r="A32" s="71"/>
      <c r="B32" s="60" t="s">
        <v>30</v>
      </c>
      <c r="C32" s="61"/>
      <c r="D32" s="47">
        <v>123052.92750000001</v>
      </c>
      <c r="E32" s="47">
        <v>134702</v>
      </c>
      <c r="F32" s="48">
        <v>91.351967676797699</v>
      </c>
      <c r="G32" s="47">
        <v>111945.2758</v>
      </c>
      <c r="H32" s="48">
        <v>9.92239433117728</v>
      </c>
      <c r="I32" s="47">
        <v>32776.654799999997</v>
      </c>
      <c r="J32" s="48">
        <v>26.636225131661298</v>
      </c>
      <c r="K32" s="47">
        <v>34434.250800000002</v>
      </c>
      <c r="L32" s="48">
        <v>30.7598963457107</v>
      </c>
      <c r="M32" s="48">
        <v>-4.8138001016128001E-2</v>
      </c>
      <c r="N32" s="47">
        <v>530737.9669</v>
      </c>
      <c r="O32" s="47">
        <v>47973646.634599999</v>
      </c>
      <c r="P32" s="47">
        <v>26488</v>
      </c>
      <c r="Q32" s="47">
        <v>25225</v>
      </c>
      <c r="R32" s="48">
        <v>5.0069375619425296</v>
      </c>
      <c r="S32" s="47">
        <v>4.6456103707339196</v>
      </c>
      <c r="T32" s="47">
        <v>4.4673769435084196</v>
      </c>
      <c r="U32" s="49">
        <v>3.83659870290274</v>
      </c>
    </row>
    <row r="33" spans="1:21" ht="12" thickBot="1">
      <c r="A33" s="71"/>
      <c r="B33" s="60" t="s">
        <v>31</v>
      </c>
      <c r="C33" s="61"/>
      <c r="D33" s="47">
        <v>3.8462000000000001</v>
      </c>
      <c r="E33" s="50"/>
      <c r="F33" s="50"/>
      <c r="G33" s="47">
        <v>129.67259999999999</v>
      </c>
      <c r="H33" s="48">
        <v>-97.033914643494498</v>
      </c>
      <c r="I33" s="47">
        <v>0.74890000000000001</v>
      </c>
      <c r="J33" s="48">
        <v>19.471166346003798</v>
      </c>
      <c r="K33" s="47">
        <v>24.681799999999999</v>
      </c>
      <c r="L33" s="48">
        <v>19.0339362363367</v>
      </c>
      <c r="M33" s="48">
        <v>-0.96965780453613604</v>
      </c>
      <c r="N33" s="47">
        <v>27.769500000000001</v>
      </c>
      <c r="O33" s="47">
        <v>30213.835200000001</v>
      </c>
      <c r="P33" s="47">
        <v>1</v>
      </c>
      <c r="Q33" s="50"/>
      <c r="R33" s="50"/>
      <c r="S33" s="47">
        <v>3.8462000000000001</v>
      </c>
      <c r="T33" s="50"/>
      <c r="U33" s="51"/>
    </row>
    <row r="34" spans="1:21" ht="12" thickBot="1">
      <c r="A34" s="71"/>
      <c r="B34" s="60" t="s">
        <v>36</v>
      </c>
      <c r="C34" s="61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47">
        <v>25.9</v>
      </c>
      <c r="P34" s="50"/>
      <c r="Q34" s="50"/>
      <c r="R34" s="50"/>
      <c r="S34" s="50"/>
      <c r="T34" s="50"/>
      <c r="U34" s="51"/>
    </row>
    <row r="35" spans="1:21" ht="12" thickBot="1">
      <c r="A35" s="71"/>
      <c r="B35" s="60" t="s">
        <v>32</v>
      </c>
      <c r="C35" s="61"/>
      <c r="D35" s="47">
        <v>234677.50099999999</v>
      </c>
      <c r="E35" s="47">
        <v>233499</v>
      </c>
      <c r="F35" s="48">
        <v>100.50471351055</v>
      </c>
      <c r="G35" s="47">
        <v>212736.43859999999</v>
      </c>
      <c r="H35" s="48">
        <v>10.313730240288001</v>
      </c>
      <c r="I35" s="47">
        <v>23448.495699999999</v>
      </c>
      <c r="J35" s="48">
        <v>9.9917953787994396</v>
      </c>
      <c r="K35" s="47">
        <v>28767.834900000002</v>
      </c>
      <c r="L35" s="48">
        <v>13.522758531316301</v>
      </c>
      <c r="M35" s="48">
        <v>-0.184905788652173</v>
      </c>
      <c r="N35" s="47">
        <v>929377.41220000002</v>
      </c>
      <c r="O35" s="47">
        <v>53784887.925399996</v>
      </c>
      <c r="P35" s="47">
        <v>14014</v>
      </c>
      <c r="Q35" s="47">
        <v>12857</v>
      </c>
      <c r="R35" s="48">
        <v>8.9989888776542006</v>
      </c>
      <c r="S35" s="47">
        <v>16.745932710146999</v>
      </c>
      <c r="T35" s="47">
        <v>16.211480018666901</v>
      </c>
      <c r="U35" s="49">
        <v>3.1915373167376799</v>
      </c>
    </row>
    <row r="36" spans="1:21" ht="12" thickBot="1">
      <c r="A36" s="71"/>
      <c r="B36" s="60" t="s">
        <v>37</v>
      </c>
      <c r="C36" s="61"/>
      <c r="D36" s="50"/>
      <c r="E36" s="47">
        <v>674327</v>
      </c>
      <c r="F36" s="50"/>
      <c r="G36" s="47">
        <v>25172.240000000002</v>
      </c>
      <c r="H36" s="50"/>
      <c r="I36" s="50"/>
      <c r="J36" s="50"/>
      <c r="K36" s="47">
        <v>1036.8547000000001</v>
      </c>
      <c r="L36" s="48">
        <v>4.1190402602231702</v>
      </c>
      <c r="M36" s="50"/>
      <c r="N36" s="50"/>
      <c r="O36" s="50"/>
      <c r="P36" s="50"/>
      <c r="Q36" s="50"/>
      <c r="R36" s="50"/>
      <c r="S36" s="50"/>
      <c r="T36" s="50"/>
      <c r="U36" s="51"/>
    </row>
    <row r="37" spans="1:21" ht="12" thickBot="1">
      <c r="A37" s="71"/>
      <c r="B37" s="60" t="s">
        <v>38</v>
      </c>
      <c r="C37" s="61"/>
      <c r="D37" s="50"/>
      <c r="E37" s="47">
        <v>217314</v>
      </c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1"/>
    </row>
    <row r="38" spans="1:21" ht="12" thickBot="1">
      <c r="A38" s="71"/>
      <c r="B38" s="60" t="s">
        <v>39</v>
      </c>
      <c r="C38" s="61"/>
      <c r="D38" s="50"/>
      <c r="E38" s="47">
        <v>255813</v>
      </c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1"/>
    </row>
    <row r="39" spans="1:21" ht="12" customHeight="1" thickBot="1">
      <c r="A39" s="71"/>
      <c r="B39" s="60" t="s">
        <v>33</v>
      </c>
      <c r="C39" s="61"/>
      <c r="D39" s="47">
        <v>175100.85370000001</v>
      </c>
      <c r="E39" s="47">
        <v>509014</v>
      </c>
      <c r="F39" s="48">
        <v>34.400007406476099</v>
      </c>
      <c r="G39" s="47">
        <v>239555.0233</v>
      </c>
      <c r="H39" s="48">
        <v>-26.9057892053813</v>
      </c>
      <c r="I39" s="47">
        <v>8258.2289000000001</v>
      </c>
      <c r="J39" s="48">
        <v>4.7162699241597101</v>
      </c>
      <c r="K39" s="47">
        <v>12340.281300000001</v>
      </c>
      <c r="L39" s="48">
        <v>5.1513348081814199</v>
      </c>
      <c r="M39" s="48">
        <v>-0.330790871031441</v>
      </c>
      <c r="N39" s="47">
        <v>1001953.8423</v>
      </c>
      <c r="O39" s="47">
        <v>122379452.0503</v>
      </c>
      <c r="P39" s="47">
        <v>326</v>
      </c>
      <c r="Q39" s="47">
        <v>342</v>
      </c>
      <c r="R39" s="48">
        <v>-4.6783625730994203</v>
      </c>
      <c r="S39" s="47">
        <v>537.11918312883404</v>
      </c>
      <c r="T39" s="47">
        <v>544.34822134502895</v>
      </c>
      <c r="U39" s="49">
        <v>-1.3458909015470499</v>
      </c>
    </row>
    <row r="40" spans="1:21" ht="12" thickBot="1">
      <c r="A40" s="71"/>
      <c r="B40" s="60" t="s">
        <v>34</v>
      </c>
      <c r="C40" s="61"/>
      <c r="D40" s="47">
        <v>397173.35310000001</v>
      </c>
      <c r="E40" s="47">
        <v>729599</v>
      </c>
      <c r="F40" s="48">
        <v>54.437211824577602</v>
      </c>
      <c r="G40" s="47">
        <v>558748.72919999994</v>
      </c>
      <c r="H40" s="48">
        <v>-28.917359030299501</v>
      </c>
      <c r="I40" s="47">
        <v>29360.247500000001</v>
      </c>
      <c r="J40" s="48">
        <v>7.3923004327552899</v>
      </c>
      <c r="K40" s="47">
        <v>45837.454899999997</v>
      </c>
      <c r="L40" s="48">
        <v>8.2035900046929395</v>
      </c>
      <c r="M40" s="48">
        <v>-0.359470381502355</v>
      </c>
      <c r="N40" s="47">
        <v>1841852.6251999999</v>
      </c>
      <c r="O40" s="47">
        <v>168125617.89230001</v>
      </c>
      <c r="P40" s="47">
        <v>2037</v>
      </c>
      <c r="Q40" s="47">
        <v>2101</v>
      </c>
      <c r="R40" s="48">
        <v>-3.04616849119467</v>
      </c>
      <c r="S40" s="47">
        <v>194.97955478645099</v>
      </c>
      <c r="T40" s="47">
        <v>184.54729552594</v>
      </c>
      <c r="U40" s="49">
        <v>5.3504375225066498</v>
      </c>
    </row>
    <row r="41" spans="1:21" ht="12" thickBot="1">
      <c r="A41" s="71"/>
      <c r="B41" s="60" t="s">
        <v>40</v>
      </c>
      <c r="C41" s="61"/>
      <c r="D41" s="50"/>
      <c r="E41" s="47">
        <v>241000</v>
      </c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1"/>
    </row>
    <row r="42" spans="1:21" ht="12" thickBot="1">
      <c r="A42" s="71"/>
      <c r="B42" s="60" t="s">
        <v>41</v>
      </c>
      <c r="C42" s="61"/>
      <c r="D42" s="50"/>
      <c r="E42" s="47">
        <v>100534</v>
      </c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1"/>
    </row>
    <row r="43" spans="1:21" ht="12" thickBot="1">
      <c r="A43" s="72"/>
      <c r="B43" s="60" t="s">
        <v>35</v>
      </c>
      <c r="C43" s="61"/>
      <c r="D43" s="52">
        <v>55010.798600000002</v>
      </c>
      <c r="E43" s="53"/>
      <c r="F43" s="53"/>
      <c r="G43" s="52">
        <v>34727.044999999998</v>
      </c>
      <c r="H43" s="54">
        <v>58.409097577982799</v>
      </c>
      <c r="I43" s="52">
        <v>10627.098599999999</v>
      </c>
      <c r="J43" s="54">
        <v>19.318204553387499</v>
      </c>
      <c r="K43" s="52">
        <v>3735.2957000000001</v>
      </c>
      <c r="L43" s="54">
        <v>10.75615762873</v>
      </c>
      <c r="M43" s="54">
        <v>1.8450488136722301</v>
      </c>
      <c r="N43" s="52">
        <v>143767.08720000001</v>
      </c>
      <c r="O43" s="52">
        <v>16113849.5382</v>
      </c>
      <c r="P43" s="52">
        <v>35</v>
      </c>
      <c r="Q43" s="52">
        <v>42</v>
      </c>
      <c r="R43" s="54">
        <v>-16.6666666666667</v>
      </c>
      <c r="S43" s="52">
        <v>1571.7371028571399</v>
      </c>
      <c r="T43" s="52">
        <v>876.53303095238095</v>
      </c>
      <c r="U43" s="55">
        <v>44.231574774241999</v>
      </c>
    </row>
  </sheetData>
  <mergeCells count="41">
    <mergeCell ref="B14:C14"/>
    <mergeCell ref="B15:C15"/>
    <mergeCell ref="B16:C16"/>
    <mergeCell ref="B17:C17"/>
    <mergeCell ref="B19:C19"/>
    <mergeCell ref="A1:U4"/>
    <mergeCell ref="B20:C20"/>
    <mergeCell ref="B21:C21"/>
    <mergeCell ref="B22:C22"/>
    <mergeCell ref="W1:W4"/>
    <mergeCell ref="B6:C6"/>
    <mergeCell ref="A7:C7"/>
    <mergeCell ref="A8:A43"/>
    <mergeCell ref="B8:C8"/>
    <mergeCell ref="B9:C9"/>
    <mergeCell ref="B10:C10"/>
    <mergeCell ref="B11:C11"/>
    <mergeCell ref="B12:C12"/>
    <mergeCell ref="B23:C23"/>
    <mergeCell ref="B24:C24"/>
    <mergeCell ref="B13:C13"/>
    <mergeCell ref="B18:C18"/>
    <mergeCell ref="B34:C34"/>
    <mergeCell ref="B43:C43"/>
    <mergeCell ref="B37:C37"/>
    <mergeCell ref="B38:C38"/>
    <mergeCell ref="B39:C39"/>
    <mergeCell ref="B40:C40"/>
    <mergeCell ref="B41:C41"/>
    <mergeCell ref="B42:C42"/>
    <mergeCell ref="B27:C27"/>
    <mergeCell ref="B28:C28"/>
    <mergeCell ref="B29:C29"/>
    <mergeCell ref="B30:C30"/>
    <mergeCell ref="B26:C26"/>
    <mergeCell ref="B35:C35"/>
    <mergeCell ref="B36:C36"/>
    <mergeCell ref="B25:C25"/>
    <mergeCell ref="B31:C31"/>
    <mergeCell ref="B32:C32"/>
    <mergeCell ref="B33:C33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H32"/>
  <sheetViews>
    <sheetView topLeftCell="A16" workbookViewId="0">
      <selection sqref="A1:H31"/>
    </sheetView>
  </sheetViews>
  <sheetFormatPr defaultRowHeight="13.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>
      <c r="A1" s="30" t="s">
        <v>64</v>
      </c>
      <c r="B1" s="31" t="s">
        <v>65</v>
      </c>
      <c r="C1" s="30" t="s">
        <v>66</v>
      </c>
      <c r="D1" s="30" t="s">
        <v>67</v>
      </c>
      <c r="E1" s="30" t="s">
        <v>68</v>
      </c>
      <c r="F1" s="30" t="s">
        <v>69</v>
      </c>
      <c r="G1" s="30" t="s">
        <v>68</v>
      </c>
      <c r="H1" s="30" t="s">
        <v>70</v>
      </c>
    </row>
    <row r="2" spans="1:8" ht="14.25">
      <c r="A2" s="32">
        <v>1</v>
      </c>
      <c r="B2" s="33">
        <v>12</v>
      </c>
      <c r="C2" s="32">
        <v>44085</v>
      </c>
      <c r="D2" s="32">
        <v>510339.73032393202</v>
      </c>
      <c r="E2" s="32">
        <v>422801.150461538</v>
      </c>
      <c r="F2" s="32">
        <v>87538.579862393206</v>
      </c>
      <c r="G2" s="32">
        <v>422801.150461538</v>
      </c>
      <c r="H2" s="32">
        <v>0.17153001159997699</v>
      </c>
    </row>
    <row r="3" spans="1:8" ht="14.25">
      <c r="A3" s="32">
        <v>2</v>
      </c>
      <c r="B3" s="33">
        <v>13</v>
      </c>
      <c r="C3" s="32">
        <v>11418.796</v>
      </c>
      <c r="D3" s="32">
        <v>70093.786953626797</v>
      </c>
      <c r="E3" s="32">
        <v>53840.934232599699</v>
      </c>
      <c r="F3" s="32">
        <v>16252.8527210272</v>
      </c>
      <c r="G3" s="32">
        <v>53840.934232599699</v>
      </c>
      <c r="H3" s="32">
        <v>0.231872943771462</v>
      </c>
    </row>
    <row r="4" spans="1:8" ht="14.25">
      <c r="A4" s="32">
        <v>3</v>
      </c>
      <c r="B4" s="33">
        <v>14</v>
      </c>
      <c r="C4" s="32">
        <v>82756</v>
      </c>
      <c r="D4" s="32">
        <v>92172.829906837607</v>
      </c>
      <c r="E4" s="32">
        <v>67979.374419658096</v>
      </c>
      <c r="F4" s="32">
        <v>24193.455487179501</v>
      </c>
      <c r="G4" s="32">
        <v>67979.374419658096</v>
      </c>
      <c r="H4" s="32">
        <v>0.26247925241779702</v>
      </c>
    </row>
    <row r="5" spans="1:8" ht="14.25">
      <c r="A5" s="32">
        <v>4</v>
      </c>
      <c r="B5" s="33">
        <v>15</v>
      </c>
      <c r="C5" s="32">
        <v>3417</v>
      </c>
      <c r="D5" s="32">
        <v>55066.821199999998</v>
      </c>
      <c r="E5" s="32">
        <v>43814.523924786299</v>
      </c>
      <c r="F5" s="32">
        <v>11252.297275213699</v>
      </c>
      <c r="G5" s="32">
        <v>43814.523924786299</v>
      </c>
      <c r="H5" s="32">
        <v>0.20433896546063299</v>
      </c>
    </row>
    <row r="6" spans="1:8" ht="14.25">
      <c r="A6" s="32">
        <v>5</v>
      </c>
      <c r="B6" s="33">
        <v>16</v>
      </c>
      <c r="C6" s="32">
        <v>2278</v>
      </c>
      <c r="D6" s="32">
        <v>199032.33377435899</v>
      </c>
      <c r="E6" s="32">
        <v>202077.773750427</v>
      </c>
      <c r="F6" s="32">
        <v>-3045.43997606838</v>
      </c>
      <c r="G6" s="32">
        <v>202077.773750427</v>
      </c>
      <c r="H6" s="32">
        <v>-1.5301232308922001E-2</v>
      </c>
    </row>
    <row r="7" spans="1:8" ht="14.25">
      <c r="A7" s="32">
        <v>6</v>
      </c>
      <c r="B7" s="33">
        <v>17</v>
      </c>
      <c r="C7" s="32">
        <v>15269</v>
      </c>
      <c r="D7" s="32">
        <v>348752.837694872</v>
      </c>
      <c r="E7" s="32">
        <v>274480.04825299099</v>
      </c>
      <c r="F7" s="32">
        <v>74272.789441880304</v>
      </c>
      <c r="G7" s="32">
        <v>274480.04825299099</v>
      </c>
      <c r="H7" s="32">
        <v>0.212966839016411</v>
      </c>
    </row>
    <row r="8" spans="1:8" ht="14.25">
      <c r="A8" s="32">
        <v>7</v>
      </c>
      <c r="B8" s="33">
        <v>18</v>
      </c>
      <c r="C8" s="32">
        <v>37846</v>
      </c>
      <c r="D8" s="32">
        <v>158902.846965812</v>
      </c>
      <c r="E8" s="32">
        <v>129413.992783761</v>
      </c>
      <c r="F8" s="32">
        <v>29488.854182051298</v>
      </c>
      <c r="G8" s="32">
        <v>129413.992783761</v>
      </c>
      <c r="H8" s="32">
        <v>0.18557788450697699</v>
      </c>
    </row>
    <row r="9" spans="1:8" ht="14.25">
      <c r="A9" s="32">
        <v>8</v>
      </c>
      <c r="B9" s="33">
        <v>19</v>
      </c>
      <c r="C9" s="32">
        <v>11314</v>
      </c>
      <c r="D9" s="32">
        <v>102119.186596581</v>
      </c>
      <c r="E9" s="32">
        <v>85080.472789743595</v>
      </c>
      <c r="F9" s="32">
        <v>17038.713806837601</v>
      </c>
      <c r="G9" s="32">
        <v>85080.472789743595</v>
      </c>
      <c r="H9" s="32">
        <v>0.166851248768251</v>
      </c>
    </row>
    <row r="10" spans="1:8" ht="14.25">
      <c r="A10" s="32">
        <v>9</v>
      </c>
      <c r="B10" s="33">
        <v>21</v>
      </c>
      <c r="C10" s="32">
        <v>110108</v>
      </c>
      <c r="D10" s="32">
        <v>473858.40580000001</v>
      </c>
      <c r="E10" s="32">
        <v>425291.04550000001</v>
      </c>
      <c r="F10" s="32">
        <v>48567.3603</v>
      </c>
      <c r="G10" s="32">
        <v>425291.04550000001</v>
      </c>
      <c r="H10" s="32">
        <v>0.102493402471157</v>
      </c>
    </row>
    <row r="11" spans="1:8" ht="14.25">
      <c r="A11" s="32">
        <v>10</v>
      </c>
      <c r="B11" s="33">
        <v>22</v>
      </c>
      <c r="C11" s="32">
        <v>26253</v>
      </c>
      <c r="D11" s="32">
        <v>424550.50272734999</v>
      </c>
      <c r="E11" s="32">
        <v>363110.56662991497</v>
      </c>
      <c r="F11" s="32">
        <v>61439.936097435901</v>
      </c>
      <c r="G11" s="32">
        <v>363110.56662991497</v>
      </c>
      <c r="H11" s="32">
        <v>0.14471761475428799</v>
      </c>
    </row>
    <row r="12" spans="1:8" ht="14.25">
      <c r="A12" s="32">
        <v>11</v>
      </c>
      <c r="B12" s="33">
        <v>23</v>
      </c>
      <c r="C12" s="32">
        <v>141447.427</v>
      </c>
      <c r="D12" s="32">
        <v>1212182.21116068</v>
      </c>
      <c r="E12" s="32">
        <v>1011524.38983248</v>
      </c>
      <c r="F12" s="32">
        <v>200657.821328205</v>
      </c>
      <c r="G12" s="32">
        <v>1011524.38983248</v>
      </c>
      <c r="H12" s="32">
        <v>0.16553437220966299</v>
      </c>
    </row>
    <row r="13" spans="1:8" ht="14.25">
      <c r="A13" s="32">
        <v>12</v>
      </c>
      <c r="B13" s="33">
        <v>24</v>
      </c>
      <c r="C13" s="32">
        <v>25946</v>
      </c>
      <c r="D13" s="32">
        <v>907331.11019829102</v>
      </c>
      <c r="E13" s="32">
        <v>857477.01676068397</v>
      </c>
      <c r="F13" s="32">
        <v>49854.093437606803</v>
      </c>
      <c r="G13" s="32">
        <v>857477.01676068397</v>
      </c>
      <c r="H13" s="32">
        <v>5.4945865822578897E-2</v>
      </c>
    </row>
    <row r="14" spans="1:8" ht="14.25">
      <c r="A14" s="32">
        <v>13</v>
      </c>
      <c r="B14" s="33">
        <v>25</v>
      </c>
      <c r="C14" s="32">
        <v>69942</v>
      </c>
      <c r="D14" s="32">
        <v>863140.86979999999</v>
      </c>
      <c r="E14" s="32">
        <v>808744.84959999996</v>
      </c>
      <c r="F14" s="32">
        <v>54396.020199999999</v>
      </c>
      <c r="G14" s="32">
        <v>808744.84959999996</v>
      </c>
      <c r="H14" s="32">
        <v>6.3021022527416898E-2</v>
      </c>
    </row>
    <row r="15" spans="1:8" ht="14.25">
      <c r="A15" s="32">
        <v>14</v>
      </c>
      <c r="B15" s="33">
        <v>26</v>
      </c>
      <c r="C15" s="32">
        <v>60311</v>
      </c>
      <c r="D15" s="32">
        <v>306175.61532760801</v>
      </c>
      <c r="E15" s="32">
        <v>266802.154170706</v>
      </c>
      <c r="F15" s="32">
        <v>39373.461156901903</v>
      </c>
      <c r="G15" s="32">
        <v>266802.154170706</v>
      </c>
      <c r="H15" s="32">
        <v>0.128597638694291</v>
      </c>
    </row>
    <row r="16" spans="1:8" ht="14.25">
      <c r="A16" s="32">
        <v>15</v>
      </c>
      <c r="B16" s="33">
        <v>27</v>
      </c>
      <c r="C16" s="32">
        <v>117891.947</v>
      </c>
      <c r="D16" s="32">
        <v>803033.74835811194</v>
      </c>
      <c r="E16" s="32">
        <v>684991.58946106199</v>
      </c>
      <c r="F16" s="32">
        <v>118042.15889705</v>
      </c>
      <c r="G16" s="32">
        <v>684991.58946106199</v>
      </c>
      <c r="H16" s="32">
        <v>0.14699526531531201</v>
      </c>
    </row>
    <row r="17" spans="1:8" ht="14.25">
      <c r="A17" s="32">
        <v>16</v>
      </c>
      <c r="B17" s="33">
        <v>29</v>
      </c>
      <c r="C17" s="32">
        <v>165967</v>
      </c>
      <c r="D17" s="32">
        <v>2057973.2333299101</v>
      </c>
      <c r="E17" s="32">
        <v>1844694.9694717899</v>
      </c>
      <c r="F17" s="32">
        <v>213278.26385811999</v>
      </c>
      <c r="G17" s="32">
        <v>1844694.9694717899</v>
      </c>
      <c r="H17" s="32">
        <v>0.103635100983808</v>
      </c>
    </row>
    <row r="18" spans="1:8" ht="14.25">
      <c r="A18" s="32">
        <v>17</v>
      </c>
      <c r="B18" s="33">
        <v>31</v>
      </c>
      <c r="C18" s="32">
        <v>33669.531000000003</v>
      </c>
      <c r="D18" s="32">
        <v>246777.57308584801</v>
      </c>
      <c r="E18" s="32">
        <v>203880.314225971</v>
      </c>
      <c r="F18" s="32">
        <v>42897.258859877104</v>
      </c>
      <c r="G18" s="32">
        <v>203880.314225971</v>
      </c>
      <c r="H18" s="32">
        <v>0.17382964879452001</v>
      </c>
    </row>
    <row r="19" spans="1:8" ht="14.25">
      <c r="A19" s="32">
        <v>18</v>
      </c>
      <c r="B19" s="33">
        <v>32</v>
      </c>
      <c r="C19" s="32">
        <v>15943.557000000001</v>
      </c>
      <c r="D19" s="32">
        <v>244812.27864407399</v>
      </c>
      <c r="E19" s="32">
        <v>219303.848214361</v>
      </c>
      <c r="F19" s="32">
        <v>25508.430429713299</v>
      </c>
      <c r="G19" s="32">
        <v>219303.848214361</v>
      </c>
      <c r="H19" s="32">
        <v>0.10419587845427999</v>
      </c>
    </row>
    <row r="20" spans="1:8" ht="14.25">
      <c r="A20" s="32">
        <v>19</v>
      </c>
      <c r="B20" s="33">
        <v>33</v>
      </c>
      <c r="C20" s="32">
        <v>33247.951999999997</v>
      </c>
      <c r="D20" s="32">
        <v>452534.18826980598</v>
      </c>
      <c r="E20" s="32">
        <v>353127.07776009501</v>
      </c>
      <c r="F20" s="32">
        <v>99407.110509711099</v>
      </c>
      <c r="G20" s="32">
        <v>353127.07776009501</v>
      </c>
      <c r="H20" s="32">
        <v>0.21966762531197601</v>
      </c>
    </row>
    <row r="21" spans="1:8" ht="14.25">
      <c r="A21" s="32">
        <v>20</v>
      </c>
      <c r="B21" s="33">
        <v>34</v>
      </c>
      <c r="C21" s="32">
        <v>45295.212</v>
      </c>
      <c r="D21" s="32">
        <v>226053.72465483699</v>
      </c>
      <c r="E21" s="32">
        <v>159054.933739311</v>
      </c>
      <c r="F21" s="32">
        <v>66998.790915526493</v>
      </c>
      <c r="G21" s="32">
        <v>159054.933739311</v>
      </c>
      <c r="H21" s="32">
        <v>0.296384370652717</v>
      </c>
    </row>
    <row r="22" spans="1:8" ht="14.25">
      <c r="A22" s="32">
        <v>21</v>
      </c>
      <c r="B22" s="33">
        <v>35</v>
      </c>
      <c r="C22" s="32">
        <v>41799.423000000003</v>
      </c>
      <c r="D22" s="32">
        <v>1008071.23565841</v>
      </c>
      <c r="E22" s="32">
        <v>970238.009045896</v>
      </c>
      <c r="F22" s="32">
        <v>37833.226612510698</v>
      </c>
      <c r="G22" s="32">
        <v>970238.009045896</v>
      </c>
      <c r="H22" s="32">
        <v>3.75303106310741E-2</v>
      </c>
    </row>
    <row r="23" spans="1:8" ht="14.25">
      <c r="A23" s="32">
        <v>22</v>
      </c>
      <c r="B23" s="33">
        <v>36</v>
      </c>
      <c r="C23" s="32">
        <v>108288.614</v>
      </c>
      <c r="D23" s="32">
        <v>474815.48713097302</v>
      </c>
      <c r="E23" s="32">
        <v>394989.11456467002</v>
      </c>
      <c r="F23" s="32">
        <v>79826.372566303806</v>
      </c>
      <c r="G23" s="32">
        <v>394989.11456467002</v>
      </c>
      <c r="H23" s="32">
        <v>0.16812082741581799</v>
      </c>
    </row>
    <row r="24" spans="1:8" ht="14.25">
      <c r="A24" s="32">
        <v>23</v>
      </c>
      <c r="B24" s="33">
        <v>37</v>
      </c>
      <c r="C24" s="32">
        <v>86765.376000000004</v>
      </c>
      <c r="D24" s="32">
        <v>688069.59314955794</v>
      </c>
      <c r="E24" s="32">
        <v>577812.19275851303</v>
      </c>
      <c r="F24" s="32">
        <v>110257.400391045</v>
      </c>
      <c r="G24" s="32">
        <v>577812.19275851303</v>
      </c>
      <c r="H24" s="32">
        <v>0.16024164050958001</v>
      </c>
    </row>
    <row r="25" spans="1:8" ht="14.25">
      <c r="A25" s="32">
        <v>24</v>
      </c>
      <c r="B25" s="33">
        <v>38</v>
      </c>
      <c r="C25" s="32">
        <v>147576.00200000001</v>
      </c>
      <c r="D25" s="32">
        <v>699282.359687611</v>
      </c>
      <c r="E25" s="32">
        <v>649444.90920885</v>
      </c>
      <c r="F25" s="32">
        <v>49837.4504787611</v>
      </c>
      <c r="G25" s="32">
        <v>649444.90920885</v>
      </c>
      <c r="H25" s="32">
        <v>7.1269423271344695E-2</v>
      </c>
    </row>
    <row r="26" spans="1:8" ht="14.25">
      <c r="A26" s="32">
        <v>25</v>
      </c>
      <c r="B26" s="33">
        <v>39</v>
      </c>
      <c r="C26" s="32">
        <v>83382.394</v>
      </c>
      <c r="D26" s="32">
        <v>123052.834867831</v>
      </c>
      <c r="E26" s="32">
        <v>90276.279739860896</v>
      </c>
      <c r="F26" s="32">
        <v>32776.555127970598</v>
      </c>
      <c r="G26" s="32">
        <v>90276.279739860896</v>
      </c>
      <c r="H26" s="32">
        <v>0.26636164183600602</v>
      </c>
    </row>
    <row r="27" spans="1:8" ht="14.25">
      <c r="A27" s="32">
        <v>26</v>
      </c>
      <c r="B27" s="33">
        <v>40</v>
      </c>
      <c r="C27" s="32">
        <v>1</v>
      </c>
      <c r="D27" s="32">
        <v>3.8462000000000001</v>
      </c>
      <c r="E27" s="32">
        <v>3.0973000000000002</v>
      </c>
      <c r="F27" s="32">
        <v>0.74890000000000001</v>
      </c>
      <c r="G27" s="32">
        <v>3.0973000000000002</v>
      </c>
      <c r="H27" s="32">
        <v>0.19471166346003799</v>
      </c>
    </row>
    <row r="28" spans="1:8" ht="14.25">
      <c r="A28" s="32">
        <v>27</v>
      </c>
      <c r="B28" s="33">
        <v>42</v>
      </c>
      <c r="C28" s="32">
        <v>16343.856</v>
      </c>
      <c r="D28" s="32">
        <v>234677.5001</v>
      </c>
      <c r="E28" s="32">
        <v>211228.99799999999</v>
      </c>
      <c r="F28" s="32">
        <v>23448.502100000002</v>
      </c>
      <c r="G28" s="32">
        <v>211228.99799999999</v>
      </c>
      <c r="H28" s="32">
        <v>9.9917981442653001E-2</v>
      </c>
    </row>
    <row r="29" spans="1:8" ht="14.25">
      <c r="A29" s="32">
        <v>28</v>
      </c>
      <c r="B29" s="33">
        <v>75</v>
      </c>
      <c r="C29" s="32">
        <v>345</v>
      </c>
      <c r="D29" s="32">
        <v>175100.85470085501</v>
      </c>
      <c r="E29" s="32">
        <v>166842.624786325</v>
      </c>
      <c r="F29" s="32">
        <v>8258.2299145299094</v>
      </c>
      <c r="G29" s="32">
        <v>166842.624786325</v>
      </c>
      <c r="H29" s="32">
        <v>4.7162704765995697E-2</v>
      </c>
    </row>
    <row r="30" spans="1:8" ht="14.25">
      <c r="A30" s="32">
        <v>29</v>
      </c>
      <c r="B30" s="33">
        <v>76</v>
      </c>
      <c r="C30" s="32">
        <v>2151</v>
      </c>
      <c r="D30" s="32">
        <v>397173.34906923102</v>
      </c>
      <c r="E30" s="32">
        <v>367813.10614615399</v>
      </c>
      <c r="F30" s="32">
        <v>29360.242923076901</v>
      </c>
      <c r="G30" s="32">
        <v>367813.10614615399</v>
      </c>
      <c r="H30" s="32">
        <v>7.3922993554029204E-2</v>
      </c>
    </row>
    <row r="31" spans="1:8" ht="14.25">
      <c r="A31" s="32">
        <v>30</v>
      </c>
      <c r="B31" s="33">
        <v>99</v>
      </c>
      <c r="C31" s="32">
        <v>37</v>
      </c>
      <c r="D31" s="32">
        <v>55010.798275470799</v>
      </c>
      <c r="E31" s="32">
        <v>44383.699720142198</v>
      </c>
      <c r="F31" s="32">
        <v>10627.098555328599</v>
      </c>
      <c r="G31" s="32">
        <v>44383.699720142198</v>
      </c>
      <c r="H31" s="32">
        <v>0.19318204586148</v>
      </c>
    </row>
    <row r="32" spans="1:8" ht="14.25">
      <c r="A32" s="32"/>
      <c r="B32" s="33"/>
      <c r="C32" s="32"/>
      <c r="D32" s="32"/>
      <c r="E32" s="32"/>
      <c r="F32" s="32"/>
      <c r="G32" s="32"/>
      <c r="H32" s="32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admin</cp:lastModifiedBy>
  <dcterms:created xsi:type="dcterms:W3CDTF">2013-06-21T00:28:37Z</dcterms:created>
  <dcterms:modified xsi:type="dcterms:W3CDTF">2013-12-05T00:23:05Z</dcterms:modified>
</cp:coreProperties>
</file>