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1" l="1"/>
  <c r="L31" s="1"/>
  <c r="G39"/>
  <c r="L39" s="1"/>
  <c r="G37"/>
  <c r="G33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L33"/>
  <c r="G25"/>
  <c r="L25" s="1"/>
  <c r="G22"/>
  <c r="L22" s="1"/>
  <c r="G17"/>
  <c r="L17" s="1"/>
  <c r="G14"/>
  <c r="L14" s="1"/>
  <c r="G9"/>
  <c r="L9" s="1"/>
  <c r="G6"/>
  <c r="L6" s="1"/>
  <c r="L37"/>
  <c r="L35"/>
  <c r="G28"/>
  <c r="L28" s="1"/>
  <c r="G24"/>
  <c r="L24" s="1"/>
  <c r="G20"/>
  <c r="L20" s="1"/>
  <c r="G16"/>
  <c r="L16" s="1"/>
  <c r="G12"/>
  <c r="L12" s="1"/>
  <c r="G8"/>
  <c r="L8" s="1"/>
  <c r="L7"/>
  <c r="J3"/>
  <c r="G3"/>
  <c r="L36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<sst xmlns="http://schemas.openxmlformats.org/spreadsheetml/2006/main" count="114" uniqueCount="71">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</sst>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71" Type="http://schemas.openxmlformats.org/officeDocument/2006/relationships/hyperlink" Target="cid:bb0725832" TargetMode="External"/><Relationship Id="rId276" Type="http://schemas.openxmlformats.org/officeDocument/2006/relationships/image" Target="cid:bb0a5c6213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13910424.119899999</v>
      </c>
      <c r="F3" s="25">
        <f>RA!I7</f>
        <v>1619617.0715999999</v>
      </c>
      <c r="G3" s="16">
        <f>E3-F3</f>
        <v>12290807.0483</v>
      </c>
      <c r="H3" s="27">
        <f>RA!J7</f>
        <v>11.6431897233313</v>
      </c>
      <c r="I3" s="20">
        <f>SUM(I4:I39)</f>
        <v>13910427.287943471</v>
      </c>
      <c r="J3" s="21">
        <f>SUM(J4:J39)</f>
        <v>12290773.990609879</v>
      </c>
      <c r="K3" s="22">
        <f>E3-I3</f>
        <v>-3.1680434718728065</v>
      </c>
      <c r="L3" s="22">
        <f>G3-J3</f>
        <v>33.057690121233463</v>
      </c>
    </row>
    <row r="4" spans="1:12">
      <c r="A4" s="59">
        <f>RA!A8</f>
        <v>41617</v>
      </c>
      <c r="B4" s="12">
        <v>12</v>
      </c>
      <c r="C4" s="56" t="s">
        <v>6</v>
      </c>
      <c r="D4" s="56"/>
      <c r="E4" s="15">
        <f>VLOOKUP(C4,RA!B8:D39,3,0)</f>
        <v>573288.33550000004</v>
      </c>
      <c r="F4" s="25">
        <f>VLOOKUP(C4,RA!B8:I43,8,0)</f>
        <v>90116.710099999997</v>
      </c>
      <c r="G4" s="16">
        <f t="shared" ref="G4:G39" si="0">E4-F4</f>
        <v>483171.62540000002</v>
      </c>
      <c r="H4" s="27">
        <f>RA!J8</f>
        <v>15.7192645514763</v>
      </c>
      <c r="I4" s="20">
        <f>VLOOKUP(B4,RMS!B:D,3,FALSE)</f>
        <v>573288.81017692306</v>
      </c>
      <c r="J4" s="21">
        <f>VLOOKUP(B4,RMS!B:E,4,FALSE)</f>
        <v>483138.63528290601</v>
      </c>
      <c r="K4" s="22">
        <f t="shared" ref="K4:K39" si="1">E4-I4</f>
        <v>-0.47467692301142961</v>
      </c>
      <c r="L4" s="22">
        <f t="shared" ref="L4:L39" si="2">G4-J4</f>
        <v>32.99011709401384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69414.219100000002</v>
      </c>
      <c r="F5" s="25">
        <f>VLOOKUP(C5,RA!B9:I44,8,0)</f>
        <v>16331.5362</v>
      </c>
      <c r="G5" s="16">
        <f t="shared" si="0"/>
        <v>53082.6829</v>
      </c>
      <c r="H5" s="27">
        <f>RA!J9</f>
        <v>23.527652420136501</v>
      </c>
      <c r="I5" s="20">
        <f>VLOOKUP(B5,RMS!B:D,3,FALSE)</f>
        <v>69414.233599016705</v>
      </c>
      <c r="J5" s="21">
        <f>VLOOKUP(B5,RMS!B:E,4,FALSE)</f>
        <v>53082.6859354966</v>
      </c>
      <c r="K5" s="22">
        <f t="shared" si="1"/>
        <v>-1.4499016702757217E-2</v>
      </c>
      <c r="L5" s="22">
        <f t="shared" si="2"/>
        <v>-3.0354966002050787E-3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89297.467300000004</v>
      </c>
      <c r="F6" s="25">
        <f>VLOOKUP(C6,RA!B10:I45,8,0)</f>
        <v>23357.458500000001</v>
      </c>
      <c r="G6" s="16">
        <f t="shared" si="0"/>
        <v>65940.008800000011</v>
      </c>
      <c r="H6" s="27">
        <f>RA!J10</f>
        <v>26.156910387535699</v>
      </c>
      <c r="I6" s="20">
        <f>VLOOKUP(B6,RMS!B:D,3,FALSE)</f>
        <v>89299.236605128201</v>
      </c>
      <c r="J6" s="21">
        <f>VLOOKUP(B6,RMS!B:E,4,FALSE)</f>
        <v>65940.008661538493</v>
      </c>
      <c r="K6" s="22">
        <f t="shared" si="1"/>
        <v>-1.76930512819672</v>
      </c>
      <c r="L6" s="22">
        <f t="shared" si="2"/>
        <v>1.3846151705365628E-4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87933.269700000004</v>
      </c>
      <c r="F7" s="25">
        <f>VLOOKUP(C7,RA!B11:I46,8,0)</f>
        <v>8678.1196999999993</v>
      </c>
      <c r="G7" s="16">
        <f t="shared" si="0"/>
        <v>79255.150000000009</v>
      </c>
      <c r="H7" s="27">
        <f>RA!J11</f>
        <v>9.86898329791096</v>
      </c>
      <c r="I7" s="20">
        <f>VLOOKUP(B7,RMS!B:D,3,FALSE)</f>
        <v>87933.289729914497</v>
      </c>
      <c r="J7" s="21">
        <f>VLOOKUP(B7,RMS!B:E,4,FALSE)</f>
        <v>79255.149964102602</v>
      </c>
      <c r="K7" s="22">
        <f t="shared" si="1"/>
        <v>-2.0029914492624812E-2</v>
      </c>
      <c r="L7" s="22">
        <f t="shared" si="2"/>
        <v>3.5897406633011997E-5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233706.9503</v>
      </c>
      <c r="F8" s="25">
        <f>VLOOKUP(C8,RA!B12:I47,8,0)</f>
        <v>-14523.8282</v>
      </c>
      <c r="G8" s="16">
        <f t="shared" si="0"/>
        <v>248230.77849999999</v>
      </c>
      <c r="H8" s="27">
        <f>RA!J12</f>
        <v>-6.2145469706212699</v>
      </c>
      <c r="I8" s="20">
        <f>VLOOKUP(B8,RMS!B:D,3,FALSE)</f>
        <v>233706.935567521</v>
      </c>
      <c r="J8" s="21">
        <f>VLOOKUP(B8,RMS!B:E,4,FALSE)</f>
        <v>248230.77828290599</v>
      </c>
      <c r="K8" s="22">
        <f t="shared" si="1"/>
        <v>1.4732479001395404E-2</v>
      </c>
      <c r="L8" s="22">
        <f t="shared" si="2"/>
        <v>2.1709399879910052E-4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370668.95260000002</v>
      </c>
      <c r="F9" s="25">
        <f>VLOOKUP(C9,RA!B13:I48,8,0)</f>
        <v>72863.184099999999</v>
      </c>
      <c r="G9" s="16">
        <f t="shared" si="0"/>
        <v>297805.76850000001</v>
      </c>
      <c r="H9" s="27">
        <f>RA!J13</f>
        <v>19.657212612200901</v>
      </c>
      <c r="I9" s="20">
        <f>VLOOKUP(B9,RMS!B:D,3,FALSE)</f>
        <v>370669.09606068401</v>
      </c>
      <c r="J9" s="21">
        <f>VLOOKUP(B9,RMS!B:E,4,FALSE)</f>
        <v>297805.76825897401</v>
      </c>
      <c r="K9" s="22">
        <f t="shared" si="1"/>
        <v>-0.1434606839902699</v>
      </c>
      <c r="L9" s="22">
        <f t="shared" si="2"/>
        <v>2.4102599127218127E-4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191819.89780000001</v>
      </c>
      <c r="F10" s="25">
        <f>VLOOKUP(C10,RA!B14:I49,8,0)</f>
        <v>33589.149299999997</v>
      </c>
      <c r="G10" s="16">
        <f t="shared" si="0"/>
        <v>158230.74850000002</v>
      </c>
      <c r="H10" s="27">
        <f>RA!J14</f>
        <v>17.510774265463098</v>
      </c>
      <c r="I10" s="20">
        <f>VLOOKUP(B10,RMS!B:D,3,FALSE)</f>
        <v>191819.88501111101</v>
      </c>
      <c r="J10" s="21">
        <f>VLOOKUP(B10,RMS!B:E,4,FALSE)</f>
        <v>158230.750098291</v>
      </c>
      <c r="K10" s="22">
        <f t="shared" si="1"/>
        <v>1.2788888998329639E-2</v>
      </c>
      <c r="L10" s="22">
        <f t="shared" si="2"/>
        <v>-1.5982909826561809E-3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115701.93060000001</v>
      </c>
      <c r="F11" s="25">
        <f>VLOOKUP(C11,RA!B15:I50,8,0)</f>
        <v>18520.969400000002</v>
      </c>
      <c r="G11" s="16">
        <f t="shared" si="0"/>
        <v>97180.961200000005</v>
      </c>
      <c r="H11" s="27">
        <f>RA!J15</f>
        <v>16.007485185385502</v>
      </c>
      <c r="I11" s="20">
        <f>VLOOKUP(B11,RMS!B:D,3,FALSE)</f>
        <v>115702.008899145</v>
      </c>
      <c r="J11" s="21">
        <f>VLOOKUP(B11,RMS!B:E,4,FALSE)</f>
        <v>97180.958185470095</v>
      </c>
      <c r="K11" s="22">
        <f t="shared" si="1"/>
        <v>-7.8299144995980896E-2</v>
      </c>
      <c r="L11" s="22">
        <f t="shared" si="2"/>
        <v>3.0145299097057432E-3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495451.92060000001</v>
      </c>
      <c r="F12" s="25">
        <f>VLOOKUP(C12,RA!B16:I51,8,0)</f>
        <v>43752.656000000003</v>
      </c>
      <c r="G12" s="16">
        <f t="shared" si="0"/>
        <v>451699.26459999999</v>
      </c>
      <c r="H12" s="27">
        <f>RA!J16</f>
        <v>8.8308580875042004</v>
      </c>
      <c r="I12" s="20">
        <f>VLOOKUP(B12,RMS!B:D,3,FALSE)</f>
        <v>495451.83350000001</v>
      </c>
      <c r="J12" s="21">
        <f>VLOOKUP(B12,RMS!B:E,4,FALSE)</f>
        <v>451699.26459999999</v>
      </c>
      <c r="K12" s="22">
        <f t="shared" si="1"/>
        <v>8.7100000004284084E-2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430805.62560000003</v>
      </c>
      <c r="F13" s="25">
        <f>VLOOKUP(C13,RA!B17:I52,8,0)</f>
        <v>63923.522299999997</v>
      </c>
      <c r="G13" s="16">
        <f t="shared" si="0"/>
        <v>366882.10330000002</v>
      </c>
      <c r="H13" s="27">
        <f>RA!J17</f>
        <v>14.838135460968299</v>
      </c>
      <c r="I13" s="20">
        <f>VLOOKUP(B13,RMS!B:D,3,FALSE)</f>
        <v>430805.65678632498</v>
      </c>
      <c r="J13" s="21">
        <f>VLOOKUP(B13,RMS!B:E,4,FALSE)</f>
        <v>366882.10363504302</v>
      </c>
      <c r="K13" s="22">
        <f t="shared" si="1"/>
        <v>-3.1186324951704592E-2</v>
      </c>
      <c r="L13" s="22">
        <f t="shared" si="2"/>
        <v>-3.3504300517961383E-4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1241918.3748999999</v>
      </c>
      <c r="F14" s="25">
        <f>VLOOKUP(C14,RA!B18:I53,8,0)</f>
        <v>193708.481</v>
      </c>
      <c r="G14" s="16">
        <f t="shared" si="0"/>
        <v>1048209.8938999999</v>
      </c>
      <c r="H14" s="27">
        <f>RA!J18</f>
        <v>15.597521134639599</v>
      </c>
      <c r="I14" s="20">
        <f>VLOOKUP(B14,RMS!B:D,3,FALSE)</f>
        <v>1241918.38661624</v>
      </c>
      <c r="J14" s="21">
        <f>VLOOKUP(B14,RMS!B:E,4,FALSE)</f>
        <v>1048209.86802137</v>
      </c>
      <c r="K14" s="22">
        <f t="shared" si="1"/>
        <v>-1.1716240085661411E-2</v>
      </c>
      <c r="L14" s="22">
        <f t="shared" si="2"/>
        <v>2.5878629880025983E-2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536659.14099999995</v>
      </c>
      <c r="F15" s="25">
        <f>VLOOKUP(C15,RA!B19:I54,8,0)</f>
        <v>58390.4352</v>
      </c>
      <c r="G15" s="16">
        <f t="shared" si="0"/>
        <v>478268.70579999994</v>
      </c>
      <c r="H15" s="27">
        <f>RA!J19</f>
        <v>10.880357891826201</v>
      </c>
      <c r="I15" s="20">
        <f>VLOOKUP(B15,RMS!B:D,3,FALSE)</f>
        <v>536659.17356495699</v>
      </c>
      <c r="J15" s="21">
        <f>VLOOKUP(B15,RMS!B:E,4,FALSE)</f>
        <v>478268.70374700899</v>
      </c>
      <c r="K15" s="22">
        <f t="shared" si="1"/>
        <v>-3.256495704408735E-2</v>
      </c>
      <c r="L15" s="22">
        <f t="shared" si="2"/>
        <v>2.0529909525066614E-3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966890.33470000001</v>
      </c>
      <c r="F16" s="25">
        <f>VLOOKUP(C16,RA!B20:I55,8,0)</f>
        <v>62804.109799999998</v>
      </c>
      <c r="G16" s="16">
        <f t="shared" si="0"/>
        <v>904086.22490000003</v>
      </c>
      <c r="H16" s="27">
        <f>RA!J20</f>
        <v>6.4954739483962696</v>
      </c>
      <c r="I16" s="20">
        <f>VLOOKUP(B16,RMS!B:D,3,FALSE)</f>
        <v>966890.35340000002</v>
      </c>
      <c r="J16" s="21">
        <f>VLOOKUP(B16,RMS!B:E,4,FALSE)</f>
        <v>904086.22490000003</v>
      </c>
      <c r="K16" s="22">
        <f t="shared" si="1"/>
        <v>-1.8700000015087426E-2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324916.31540000002</v>
      </c>
      <c r="F17" s="25">
        <f>VLOOKUP(C17,RA!B21:I56,8,0)</f>
        <v>40958.603600000002</v>
      </c>
      <c r="G17" s="16">
        <f t="shared" si="0"/>
        <v>283957.71180000005</v>
      </c>
      <c r="H17" s="27">
        <f>RA!J21</f>
        <v>12.605893166545499</v>
      </c>
      <c r="I17" s="20">
        <f>VLOOKUP(B17,RMS!B:D,3,FALSE)</f>
        <v>324916.18588385102</v>
      </c>
      <c r="J17" s="21">
        <f>VLOOKUP(B17,RMS!B:E,4,FALSE)</f>
        <v>283957.71181288903</v>
      </c>
      <c r="K17" s="22">
        <f t="shared" si="1"/>
        <v>0.1295161489979364</v>
      </c>
      <c r="L17" s="22">
        <f t="shared" si="2"/>
        <v>-1.2888980563730001E-5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822534.01670000004</v>
      </c>
      <c r="F18" s="25">
        <f>VLOOKUP(C18,RA!B22:I57,8,0)</f>
        <v>118809.2074</v>
      </c>
      <c r="G18" s="16">
        <f t="shared" si="0"/>
        <v>703724.80930000008</v>
      </c>
      <c r="H18" s="27">
        <f>RA!J22</f>
        <v>14.4442910551787</v>
      </c>
      <c r="I18" s="20">
        <f>VLOOKUP(B18,RMS!B:D,3,FALSE)</f>
        <v>822534.16677138605</v>
      </c>
      <c r="J18" s="21">
        <f>VLOOKUP(B18,RMS!B:E,4,FALSE)</f>
        <v>703724.80729734502</v>
      </c>
      <c r="K18" s="22">
        <f t="shared" si="1"/>
        <v>-0.15007138601504266</v>
      </c>
      <c r="L18" s="22">
        <f t="shared" si="2"/>
        <v>2.0026550628244877E-3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2085412.0481</v>
      </c>
      <c r="F19" s="25">
        <f>VLOOKUP(C19,RA!B23:I58,8,0)</f>
        <v>195193.53880000001</v>
      </c>
      <c r="G19" s="16">
        <f t="shared" si="0"/>
        <v>1890218.5093</v>
      </c>
      <c r="H19" s="27">
        <f>RA!J23</f>
        <v>9.3599506619250192</v>
      </c>
      <c r="I19" s="20">
        <f>VLOOKUP(B19,RMS!B:D,3,FALSE)</f>
        <v>2085412.85427778</v>
      </c>
      <c r="J19" s="21">
        <f>VLOOKUP(B19,RMS!B:E,4,FALSE)</f>
        <v>1890218.5383786301</v>
      </c>
      <c r="K19" s="22">
        <f t="shared" si="1"/>
        <v>-0.8061777800321579</v>
      </c>
      <c r="L19" s="22">
        <f t="shared" si="2"/>
        <v>-2.9078630032017827E-2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247119.51809999999</v>
      </c>
      <c r="F20" s="25">
        <f>VLOOKUP(C20,RA!B24:I59,8,0)</f>
        <v>38591.705499999996</v>
      </c>
      <c r="G20" s="16">
        <f t="shared" si="0"/>
        <v>208527.8126</v>
      </c>
      <c r="H20" s="27">
        <f>RA!J24</f>
        <v>15.6166157156325</v>
      </c>
      <c r="I20" s="20">
        <f>VLOOKUP(B20,RMS!B:D,3,FALSE)</f>
        <v>247119.50447840599</v>
      </c>
      <c r="J20" s="21">
        <f>VLOOKUP(B20,RMS!B:E,4,FALSE)</f>
        <v>208527.81780623301</v>
      </c>
      <c r="K20" s="22">
        <f t="shared" si="1"/>
        <v>1.3621594000142068E-2</v>
      </c>
      <c r="L20" s="22">
        <f t="shared" si="2"/>
        <v>-5.2062330069020391E-3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307748.09590000001</v>
      </c>
      <c r="F21" s="25">
        <f>VLOOKUP(C21,RA!B25:I60,8,0)</f>
        <v>26989.9228</v>
      </c>
      <c r="G21" s="16">
        <f t="shared" si="0"/>
        <v>280758.17310000001</v>
      </c>
      <c r="H21" s="27">
        <f>RA!J25</f>
        <v>8.7701347821726703</v>
      </c>
      <c r="I21" s="20">
        <f>VLOOKUP(B21,RMS!B:D,3,FALSE)</f>
        <v>307748.097898654</v>
      </c>
      <c r="J21" s="21">
        <f>VLOOKUP(B21,RMS!B:E,4,FALSE)</f>
        <v>280758.17963703099</v>
      </c>
      <c r="K21" s="22">
        <f t="shared" si="1"/>
        <v>-1.9986539846286178E-3</v>
      </c>
      <c r="L21" s="22">
        <f t="shared" si="2"/>
        <v>-6.537030974868685E-3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457640.59299999999</v>
      </c>
      <c r="F22" s="25">
        <f>VLOOKUP(C22,RA!B26:I61,8,0)</f>
        <v>103563.96520000001</v>
      </c>
      <c r="G22" s="16">
        <f t="shared" si="0"/>
        <v>354076.62780000002</v>
      </c>
      <c r="H22" s="27">
        <f>RA!J26</f>
        <v>22.6299779311754</v>
      </c>
      <c r="I22" s="20">
        <f>VLOOKUP(B22,RMS!B:D,3,FALSE)</f>
        <v>457640.59357210499</v>
      </c>
      <c r="J22" s="21">
        <f>VLOOKUP(B22,RMS!B:E,4,FALSE)</f>
        <v>354076.62191381399</v>
      </c>
      <c r="K22" s="22">
        <f t="shared" si="1"/>
        <v>-5.7210499653592706E-4</v>
      </c>
      <c r="L22" s="22">
        <f t="shared" si="2"/>
        <v>5.8861860306933522E-3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234293.228</v>
      </c>
      <c r="F23" s="25">
        <f>VLOOKUP(C23,RA!B27:I62,8,0)</f>
        <v>68526.442899999995</v>
      </c>
      <c r="G23" s="16">
        <f t="shared" si="0"/>
        <v>165766.78510000001</v>
      </c>
      <c r="H23" s="27">
        <f>RA!J27</f>
        <v>29.248153472024399</v>
      </c>
      <c r="I23" s="20">
        <f>VLOOKUP(B23,RMS!B:D,3,FALSE)</f>
        <v>234293.18112284201</v>
      </c>
      <c r="J23" s="21">
        <f>VLOOKUP(B23,RMS!B:E,4,FALSE)</f>
        <v>165766.79170028999</v>
      </c>
      <c r="K23" s="22">
        <f t="shared" si="1"/>
        <v>4.6877157990820706E-2</v>
      </c>
      <c r="L23" s="22">
        <f t="shared" si="2"/>
        <v>-6.6002899839077145E-3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1063145.6498</v>
      </c>
      <c r="F24" s="25">
        <f>VLOOKUP(C24,RA!B28:I63,8,0)</f>
        <v>28426.1571</v>
      </c>
      <c r="G24" s="16">
        <f t="shared" si="0"/>
        <v>1034719.4927000001</v>
      </c>
      <c r="H24" s="27">
        <f>RA!J28</f>
        <v>2.67377824528065</v>
      </c>
      <c r="I24" s="20">
        <f>VLOOKUP(B24,RMS!B:D,3,FALSE)</f>
        <v>1063145.64959115</v>
      </c>
      <c r="J24" s="21">
        <f>VLOOKUP(B24,RMS!B:E,4,FALSE)</f>
        <v>1034719.49652023</v>
      </c>
      <c r="K24" s="22">
        <f t="shared" si="1"/>
        <v>2.0885001868009567E-4</v>
      </c>
      <c r="L24" s="22">
        <f t="shared" si="2"/>
        <v>-3.8202299037948251E-3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512648.90720000002</v>
      </c>
      <c r="F25" s="25">
        <f>VLOOKUP(C25,RA!B29:I64,8,0)</f>
        <v>76958.368300000002</v>
      </c>
      <c r="G25" s="16">
        <f t="shared" si="0"/>
        <v>435690.53890000004</v>
      </c>
      <c r="H25" s="27">
        <f>RA!J29</f>
        <v>15.0119052667708</v>
      </c>
      <c r="I25" s="20">
        <f>VLOOKUP(B25,RMS!B:D,3,FALSE)</f>
        <v>512648.90587256599</v>
      </c>
      <c r="J25" s="21">
        <f>VLOOKUP(B25,RMS!B:E,4,FALSE)</f>
        <v>435690.545053682</v>
      </c>
      <c r="K25" s="22">
        <f t="shared" si="1"/>
        <v>1.3274340308271348E-3</v>
      </c>
      <c r="L25" s="22">
        <f t="shared" si="2"/>
        <v>-6.1536819557659328E-3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699501.40879999998</v>
      </c>
      <c r="F26" s="25">
        <f>VLOOKUP(C26,RA!B30:I65,8,0)</f>
        <v>111951.20140000001</v>
      </c>
      <c r="G26" s="16">
        <f t="shared" si="0"/>
        <v>587550.20739999996</v>
      </c>
      <c r="H26" s="27">
        <f>RA!J30</f>
        <v>16.0044282958705</v>
      </c>
      <c r="I26" s="20">
        <f>VLOOKUP(B26,RMS!B:D,3,FALSE)</f>
        <v>699501.409048673</v>
      </c>
      <c r="J26" s="21">
        <f>VLOOKUP(B26,RMS!B:E,4,FALSE)</f>
        <v>587550.22455217701</v>
      </c>
      <c r="K26" s="22">
        <f t="shared" si="1"/>
        <v>-2.4867302272468805E-4</v>
      </c>
      <c r="L26" s="22">
        <f t="shared" si="2"/>
        <v>-1.7152177053503692E-2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729861.41650000005</v>
      </c>
      <c r="F27" s="25">
        <f>VLOOKUP(C27,RA!B31:I66,8,0)</f>
        <v>39602.347000000002</v>
      </c>
      <c r="G27" s="16">
        <f t="shared" si="0"/>
        <v>690259.0695000001</v>
      </c>
      <c r="H27" s="27">
        <f>RA!J31</f>
        <v>5.4260091168965099</v>
      </c>
      <c r="I27" s="20">
        <f>VLOOKUP(B27,RMS!B:D,3,FALSE)</f>
        <v>729861.43665752199</v>
      </c>
      <c r="J27" s="21">
        <f>VLOOKUP(B27,RMS!B:E,4,FALSE)</f>
        <v>690258.96880177001</v>
      </c>
      <c r="K27" s="22">
        <f t="shared" si="1"/>
        <v>-2.0157521939836442E-2</v>
      </c>
      <c r="L27" s="22">
        <f t="shared" si="2"/>
        <v>0.10069823008961976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121864.85679999999</v>
      </c>
      <c r="F28" s="25">
        <f>VLOOKUP(C28,RA!B32:I67,8,0)</f>
        <v>32322.5893</v>
      </c>
      <c r="G28" s="16">
        <f t="shared" si="0"/>
        <v>89542.267499999987</v>
      </c>
      <c r="H28" s="27">
        <f>RA!J32</f>
        <v>26.523306348315501</v>
      </c>
      <c r="I28" s="20">
        <f>VLOOKUP(B28,RMS!B:D,3,FALSE)</f>
        <v>121864.765482271</v>
      </c>
      <c r="J28" s="21">
        <f>VLOOKUP(B28,RMS!B:E,4,FALSE)</f>
        <v>89542.256821163304</v>
      </c>
      <c r="K28" s="22">
        <f t="shared" si="1"/>
        <v>9.1317728991270997E-2</v>
      </c>
      <c r="L28" s="22">
        <f t="shared" si="2"/>
        <v>1.0678836682927795E-2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3.8462000000000001</v>
      </c>
      <c r="F29" s="25">
        <f>VLOOKUP(C29,RA!B33:I68,8,0)</f>
        <v>0.74890000000000001</v>
      </c>
      <c r="G29" s="16">
        <f t="shared" si="0"/>
        <v>3.0973000000000002</v>
      </c>
      <c r="H29" s="27">
        <f>RA!J33</f>
        <v>19.471166346003798</v>
      </c>
      <c r="I29" s="20">
        <f>VLOOKUP(B29,RMS!B:D,3,FALSE)</f>
        <v>3.8462000000000001</v>
      </c>
      <c r="J29" s="21">
        <f>VLOOKUP(B29,RMS!B:E,4,FALSE)</f>
        <v>3.0973000000000002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215532.64240000001</v>
      </c>
      <c r="F31" s="25">
        <f>VLOOKUP(C31,RA!B35:I70,8,0)</f>
        <v>21948.725299999998</v>
      </c>
      <c r="G31" s="16">
        <f t="shared" si="0"/>
        <v>193583.91710000002</v>
      </c>
      <c r="H31" s="27">
        <f>RA!J35</f>
        <v>10.183480820165601</v>
      </c>
      <c r="I31" s="20">
        <f>VLOOKUP(B31,RMS!B:D,3,FALSE)</f>
        <v>215532.6415</v>
      </c>
      <c r="J31" s="21">
        <f>VLOOKUP(B31,RMS!B:E,4,FALSE)</f>
        <v>193583.91810000001</v>
      </c>
      <c r="K31" s="22">
        <f t="shared" si="1"/>
        <v>9.0000001364387572E-4</v>
      </c>
      <c r="L31" s="22">
        <f t="shared" si="2"/>
        <v>-9.9999998928979039E-4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204608.54670000001</v>
      </c>
      <c r="F35" s="25">
        <f>VLOOKUP(C35,RA!B8:I74,8,0)</f>
        <v>11209.2973</v>
      </c>
      <c r="G35" s="16">
        <f t="shared" si="0"/>
        <v>193399.2494</v>
      </c>
      <c r="H35" s="27">
        <f>RA!J39</f>
        <v>5.4784110834017303</v>
      </c>
      <c r="I35" s="20">
        <f>VLOOKUP(B35,RMS!B:D,3,FALSE)</f>
        <v>204608.547008547</v>
      </c>
      <c r="J35" s="21">
        <f>VLOOKUP(B35,RMS!B:E,4,FALSE)</f>
        <v>193399.251196581</v>
      </c>
      <c r="K35" s="22">
        <f t="shared" si="1"/>
        <v>-3.0854699434712529E-4</v>
      </c>
      <c r="L35" s="22">
        <f t="shared" si="2"/>
        <v>-1.7965809965971857E-3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462475.81679999997</v>
      </c>
      <c r="F36" s="25">
        <f>VLOOKUP(C36,RA!B8:I75,8,0)</f>
        <v>32696.618699999999</v>
      </c>
      <c r="G36" s="16">
        <f t="shared" si="0"/>
        <v>429779.19809999998</v>
      </c>
      <c r="H36" s="27">
        <f>RA!J40</f>
        <v>7.0699088497723199</v>
      </c>
      <c r="I36" s="20">
        <f>VLOOKUP(B36,RMS!B:D,3,FALSE)</f>
        <v>462475.80955042702</v>
      </c>
      <c r="J36" s="21">
        <f>VLOOKUP(B36,RMS!B:E,4,FALSE)</f>
        <v>429779.198764103</v>
      </c>
      <c r="K36" s="22">
        <f t="shared" si="1"/>
        <v>7.2495729546062648E-3</v>
      </c>
      <c r="L36" s="22">
        <f t="shared" si="2"/>
        <v>-6.6410301951691508E-4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17560.793799999999</v>
      </c>
      <c r="F39" s="25">
        <f>VLOOKUP(C39,RA!B8:I78,8,0)</f>
        <v>355.12869999999998</v>
      </c>
      <c r="G39" s="16">
        <f t="shared" si="0"/>
        <v>17205.665099999998</v>
      </c>
      <c r="H39" s="27">
        <f>RA!J43</f>
        <v>2.0222815895714201</v>
      </c>
      <c r="I39" s="20">
        <f>VLOOKUP(B39,RMS!B:D,3,FALSE)</f>
        <v>17560.7935103245</v>
      </c>
      <c r="J39" s="21">
        <f>VLOOKUP(B39,RMS!B:E,4,FALSE)</f>
        <v>17205.6653808335</v>
      </c>
      <c r="K39" s="22">
        <f t="shared" si="1"/>
        <v>2.8967549951630645E-4</v>
      </c>
      <c r="L39" s="22">
        <f t="shared" si="2"/>
        <v>-2.8083350116503425E-4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topLeftCell="A4"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13910424.119899999</v>
      </c>
      <c r="E7" s="44">
        <v>17381579</v>
      </c>
      <c r="F7" s="45">
        <v>80.029691893354496</v>
      </c>
      <c r="G7" s="44">
        <v>18370459.9155</v>
      </c>
      <c r="H7" s="45">
        <v>-24.278302318587301</v>
      </c>
      <c r="I7" s="44">
        <v>1619617.0715999999</v>
      </c>
      <c r="J7" s="45">
        <v>11.6431897233313</v>
      </c>
      <c r="K7" s="44">
        <v>2323336.2571</v>
      </c>
      <c r="L7" s="45">
        <v>12.6471316874309</v>
      </c>
      <c r="M7" s="45">
        <v>-0.30289166423907399</v>
      </c>
      <c r="N7" s="44">
        <v>144394226.0309</v>
      </c>
      <c r="O7" s="44">
        <v>5961113431.2563</v>
      </c>
      <c r="P7" s="44">
        <v>820415</v>
      </c>
      <c r="Q7" s="44">
        <v>1160347</v>
      </c>
      <c r="R7" s="45">
        <v>-29.295719297761799</v>
      </c>
      <c r="S7" s="44">
        <v>16.955350791855299</v>
      </c>
      <c r="T7" s="44">
        <v>17.8299056222837</v>
      </c>
      <c r="U7" s="46">
        <v>-5.1579872405142897</v>
      </c>
    </row>
    <row r="8" spans="1:23" ht="12" thickBot="1">
      <c r="A8" s="70">
        <v>41617</v>
      </c>
      <c r="B8" s="60" t="s">
        <v>6</v>
      </c>
      <c r="C8" s="61"/>
      <c r="D8" s="47">
        <v>573288.33550000004</v>
      </c>
      <c r="E8" s="47">
        <v>574670</v>
      </c>
      <c r="F8" s="49">
        <v>99.759572537282295</v>
      </c>
      <c r="G8" s="47">
        <v>650529.97979999997</v>
      </c>
      <c r="H8" s="49">
        <v>-11.8736486708495</v>
      </c>
      <c r="I8" s="47">
        <v>90116.710099999997</v>
      </c>
      <c r="J8" s="49">
        <v>15.7192645514763</v>
      </c>
      <c r="K8" s="47">
        <v>147900.62530000001</v>
      </c>
      <c r="L8" s="49">
        <v>22.735404960962899</v>
      </c>
      <c r="M8" s="49">
        <v>-0.39069419133821598</v>
      </c>
      <c r="N8" s="47">
        <v>5396344.6136999996</v>
      </c>
      <c r="O8" s="47">
        <v>209650997.30239999</v>
      </c>
      <c r="P8" s="47">
        <v>23771</v>
      </c>
      <c r="Q8" s="47">
        <v>33721</v>
      </c>
      <c r="R8" s="49">
        <v>-29.506835503099001</v>
      </c>
      <c r="S8" s="47">
        <v>24.117131609944899</v>
      </c>
      <c r="T8" s="47">
        <v>22.9321995225527</v>
      </c>
      <c r="U8" s="50">
        <v>4.9132380523377197</v>
      </c>
    </row>
    <row r="9" spans="1:23" ht="12" thickBot="1">
      <c r="A9" s="71"/>
      <c r="B9" s="60" t="s">
        <v>7</v>
      </c>
      <c r="C9" s="61"/>
      <c r="D9" s="47">
        <v>69414.219100000002</v>
      </c>
      <c r="E9" s="47">
        <v>73721</v>
      </c>
      <c r="F9" s="49">
        <v>94.157999891482703</v>
      </c>
      <c r="G9" s="47">
        <v>142827.0956</v>
      </c>
      <c r="H9" s="49">
        <v>-51.399824516210401</v>
      </c>
      <c r="I9" s="47">
        <v>16331.5362</v>
      </c>
      <c r="J9" s="49">
        <v>23.527652420136501</v>
      </c>
      <c r="K9" s="47">
        <v>34183.998500000002</v>
      </c>
      <c r="L9" s="49">
        <v>23.9338329722361</v>
      </c>
      <c r="M9" s="49">
        <v>-0.522246170236639</v>
      </c>
      <c r="N9" s="47">
        <v>851252.49479999999</v>
      </c>
      <c r="O9" s="47">
        <v>38659671.796999998</v>
      </c>
      <c r="P9" s="47">
        <v>4486</v>
      </c>
      <c r="Q9" s="47">
        <v>8506</v>
      </c>
      <c r="R9" s="49">
        <v>-47.260757112626401</v>
      </c>
      <c r="S9" s="47">
        <v>15.473521868033901</v>
      </c>
      <c r="T9" s="47">
        <v>15.735748060192799</v>
      </c>
      <c r="U9" s="50">
        <v>-1.69467684471138</v>
      </c>
    </row>
    <row r="10" spans="1:23" ht="12" thickBot="1">
      <c r="A10" s="71"/>
      <c r="B10" s="60" t="s">
        <v>8</v>
      </c>
      <c r="C10" s="61"/>
      <c r="D10" s="47">
        <v>89297.467300000004</v>
      </c>
      <c r="E10" s="47">
        <v>95478</v>
      </c>
      <c r="F10" s="49">
        <v>93.526746789836395</v>
      </c>
      <c r="G10" s="47">
        <v>155340.04440000001</v>
      </c>
      <c r="H10" s="49">
        <v>-42.514843712765199</v>
      </c>
      <c r="I10" s="47">
        <v>23357.458500000001</v>
      </c>
      <c r="J10" s="49">
        <v>26.156910387535699</v>
      </c>
      <c r="K10" s="47">
        <v>46758.106800000001</v>
      </c>
      <c r="L10" s="49">
        <v>30.1004850234226</v>
      </c>
      <c r="M10" s="49">
        <v>-0.50046184290763496</v>
      </c>
      <c r="N10" s="47">
        <v>1136789.7590999999</v>
      </c>
      <c r="O10" s="47">
        <v>52482909.226300001</v>
      </c>
      <c r="P10" s="47">
        <v>73890</v>
      </c>
      <c r="Q10" s="47">
        <v>107342</v>
      </c>
      <c r="R10" s="49">
        <v>-31.163943284082698</v>
      </c>
      <c r="S10" s="47">
        <v>1.2085189782108501</v>
      </c>
      <c r="T10" s="47">
        <v>1.71455749380485</v>
      </c>
      <c r="U10" s="50">
        <v>-41.8726163773743</v>
      </c>
    </row>
    <row r="11" spans="1:23" ht="12" thickBot="1">
      <c r="A11" s="71"/>
      <c r="B11" s="60" t="s">
        <v>9</v>
      </c>
      <c r="C11" s="61"/>
      <c r="D11" s="47">
        <v>87933.269700000004</v>
      </c>
      <c r="E11" s="47">
        <v>77688</v>
      </c>
      <c r="F11" s="49">
        <v>113.187712001854</v>
      </c>
      <c r="G11" s="47">
        <v>76948.413</v>
      </c>
      <c r="H11" s="49">
        <v>14.2756117660283</v>
      </c>
      <c r="I11" s="47">
        <v>8678.1196999999993</v>
      </c>
      <c r="J11" s="49">
        <v>9.86898329791096</v>
      </c>
      <c r="K11" s="47">
        <v>16886.393400000001</v>
      </c>
      <c r="L11" s="49">
        <v>21.945083389829001</v>
      </c>
      <c r="M11" s="49">
        <v>-0.48608802990459798</v>
      </c>
      <c r="N11" s="47">
        <v>605652.81570000004</v>
      </c>
      <c r="O11" s="47">
        <v>19175218.756200001</v>
      </c>
      <c r="P11" s="47">
        <v>2944</v>
      </c>
      <c r="Q11" s="47">
        <v>3690</v>
      </c>
      <c r="R11" s="49">
        <v>-20.216802168021701</v>
      </c>
      <c r="S11" s="47">
        <v>29.868637805706499</v>
      </c>
      <c r="T11" s="47">
        <v>20.278862330623301</v>
      </c>
      <c r="U11" s="50">
        <v>32.106504278715597</v>
      </c>
    </row>
    <row r="12" spans="1:23" ht="12" thickBot="1">
      <c r="A12" s="71"/>
      <c r="B12" s="60" t="s">
        <v>10</v>
      </c>
      <c r="C12" s="61"/>
      <c r="D12" s="47">
        <v>233706.9503</v>
      </c>
      <c r="E12" s="47">
        <v>238694</v>
      </c>
      <c r="F12" s="49">
        <v>97.9106933144528</v>
      </c>
      <c r="G12" s="47">
        <v>293227.21399999998</v>
      </c>
      <c r="H12" s="49">
        <v>-20.298342329167301</v>
      </c>
      <c r="I12" s="47">
        <v>-14523.8282</v>
      </c>
      <c r="J12" s="49">
        <v>-6.2145469706212699</v>
      </c>
      <c r="K12" s="47">
        <v>32294.106800000001</v>
      </c>
      <c r="L12" s="49">
        <v>11.013338891525899</v>
      </c>
      <c r="M12" s="49">
        <v>-1.4497361791099299</v>
      </c>
      <c r="N12" s="47">
        <v>2304765.4526999998</v>
      </c>
      <c r="O12" s="47">
        <v>74295597.107299998</v>
      </c>
      <c r="P12" s="47">
        <v>1758</v>
      </c>
      <c r="Q12" s="47">
        <v>2362</v>
      </c>
      <c r="R12" s="49">
        <v>-25.571549534292998</v>
      </c>
      <c r="S12" s="47">
        <v>132.93910711035301</v>
      </c>
      <c r="T12" s="47">
        <v>140.776384250635</v>
      </c>
      <c r="U12" s="50">
        <v>-5.8953887314563298</v>
      </c>
    </row>
    <row r="13" spans="1:23" ht="12" thickBot="1">
      <c r="A13" s="71"/>
      <c r="B13" s="60" t="s">
        <v>11</v>
      </c>
      <c r="C13" s="61"/>
      <c r="D13" s="47">
        <v>370668.95260000002</v>
      </c>
      <c r="E13" s="47">
        <v>467178</v>
      </c>
      <c r="F13" s="49">
        <v>79.342124971638199</v>
      </c>
      <c r="G13" s="47">
        <v>429437.08639999997</v>
      </c>
      <c r="H13" s="49">
        <v>-13.6849228120136</v>
      </c>
      <c r="I13" s="47">
        <v>72863.184099999999</v>
      </c>
      <c r="J13" s="49">
        <v>19.657212612200901</v>
      </c>
      <c r="K13" s="47">
        <v>91785.796000000002</v>
      </c>
      <c r="L13" s="49">
        <v>21.373514050555499</v>
      </c>
      <c r="M13" s="49">
        <v>-0.20616056867884</v>
      </c>
      <c r="N13" s="47">
        <v>3689593.7707000002</v>
      </c>
      <c r="O13" s="47">
        <v>113368957.177</v>
      </c>
      <c r="P13" s="47">
        <v>10112</v>
      </c>
      <c r="Q13" s="47">
        <v>13258</v>
      </c>
      <c r="R13" s="49">
        <v>-23.729069241212901</v>
      </c>
      <c r="S13" s="47">
        <v>36.656344204905103</v>
      </c>
      <c r="T13" s="47">
        <v>35.981659337758302</v>
      </c>
      <c r="U13" s="50">
        <v>1.8405677974194801</v>
      </c>
    </row>
    <row r="14" spans="1:23" ht="12" thickBot="1">
      <c r="A14" s="71"/>
      <c r="B14" s="60" t="s">
        <v>12</v>
      </c>
      <c r="C14" s="61"/>
      <c r="D14" s="47">
        <v>191819.89780000001</v>
      </c>
      <c r="E14" s="47">
        <v>207536</v>
      </c>
      <c r="F14" s="49">
        <v>92.427288663171694</v>
      </c>
      <c r="G14" s="47">
        <v>172001.56400000001</v>
      </c>
      <c r="H14" s="49">
        <v>11.5221823215514</v>
      </c>
      <c r="I14" s="47">
        <v>33589.149299999997</v>
      </c>
      <c r="J14" s="49">
        <v>17.510774265463098</v>
      </c>
      <c r="K14" s="47">
        <v>32085.476600000002</v>
      </c>
      <c r="L14" s="49">
        <v>18.6541772375977</v>
      </c>
      <c r="M14" s="49">
        <v>4.6864589818808998E-2</v>
      </c>
      <c r="N14" s="47">
        <v>1793811.3548999999</v>
      </c>
      <c r="O14" s="47">
        <v>58483499</v>
      </c>
      <c r="P14" s="47">
        <v>2936</v>
      </c>
      <c r="Q14" s="47">
        <v>3911</v>
      </c>
      <c r="R14" s="49">
        <v>-24.929685502428999</v>
      </c>
      <c r="S14" s="47">
        <v>65.333752656675799</v>
      </c>
      <c r="T14" s="47">
        <v>66.077429787778101</v>
      </c>
      <c r="U14" s="50">
        <v>-1.13827401742907</v>
      </c>
    </row>
    <row r="15" spans="1:23" ht="12" thickBot="1">
      <c r="A15" s="71"/>
      <c r="B15" s="60" t="s">
        <v>13</v>
      </c>
      <c r="C15" s="61"/>
      <c r="D15" s="47">
        <v>115701.93060000001</v>
      </c>
      <c r="E15" s="47">
        <v>127477</v>
      </c>
      <c r="F15" s="49">
        <v>90.762985165951505</v>
      </c>
      <c r="G15" s="47">
        <v>103416.008</v>
      </c>
      <c r="H15" s="49">
        <v>11.8800975183649</v>
      </c>
      <c r="I15" s="47">
        <v>18520.969400000002</v>
      </c>
      <c r="J15" s="49">
        <v>16.007485185385502</v>
      </c>
      <c r="K15" s="47">
        <v>23266.9306</v>
      </c>
      <c r="L15" s="49">
        <v>22.498384002600499</v>
      </c>
      <c r="M15" s="49">
        <v>-0.20397882649806801</v>
      </c>
      <c r="N15" s="47">
        <v>1129227.5763999999</v>
      </c>
      <c r="O15" s="47">
        <v>37120171.038699999</v>
      </c>
      <c r="P15" s="47">
        <v>3999</v>
      </c>
      <c r="Q15" s="47">
        <v>5549</v>
      </c>
      <c r="R15" s="49">
        <v>-27.932960893854801</v>
      </c>
      <c r="S15" s="47">
        <v>28.9327158289572</v>
      </c>
      <c r="T15" s="47">
        <v>28.201912182375199</v>
      </c>
      <c r="U15" s="50">
        <v>2.5258729629889198</v>
      </c>
    </row>
    <row r="16" spans="1:23" ht="12" thickBot="1">
      <c r="A16" s="71"/>
      <c r="B16" s="60" t="s">
        <v>14</v>
      </c>
      <c r="C16" s="61"/>
      <c r="D16" s="47">
        <v>495451.92060000001</v>
      </c>
      <c r="E16" s="47">
        <v>451194</v>
      </c>
      <c r="F16" s="49">
        <v>109.809066742909</v>
      </c>
      <c r="G16" s="47">
        <v>669457.69750000001</v>
      </c>
      <c r="H16" s="49">
        <v>-25.992049617145501</v>
      </c>
      <c r="I16" s="47">
        <v>43752.656000000003</v>
      </c>
      <c r="J16" s="49">
        <v>8.8308580875042004</v>
      </c>
      <c r="K16" s="47">
        <v>63687.846899999997</v>
      </c>
      <c r="L16" s="49">
        <v>9.5133489595882903</v>
      </c>
      <c r="M16" s="49">
        <v>-0.31301405009501099</v>
      </c>
      <c r="N16" s="47">
        <v>5476435.5942000002</v>
      </c>
      <c r="O16" s="47">
        <v>291421647.74779999</v>
      </c>
      <c r="P16" s="47">
        <v>30506</v>
      </c>
      <c r="Q16" s="47">
        <v>53254</v>
      </c>
      <c r="R16" s="49">
        <v>-42.716040109663098</v>
      </c>
      <c r="S16" s="47">
        <v>16.2411302891235</v>
      </c>
      <c r="T16" s="47">
        <v>15.3028506234273</v>
      </c>
      <c r="U16" s="50">
        <v>5.7771820617956902</v>
      </c>
    </row>
    <row r="17" spans="1:21" ht="12" thickBot="1">
      <c r="A17" s="71"/>
      <c r="B17" s="60" t="s">
        <v>15</v>
      </c>
      <c r="C17" s="61"/>
      <c r="D17" s="47">
        <v>430805.62560000003</v>
      </c>
      <c r="E17" s="47">
        <v>472817</v>
      </c>
      <c r="F17" s="49">
        <v>91.114664997239998</v>
      </c>
      <c r="G17" s="47">
        <v>473574.64380000002</v>
      </c>
      <c r="H17" s="49">
        <v>-9.0311039157033406</v>
      </c>
      <c r="I17" s="47">
        <v>63923.522299999997</v>
      </c>
      <c r="J17" s="49">
        <v>14.838135460968299</v>
      </c>
      <c r="K17" s="47">
        <v>55442.101999999999</v>
      </c>
      <c r="L17" s="49">
        <v>11.7071517079395</v>
      </c>
      <c r="M17" s="49">
        <v>0.15297797150620299</v>
      </c>
      <c r="N17" s="47">
        <v>4104264.1228999998</v>
      </c>
      <c r="O17" s="47">
        <v>269387271.19419998</v>
      </c>
      <c r="P17" s="47">
        <v>9651</v>
      </c>
      <c r="Q17" s="47">
        <v>11219</v>
      </c>
      <c r="R17" s="49">
        <v>-13.9762902219449</v>
      </c>
      <c r="S17" s="47">
        <v>44.638444264843002</v>
      </c>
      <c r="T17" s="47">
        <v>39.581442695427398</v>
      </c>
      <c r="U17" s="50">
        <v>11.328803350341</v>
      </c>
    </row>
    <row r="18" spans="1:21" ht="12" thickBot="1">
      <c r="A18" s="71"/>
      <c r="B18" s="60" t="s">
        <v>16</v>
      </c>
      <c r="C18" s="61"/>
      <c r="D18" s="47">
        <v>1241918.3748999999</v>
      </c>
      <c r="E18" s="47">
        <v>1357344</v>
      </c>
      <c r="F18" s="49">
        <v>91.496214290555699</v>
      </c>
      <c r="G18" s="47">
        <v>1887606.2686000001</v>
      </c>
      <c r="H18" s="49">
        <v>-34.206704249763597</v>
      </c>
      <c r="I18" s="47">
        <v>193708.481</v>
      </c>
      <c r="J18" s="49">
        <v>15.597521134639599</v>
      </c>
      <c r="K18" s="47">
        <v>334613.35190000001</v>
      </c>
      <c r="L18" s="49">
        <v>17.726861658929302</v>
      </c>
      <c r="M18" s="49">
        <v>-0.42109757455856001</v>
      </c>
      <c r="N18" s="47">
        <v>13796397.784399999</v>
      </c>
      <c r="O18" s="47">
        <v>677661971.60909998</v>
      </c>
      <c r="P18" s="47">
        <v>68266</v>
      </c>
      <c r="Q18" s="47">
        <v>111014</v>
      </c>
      <c r="R18" s="49">
        <v>-38.506854991262401</v>
      </c>
      <c r="S18" s="47">
        <v>18.192341354407802</v>
      </c>
      <c r="T18" s="47">
        <v>18.580754424667202</v>
      </c>
      <c r="U18" s="50">
        <v>-2.1350361819442001</v>
      </c>
    </row>
    <row r="19" spans="1:21" ht="12" thickBot="1">
      <c r="A19" s="71"/>
      <c r="B19" s="60" t="s">
        <v>17</v>
      </c>
      <c r="C19" s="61"/>
      <c r="D19" s="47">
        <v>536659.14099999995</v>
      </c>
      <c r="E19" s="47">
        <v>1279454</v>
      </c>
      <c r="F19" s="49">
        <v>41.944387293329797</v>
      </c>
      <c r="G19" s="47">
        <v>770305.89370000002</v>
      </c>
      <c r="H19" s="49">
        <v>-30.331684414061499</v>
      </c>
      <c r="I19" s="47">
        <v>58390.4352</v>
      </c>
      <c r="J19" s="49">
        <v>10.880357891826201</v>
      </c>
      <c r="K19" s="47">
        <v>79024.657600000006</v>
      </c>
      <c r="L19" s="49">
        <v>10.2588670612946</v>
      </c>
      <c r="M19" s="49">
        <v>-0.26111119018628998</v>
      </c>
      <c r="N19" s="47">
        <v>6326136.0983999996</v>
      </c>
      <c r="O19" s="47">
        <v>237496011.68430001</v>
      </c>
      <c r="P19" s="47">
        <v>12995</v>
      </c>
      <c r="Q19" s="47">
        <v>21352</v>
      </c>
      <c r="R19" s="49">
        <v>-39.1391907081304</v>
      </c>
      <c r="S19" s="47">
        <v>41.297355983070403</v>
      </c>
      <c r="T19" s="47">
        <v>42.124728362682703</v>
      </c>
      <c r="U19" s="50">
        <v>-2.0034512135629501</v>
      </c>
    </row>
    <row r="20" spans="1:21" ht="12" thickBot="1">
      <c r="A20" s="71"/>
      <c r="B20" s="60" t="s">
        <v>18</v>
      </c>
      <c r="C20" s="61"/>
      <c r="D20" s="47">
        <v>966890.33470000001</v>
      </c>
      <c r="E20" s="47">
        <v>917134</v>
      </c>
      <c r="F20" s="49">
        <v>105.425197920915</v>
      </c>
      <c r="G20" s="47">
        <v>1081205.3389000001</v>
      </c>
      <c r="H20" s="49">
        <v>-10.5729226528147</v>
      </c>
      <c r="I20" s="47">
        <v>62804.109799999998</v>
      </c>
      <c r="J20" s="49">
        <v>6.4954739483962696</v>
      </c>
      <c r="K20" s="47">
        <v>70853.543099999995</v>
      </c>
      <c r="L20" s="49">
        <v>6.5531995219414299</v>
      </c>
      <c r="M20" s="49">
        <v>-0.11360664474660501</v>
      </c>
      <c r="N20" s="47">
        <v>9712957.9820000008</v>
      </c>
      <c r="O20" s="47">
        <v>363582874.8854</v>
      </c>
      <c r="P20" s="47">
        <v>36965</v>
      </c>
      <c r="Q20" s="47">
        <v>49748</v>
      </c>
      <c r="R20" s="49">
        <v>-25.6955053469486</v>
      </c>
      <c r="S20" s="47">
        <v>26.156914235087299</v>
      </c>
      <c r="T20" s="47">
        <v>28.8180186379352</v>
      </c>
      <c r="U20" s="50">
        <v>-10.173617495286599</v>
      </c>
    </row>
    <row r="21" spans="1:21" ht="12" thickBot="1">
      <c r="A21" s="71"/>
      <c r="B21" s="60" t="s">
        <v>19</v>
      </c>
      <c r="C21" s="61"/>
      <c r="D21" s="47">
        <v>324916.31540000002</v>
      </c>
      <c r="E21" s="47">
        <v>359850</v>
      </c>
      <c r="F21" s="49">
        <v>90.292153786299906</v>
      </c>
      <c r="G21" s="47">
        <v>435894.39860000001</v>
      </c>
      <c r="H21" s="49">
        <v>-25.459855312763299</v>
      </c>
      <c r="I21" s="47">
        <v>40958.603600000002</v>
      </c>
      <c r="J21" s="49">
        <v>12.605893166545499</v>
      </c>
      <c r="K21" s="47">
        <v>46734.559399999998</v>
      </c>
      <c r="L21" s="49">
        <v>10.721532451461099</v>
      </c>
      <c r="M21" s="49">
        <v>-0.123590676239477</v>
      </c>
      <c r="N21" s="47">
        <v>3145866.7302000001</v>
      </c>
      <c r="O21" s="47">
        <v>135053607.12729999</v>
      </c>
      <c r="P21" s="47">
        <v>30359</v>
      </c>
      <c r="Q21" s="47">
        <v>40684</v>
      </c>
      <c r="R21" s="49">
        <v>-25.3785271851342</v>
      </c>
      <c r="S21" s="47">
        <v>10.7024709443658</v>
      </c>
      <c r="T21" s="47">
        <v>10.5511179849572</v>
      </c>
      <c r="U21" s="50">
        <v>1.4141870619906101</v>
      </c>
    </row>
    <row r="22" spans="1:21" ht="12" thickBot="1">
      <c r="A22" s="71"/>
      <c r="B22" s="60" t="s">
        <v>20</v>
      </c>
      <c r="C22" s="61"/>
      <c r="D22" s="47">
        <v>822534.01670000004</v>
      </c>
      <c r="E22" s="47">
        <v>935698</v>
      </c>
      <c r="F22" s="49">
        <v>87.905928697079602</v>
      </c>
      <c r="G22" s="47">
        <v>928189.85800000001</v>
      </c>
      <c r="H22" s="49">
        <v>-11.3829988971933</v>
      </c>
      <c r="I22" s="47">
        <v>118809.2074</v>
      </c>
      <c r="J22" s="49">
        <v>14.4442910551787</v>
      </c>
      <c r="K22" s="47">
        <v>138018.01389999999</v>
      </c>
      <c r="L22" s="49">
        <v>14.8695886634004</v>
      </c>
      <c r="M22" s="49">
        <v>-0.13917608257946401</v>
      </c>
      <c r="N22" s="47">
        <v>8664812.2614999991</v>
      </c>
      <c r="O22" s="47">
        <v>384715340.13620001</v>
      </c>
      <c r="P22" s="47">
        <v>51526</v>
      </c>
      <c r="Q22" s="47">
        <v>78702</v>
      </c>
      <c r="R22" s="49">
        <v>-34.530253360778602</v>
      </c>
      <c r="S22" s="47">
        <v>15.9634750747196</v>
      </c>
      <c r="T22" s="47">
        <v>15.894028146679901</v>
      </c>
      <c r="U22" s="50">
        <v>0.43503640475911898</v>
      </c>
    </row>
    <row r="23" spans="1:21" ht="12" thickBot="1">
      <c r="A23" s="71"/>
      <c r="B23" s="60" t="s">
        <v>21</v>
      </c>
      <c r="C23" s="61"/>
      <c r="D23" s="47">
        <v>2085412.0481</v>
      </c>
      <c r="E23" s="47">
        <v>2064410</v>
      </c>
      <c r="F23" s="49">
        <v>101.01733900242699</v>
      </c>
      <c r="G23" s="47">
        <v>2829324.0526999999</v>
      </c>
      <c r="H23" s="49">
        <v>-26.292923353551199</v>
      </c>
      <c r="I23" s="47">
        <v>195193.53880000001</v>
      </c>
      <c r="J23" s="49">
        <v>9.3599506619250192</v>
      </c>
      <c r="K23" s="47">
        <v>243966.10089999999</v>
      </c>
      <c r="L23" s="49">
        <v>8.6227698332110503</v>
      </c>
      <c r="M23" s="49">
        <v>-0.19991532397360201</v>
      </c>
      <c r="N23" s="47">
        <v>21775537.063099999</v>
      </c>
      <c r="O23" s="47">
        <v>867826062.06630003</v>
      </c>
      <c r="P23" s="47">
        <v>74459</v>
      </c>
      <c r="Q23" s="47">
        <v>108931</v>
      </c>
      <c r="R23" s="49">
        <v>-31.6457206855716</v>
      </c>
      <c r="S23" s="47">
        <v>28.007521563545001</v>
      </c>
      <c r="T23" s="47">
        <v>28.808857870578599</v>
      </c>
      <c r="U23" s="50">
        <v>-2.8611468002103302</v>
      </c>
    </row>
    <row r="24" spans="1:21" ht="12" thickBot="1">
      <c r="A24" s="71"/>
      <c r="B24" s="60" t="s">
        <v>22</v>
      </c>
      <c r="C24" s="61"/>
      <c r="D24" s="47">
        <v>247119.51809999999</v>
      </c>
      <c r="E24" s="47">
        <v>294334</v>
      </c>
      <c r="F24" s="49">
        <v>83.958876004810904</v>
      </c>
      <c r="G24" s="47">
        <v>349640.58559999999</v>
      </c>
      <c r="H24" s="49">
        <v>-29.321844122892301</v>
      </c>
      <c r="I24" s="47">
        <v>38591.705499999996</v>
      </c>
      <c r="J24" s="49">
        <v>15.6166157156325</v>
      </c>
      <c r="K24" s="47">
        <v>49217.169699999999</v>
      </c>
      <c r="L24" s="49">
        <v>14.076503623153799</v>
      </c>
      <c r="M24" s="49">
        <v>-0.21588937894573801</v>
      </c>
      <c r="N24" s="47">
        <v>2521096.5888</v>
      </c>
      <c r="O24" s="47">
        <v>104988054.8929</v>
      </c>
      <c r="P24" s="47">
        <v>27841</v>
      </c>
      <c r="Q24" s="47">
        <v>38581</v>
      </c>
      <c r="R24" s="49">
        <v>-27.837536611285401</v>
      </c>
      <c r="S24" s="47">
        <v>8.8761006465284993</v>
      </c>
      <c r="T24" s="47">
        <v>9.4235843575853409</v>
      </c>
      <c r="U24" s="50">
        <v>-6.1680656051479401</v>
      </c>
    </row>
    <row r="25" spans="1:21" ht="12" thickBot="1">
      <c r="A25" s="71"/>
      <c r="B25" s="60" t="s">
        <v>23</v>
      </c>
      <c r="C25" s="61"/>
      <c r="D25" s="47">
        <v>307748.09590000001</v>
      </c>
      <c r="E25" s="47">
        <v>210038</v>
      </c>
      <c r="F25" s="49">
        <v>146.52019915443901</v>
      </c>
      <c r="G25" s="47">
        <v>479905.58689999999</v>
      </c>
      <c r="H25" s="49">
        <v>-35.873200000039397</v>
      </c>
      <c r="I25" s="47">
        <v>26989.9228</v>
      </c>
      <c r="J25" s="49">
        <v>8.7701347821726703</v>
      </c>
      <c r="K25" s="47">
        <v>53416.162600000003</v>
      </c>
      <c r="L25" s="49">
        <v>11.130556521554</v>
      </c>
      <c r="M25" s="49">
        <v>-0.49472366627849101</v>
      </c>
      <c r="N25" s="47">
        <v>3172398.1176</v>
      </c>
      <c r="O25" s="47">
        <v>90503993.279599994</v>
      </c>
      <c r="P25" s="47">
        <v>17173</v>
      </c>
      <c r="Q25" s="47">
        <v>23516</v>
      </c>
      <c r="R25" s="49">
        <v>-26.973124681068199</v>
      </c>
      <c r="S25" s="47">
        <v>17.920462114947899</v>
      </c>
      <c r="T25" s="47">
        <v>21.494150280660001</v>
      </c>
      <c r="U25" s="50">
        <v>-19.941942025765002</v>
      </c>
    </row>
    <row r="26" spans="1:21" ht="12" thickBot="1">
      <c r="A26" s="71"/>
      <c r="B26" s="60" t="s">
        <v>24</v>
      </c>
      <c r="C26" s="61"/>
      <c r="D26" s="47">
        <v>457640.59299999999</v>
      </c>
      <c r="E26" s="47">
        <v>523305</v>
      </c>
      <c r="F26" s="49">
        <v>87.451981731494996</v>
      </c>
      <c r="G26" s="47">
        <v>526507.17520000006</v>
      </c>
      <c r="H26" s="49">
        <v>-13.0798943383517</v>
      </c>
      <c r="I26" s="47">
        <v>103563.96520000001</v>
      </c>
      <c r="J26" s="49">
        <v>22.6299779311754</v>
      </c>
      <c r="K26" s="47">
        <v>117066.1931</v>
      </c>
      <c r="L26" s="49">
        <v>22.2344914968217</v>
      </c>
      <c r="M26" s="49">
        <v>-0.115338404217742</v>
      </c>
      <c r="N26" s="47">
        <v>4696600.9967999998</v>
      </c>
      <c r="O26" s="47">
        <v>188296715.2543</v>
      </c>
      <c r="P26" s="47">
        <v>40899</v>
      </c>
      <c r="Q26" s="47">
        <v>55816</v>
      </c>
      <c r="R26" s="49">
        <v>-26.725311738569602</v>
      </c>
      <c r="S26" s="47">
        <v>11.189530135211101</v>
      </c>
      <c r="T26" s="47">
        <v>11.5783168482156</v>
      </c>
      <c r="U26" s="50">
        <v>-3.4745579868542</v>
      </c>
    </row>
    <row r="27" spans="1:21" ht="12" thickBot="1">
      <c r="A27" s="71"/>
      <c r="B27" s="60" t="s">
        <v>25</v>
      </c>
      <c r="C27" s="61"/>
      <c r="D27" s="47">
        <v>234293.228</v>
      </c>
      <c r="E27" s="47">
        <v>255824</v>
      </c>
      <c r="F27" s="49">
        <v>91.583756019763598</v>
      </c>
      <c r="G27" s="47">
        <v>308654.83529999998</v>
      </c>
      <c r="H27" s="49">
        <v>-24.092156932426999</v>
      </c>
      <c r="I27" s="47">
        <v>68526.442899999995</v>
      </c>
      <c r="J27" s="49">
        <v>29.248153472024399</v>
      </c>
      <c r="K27" s="47">
        <v>91842.043799999999</v>
      </c>
      <c r="L27" s="49">
        <v>29.7555823840353</v>
      </c>
      <c r="M27" s="49">
        <v>-0.253866311498612</v>
      </c>
      <c r="N27" s="47">
        <v>2318351.2156000002</v>
      </c>
      <c r="O27" s="47">
        <v>88606627.825100005</v>
      </c>
      <c r="P27" s="47">
        <v>34767</v>
      </c>
      <c r="Q27" s="47">
        <v>47411</v>
      </c>
      <c r="R27" s="49">
        <v>-26.6689164961718</v>
      </c>
      <c r="S27" s="47">
        <v>6.7389544107918402</v>
      </c>
      <c r="T27" s="47">
        <v>6.7639742675750396</v>
      </c>
      <c r="U27" s="50">
        <v>-0.37127208848785698</v>
      </c>
    </row>
    <row r="28" spans="1:21" ht="12" thickBot="1">
      <c r="A28" s="71"/>
      <c r="B28" s="60" t="s">
        <v>26</v>
      </c>
      <c r="C28" s="61"/>
      <c r="D28" s="47">
        <v>1063145.6498</v>
      </c>
      <c r="E28" s="47">
        <v>1070895</v>
      </c>
      <c r="F28" s="49">
        <v>99.276366945405499</v>
      </c>
      <c r="G28" s="47">
        <v>1369304.8736</v>
      </c>
      <c r="H28" s="49">
        <v>-22.358733230466498</v>
      </c>
      <c r="I28" s="47">
        <v>28426.1571</v>
      </c>
      <c r="J28" s="49">
        <v>2.67377824528065</v>
      </c>
      <c r="K28" s="47">
        <v>85738.430500000002</v>
      </c>
      <c r="L28" s="49">
        <v>6.2614566086066397</v>
      </c>
      <c r="M28" s="49">
        <v>-0.66845489316485696</v>
      </c>
      <c r="N28" s="47">
        <v>10486454.065400001</v>
      </c>
      <c r="O28" s="47">
        <v>313997977.16219997</v>
      </c>
      <c r="P28" s="47">
        <v>46074</v>
      </c>
      <c r="Q28" s="47">
        <v>53879</v>
      </c>
      <c r="R28" s="49">
        <v>-14.4861634403014</v>
      </c>
      <c r="S28" s="47">
        <v>23.074741715501201</v>
      </c>
      <c r="T28" s="47">
        <v>25.677352304237299</v>
      </c>
      <c r="U28" s="50">
        <v>-11.2790453770832</v>
      </c>
    </row>
    <row r="29" spans="1:21" ht="12" thickBot="1">
      <c r="A29" s="71"/>
      <c r="B29" s="60" t="s">
        <v>27</v>
      </c>
      <c r="C29" s="61"/>
      <c r="D29" s="47">
        <v>512648.90720000002</v>
      </c>
      <c r="E29" s="47">
        <v>684638</v>
      </c>
      <c r="F29" s="49">
        <v>74.878827526371595</v>
      </c>
      <c r="G29" s="47">
        <v>585699.31099999999</v>
      </c>
      <c r="H29" s="49">
        <v>-12.472339036096299</v>
      </c>
      <c r="I29" s="47">
        <v>76958.368300000002</v>
      </c>
      <c r="J29" s="49">
        <v>15.0119052667708</v>
      </c>
      <c r="K29" s="47">
        <v>79021.803799999994</v>
      </c>
      <c r="L29" s="49">
        <v>13.491872419156699</v>
      </c>
      <c r="M29" s="49">
        <v>-2.6112229799542998E-2</v>
      </c>
      <c r="N29" s="47">
        <v>4831609.5284000002</v>
      </c>
      <c r="O29" s="47">
        <v>214666501.1997</v>
      </c>
      <c r="P29" s="47">
        <v>87890</v>
      </c>
      <c r="Q29" s="47">
        <v>98223</v>
      </c>
      <c r="R29" s="49">
        <v>-10.519939321747501</v>
      </c>
      <c r="S29" s="47">
        <v>5.8328468221640701</v>
      </c>
      <c r="T29" s="47">
        <v>6.0256121692475304</v>
      </c>
      <c r="U29" s="50">
        <v>-3.3048244358308199</v>
      </c>
    </row>
    <row r="30" spans="1:21" ht="12" thickBot="1">
      <c r="A30" s="71"/>
      <c r="B30" s="60" t="s">
        <v>28</v>
      </c>
      <c r="C30" s="61"/>
      <c r="D30" s="47">
        <v>699501.40879999998</v>
      </c>
      <c r="E30" s="47">
        <v>977096</v>
      </c>
      <c r="F30" s="49">
        <v>71.5898344482016</v>
      </c>
      <c r="G30" s="47">
        <v>1045641.6758</v>
      </c>
      <c r="H30" s="49">
        <v>-33.103143745219903</v>
      </c>
      <c r="I30" s="47">
        <v>111951.20140000001</v>
      </c>
      <c r="J30" s="49">
        <v>16.0044282958705</v>
      </c>
      <c r="K30" s="47">
        <v>197221.9559</v>
      </c>
      <c r="L30" s="49">
        <v>18.861332755229899</v>
      </c>
      <c r="M30" s="49">
        <v>-0.43235933905470397</v>
      </c>
      <c r="N30" s="47">
        <v>7320996.4966000002</v>
      </c>
      <c r="O30" s="47">
        <v>383980081.87940001</v>
      </c>
      <c r="P30" s="47">
        <v>57055</v>
      </c>
      <c r="Q30" s="47">
        <v>79735</v>
      </c>
      <c r="R30" s="49">
        <v>-28.444221483664599</v>
      </c>
      <c r="S30" s="47">
        <v>12.260124595565699</v>
      </c>
      <c r="T30" s="47">
        <v>12.927521787170001</v>
      </c>
      <c r="U30" s="50">
        <v>-5.4436411832690998</v>
      </c>
    </row>
    <row r="31" spans="1:21" ht="12" thickBot="1">
      <c r="A31" s="71"/>
      <c r="B31" s="60" t="s">
        <v>29</v>
      </c>
      <c r="C31" s="61"/>
      <c r="D31" s="47">
        <v>729861.41650000005</v>
      </c>
      <c r="E31" s="47">
        <v>724817</v>
      </c>
      <c r="F31" s="49">
        <v>100.69595725541799</v>
      </c>
      <c r="G31" s="47">
        <v>1005069.2361</v>
      </c>
      <c r="H31" s="49">
        <v>-27.381976257466299</v>
      </c>
      <c r="I31" s="47">
        <v>39602.347000000002</v>
      </c>
      <c r="J31" s="49">
        <v>5.4260091168965099</v>
      </c>
      <c r="K31" s="47">
        <v>37830.280500000001</v>
      </c>
      <c r="L31" s="49">
        <v>3.7639477103879901</v>
      </c>
      <c r="M31" s="49">
        <v>4.6842541915596003E-2</v>
      </c>
      <c r="N31" s="47">
        <v>8657192.8401999995</v>
      </c>
      <c r="O31" s="47">
        <v>331252014.12809998</v>
      </c>
      <c r="P31" s="47">
        <v>27074</v>
      </c>
      <c r="Q31" s="47">
        <v>48022</v>
      </c>
      <c r="R31" s="49">
        <v>-43.621673399691801</v>
      </c>
      <c r="S31" s="47">
        <v>26.958019372830002</v>
      </c>
      <c r="T31" s="47">
        <v>31.407397422014899</v>
      </c>
      <c r="U31" s="50">
        <v>-16.504840313562699</v>
      </c>
    </row>
    <row r="32" spans="1:21" ht="12" thickBot="1">
      <c r="A32" s="71"/>
      <c r="B32" s="60" t="s">
        <v>30</v>
      </c>
      <c r="C32" s="61"/>
      <c r="D32" s="47">
        <v>121864.85679999999</v>
      </c>
      <c r="E32" s="47">
        <v>129827</v>
      </c>
      <c r="F32" s="49">
        <v>93.867113004228699</v>
      </c>
      <c r="G32" s="47">
        <v>151039.2666</v>
      </c>
      <c r="H32" s="49">
        <v>-19.315778245443401</v>
      </c>
      <c r="I32" s="47">
        <v>32322.5893</v>
      </c>
      <c r="J32" s="49">
        <v>26.523306348315501</v>
      </c>
      <c r="K32" s="47">
        <v>39287.985500000003</v>
      </c>
      <c r="L32" s="49">
        <v>26.0117692467662</v>
      </c>
      <c r="M32" s="49">
        <v>-0.17729074452035701</v>
      </c>
      <c r="N32" s="47">
        <v>1259626.3702</v>
      </c>
      <c r="O32" s="47">
        <v>48702535.037900001</v>
      </c>
      <c r="P32" s="47">
        <v>26569</v>
      </c>
      <c r="Q32" s="47">
        <v>38233</v>
      </c>
      <c r="R32" s="49">
        <v>-30.507676614443</v>
      </c>
      <c r="S32" s="47">
        <v>4.5867310324061901</v>
      </c>
      <c r="T32" s="47">
        <v>4.6043545706588596</v>
      </c>
      <c r="U32" s="50">
        <v>-0.38422872691147197</v>
      </c>
    </row>
    <row r="33" spans="1:21" ht="12" thickBot="1">
      <c r="A33" s="71"/>
      <c r="B33" s="60" t="s">
        <v>31</v>
      </c>
      <c r="C33" s="61"/>
      <c r="D33" s="47">
        <v>3.8462000000000001</v>
      </c>
      <c r="E33" s="48"/>
      <c r="F33" s="48"/>
      <c r="G33" s="47">
        <v>130.80799999999999</v>
      </c>
      <c r="H33" s="49">
        <v>-97.059659959635496</v>
      </c>
      <c r="I33" s="47">
        <v>0.74890000000000001</v>
      </c>
      <c r="J33" s="49">
        <v>19.471166346003798</v>
      </c>
      <c r="K33" s="47">
        <v>27.886700000000001</v>
      </c>
      <c r="L33" s="49">
        <v>21.318803131307</v>
      </c>
      <c r="M33" s="49">
        <v>-0.97314490420164501</v>
      </c>
      <c r="N33" s="47">
        <v>70.758099999999999</v>
      </c>
      <c r="O33" s="47">
        <v>30256.823799999998</v>
      </c>
      <c r="P33" s="47">
        <v>1</v>
      </c>
      <c r="Q33" s="47">
        <v>2</v>
      </c>
      <c r="R33" s="49">
        <v>-50</v>
      </c>
      <c r="S33" s="47">
        <v>3.8462000000000001</v>
      </c>
      <c r="T33" s="47">
        <v>10.772650000000001</v>
      </c>
      <c r="U33" s="50">
        <v>-180.08553897353201</v>
      </c>
    </row>
    <row r="34" spans="1:21" ht="12" thickBot="1">
      <c r="A34" s="71"/>
      <c r="B34" s="60" t="s">
        <v>36</v>
      </c>
      <c r="C34" s="61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7">
        <v>25.9</v>
      </c>
      <c r="P34" s="48"/>
      <c r="Q34" s="48"/>
      <c r="R34" s="48"/>
      <c r="S34" s="48"/>
      <c r="T34" s="48"/>
      <c r="U34" s="51"/>
    </row>
    <row r="35" spans="1:21" ht="12" thickBot="1">
      <c r="A35" s="71"/>
      <c r="B35" s="60" t="s">
        <v>32</v>
      </c>
      <c r="C35" s="61"/>
      <c r="D35" s="47">
        <v>215532.64240000001</v>
      </c>
      <c r="E35" s="47">
        <v>163495</v>
      </c>
      <c r="F35" s="49">
        <v>131.82827756200501</v>
      </c>
      <c r="G35" s="47">
        <v>245732.72940000001</v>
      </c>
      <c r="H35" s="49">
        <v>-12.2898105896349</v>
      </c>
      <c r="I35" s="47">
        <v>21948.725299999998</v>
      </c>
      <c r="J35" s="49">
        <v>10.183480820165601</v>
      </c>
      <c r="K35" s="47">
        <v>38497.289700000001</v>
      </c>
      <c r="L35" s="49">
        <v>15.6663256840055</v>
      </c>
      <c r="M35" s="49">
        <v>-0.42986310280435103</v>
      </c>
      <c r="N35" s="47">
        <v>2364250.0129999998</v>
      </c>
      <c r="O35" s="47">
        <v>55219760.526199996</v>
      </c>
      <c r="P35" s="47">
        <v>13594</v>
      </c>
      <c r="Q35" s="47">
        <v>19834</v>
      </c>
      <c r="R35" s="49">
        <v>-31.461127357063599</v>
      </c>
      <c r="S35" s="47">
        <v>15.8549832573194</v>
      </c>
      <c r="T35" s="47">
        <v>17.1492490672582</v>
      </c>
      <c r="U35" s="50">
        <v>-8.1631483864314092</v>
      </c>
    </row>
    <row r="36" spans="1:21" ht="12" thickBot="1">
      <c r="A36" s="71"/>
      <c r="B36" s="60" t="s">
        <v>37</v>
      </c>
      <c r="C36" s="61"/>
      <c r="D36" s="48"/>
      <c r="E36" s="47">
        <v>704014</v>
      </c>
      <c r="F36" s="48"/>
      <c r="G36" s="47">
        <v>153793.19</v>
      </c>
      <c r="H36" s="48"/>
      <c r="I36" s="48"/>
      <c r="J36" s="48"/>
      <c r="K36" s="47">
        <v>6334.8033999999998</v>
      </c>
      <c r="L36" s="49">
        <v>4.1190402513921498</v>
      </c>
      <c r="M36" s="48"/>
      <c r="N36" s="48"/>
      <c r="O36" s="48"/>
      <c r="P36" s="48"/>
      <c r="Q36" s="48"/>
      <c r="R36" s="48"/>
      <c r="S36" s="48"/>
      <c r="T36" s="48"/>
      <c r="U36" s="51"/>
    </row>
    <row r="37" spans="1:21" ht="12" customHeight="1" thickBot="1">
      <c r="A37" s="71"/>
      <c r="B37" s="60" t="s">
        <v>38</v>
      </c>
      <c r="C37" s="61"/>
      <c r="D37" s="48"/>
      <c r="E37" s="47">
        <v>226884</v>
      </c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51"/>
    </row>
    <row r="38" spans="1:21" ht="12" thickBot="1">
      <c r="A38" s="71"/>
      <c r="B38" s="60" t="s">
        <v>39</v>
      </c>
      <c r="C38" s="61"/>
      <c r="D38" s="48"/>
      <c r="E38" s="47">
        <v>267077</v>
      </c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51"/>
    </row>
    <row r="39" spans="1:21" ht="12" customHeight="1" thickBot="1">
      <c r="A39" s="71"/>
      <c r="B39" s="60" t="s">
        <v>33</v>
      </c>
      <c r="C39" s="61"/>
      <c r="D39" s="47">
        <v>204608.54670000001</v>
      </c>
      <c r="E39" s="47">
        <v>618781</v>
      </c>
      <c r="F39" s="49">
        <v>33.066391291911003</v>
      </c>
      <c r="G39" s="47">
        <v>401664.63900000002</v>
      </c>
      <c r="H39" s="49">
        <v>-49.059855702159503</v>
      </c>
      <c r="I39" s="47">
        <v>11209.2973</v>
      </c>
      <c r="J39" s="49">
        <v>5.4784110834017303</v>
      </c>
      <c r="K39" s="47">
        <v>22709.315500000001</v>
      </c>
      <c r="L39" s="49">
        <v>5.6538000349092199</v>
      </c>
      <c r="M39" s="49">
        <v>-0.50640091727995895</v>
      </c>
      <c r="N39" s="47">
        <v>2167024.7799999998</v>
      </c>
      <c r="O39" s="47">
        <v>123544522.98800001</v>
      </c>
      <c r="P39" s="47">
        <v>384</v>
      </c>
      <c r="Q39" s="47">
        <v>493</v>
      </c>
      <c r="R39" s="49">
        <v>-22.1095334685598</v>
      </c>
      <c r="S39" s="47">
        <v>532.83475703124998</v>
      </c>
      <c r="T39" s="47">
        <v>547.84591217038496</v>
      </c>
      <c r="U39" s="50">
        <v>-2.8172252168330401</v>
      </c>
    </row>
    <row r="40" spans="1:21" ht="12" thickBot="1">
      <c r="A40" s="71"/>
      <c r="B40" s="60" t="s">
        <v>34</v>
      </c>
      <c r="C40" s="61"/>
      <c r="D40" s="47">
        <v>462475.81679999997</v>
      </c>
      <c r="E40" s="47">
        <v>473643</v>
      </c>
      <c r="F40" s="49">
        <v>97.642278424889597</v>
      </c>
      <c r="G40" s="47">
        <v>555500.49100000004</v>
      </c>
      <c r="H40" s="49">
        <v>-16.7461011659124</v>
      </c>
      <c r="I40" s="47">
        <v>32696.618699999999</v>
      </c>
      <c r="J40" s="49">
        <v>7.0699088497723199</v>
      </c>
      <c r="K40" s="47">
        <v>33830.427100000001</v>
      </c>
      <c r="L40" s="49">
        <v>6.0900805036372097</v>
      </c>
      <c r="M40" s="49">
        <v>-3.3514457167464998E-2</v>
      </c>
      <c r="N40" s="47">
        <v>4410536.4139999999</v>
      </c>
      <c r="O40" s="47">
        <v>170694301.68110001</v>
      </c>
      <c r="P40" s="47">
        <v>2438</v>
      </c>
      <c r="Q40" s="47">
        <v>3283</v>
      </c>
      <c r="R40" s="49">
        <v>-25.7386536704234</v>
      </c>
      <c r="S40" s="47">
        <v>189.69475668580799</v>
      </c>
      <c r="T40" s="47">
        <v>203.95164042034699</v>
      </c>
      <c r="U40" s="50">
        <v>-7.5156973147934396</v>
      </c>
    </row>
    <row r="41" spans="1:21" ht="12" thickBot="1">
      <c r="A41" s="71"/>
      <c r="B41" s="60" t="s">
        <v>40</v>
      </c>
      <c r="C41" s="61"/>
      <c r="D41" s="48"/>
      <c r="E41" s="47">
        <v>251607</v>
      </c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51"/>
    </row>
    <row r="42" spans="1:21" ht="12" thickBot="1">
      <c r="A42" s="71"/>
      <c r="B42" s="60" t="s">
        <v>41</v>
      </c>
      <c r="C42" s="61"/>
      <c r="D42" s="48"/>
      <c r="E42" s="47">
        <v>104961</v>
      </c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51"/>
    </row>
    <row r="43" spans="1:21" ht="12" thickBot="1">
      <c r="A43" s="72"/>
      <c r="B43" s="60" t="s">
        <v>35</v>
      </c>
      <c r="C43" s="61"/>
      <c r="D43" s="52">
        <v>17560.793799999999</v>
      </c>
      <c r="E43" s="53"/>
      <c r="F43" s="53"/>
      <c r="G43" s="52">
        <v>92889.955000000002</v>
      </c>
      <c r="H43" s="54">
        <v>-81.095056187722406</v>
      </c>
      <c r="I43" s="52">
        <v>355.12869999999998</v>
      </c>
      <c r="J43" s="54">
        <v>2.0222815895714201</v>
      </c>
      <c r="K43" s="52">
        <v>13792.899600000001</v>
      </c>
      <c r="L43" s="54">
        <v>14.848644936904099</v>
      </c>
      <c r="M43" s="54">
        <v>-0.97425278873196497</v>
      </c>
      <c r="N43" s="52">
        <v>278172.37150000001</v>
      </c>
      <c r="O43" s="52">
        <v>16248254.8225</v>
      </c>
      <c r="P43" s="52">
        <v>33</v>
      </c>
      <c r="Q43" s="52">
        <v>76</v>
      </c>
      <c r="R43" s="54">
        <v>-56.578947368421098</v>
      </c>
      <c r="S43" s="52">
        <v>532.145266666667</v>
      </c>
      <c r="T43" s="52">
        <v>250.807967105263</v>
      </c>
      <c r="U43" s="55">
        <v>52.868514893252197</v>
      </c>
    </row>
  </sheetData>
  <mergeCells count="41">
    <mergeCell ref="B43:C43"/>
    <mergeCell ref="B40:C40"/>
    <mergeCell ref="B41:C41"/>
    <mergeCell ref="B42:C42"/>
    <mergeCell ref="A8:A43"/>
    <mergeCell ref="B38:C38"/>
    <mergeCell ref="B39:C39"/>
    <mergeCell ref="B31:C31"/>
    <mergeCell ref="B32:C32"/>
    <mergeCell ref="B33:C33"/>
    <mergeCell ref="B34:C34"/>
    <mergeCell ref="B35:C35"/>
    <mergeCell ref="B36:C36"/>
    <mergeCell ref="B30:C30"/>
    <mergeCell ref="B19:C19"/>
    <mergeCell ref="B20:C20"/>
    <mergeCell ref="A1:U4"/>
    <mergeCell ref="W1:W4"/>
    <mergeCell ref="B6:C6"/>
    <mergeCell ref="A7:C7"/>
    <mergeCell ref="B37:C37"/>
    <mergeCell ref="B13:C13"/>
    <mergeCell ref="B14:C14"/>
    <mergeCell ref="B15:C15"/>
    <mergeCell ref="B16:C16"/>
    <mergeCell ref="B17:C17"/>
    <mergeCell ref="B18:C18"/>
    <mergeCell ref="B25:C25"/>
    <mergeCell ref="B26:C26"/>
    <mergeCell ref="B27:C27"/>
    <mergeCell ref="B28:C28"/>
    <mergeCell ref="B29:C29"/>
    <mergeCell ref="B21:C21"/>
    <mergeCell ref="B22:C22"/>
    <mergeCell ref="B23:C23"/>
    <mergeCell ref="B24:C24"/>
    <mergeCell ref="B8:C8"/>
    <mergeCell ref="B9:C9"/>
    <mergeCell ref="B10:C10"/>
    <mergeCell ref="B11:C11"/>
    <mergeCell ref="B12:C1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49766</v>
      </c>
      <c r="D2" s="32">
        <v>573288.81017692306</v>
      </c>
      <c r="E2" s="32">
        <v>483138.63528290601</v>
      </c>
      <c r="F2" s="32">
        <v>90150.174894017095</v>
      </c>
      <c r="G2" s="32">
        <v>483138.63528290601</v>
      </c>
      <c r="H2" s="32">
        <v>0.15725088872081</v>
      </c>
    </row>
    <row r="3" spans="1:8" ht="14.25">
      <c r="A3" s="32">
        <v>2</v>
      </c>
      <c r="B3" s="33">
        <v>13</v>
      </c>
      <c r="C3" s="32">
        <v>17726.243999999999</v>
      </c>
      <c r="D3" s="32">
        <v>69414.233599016705</v>
      </c>
      <c r="E3" s="32">
        <v>53082.6859354966</v>
      </c>
      <c r="F3" s="32">
        <v>16331.547663520199</v>
      </c>
      <c r="G3" s="32">
        <v>53082.6859354966</v>
      </c>
      <c r="H3" s="32">
        <v>0.23527664020411401</v>
      </c>
    </row>
    <row r="4" spans="1:8" ht="14.25">
      <c r="A4" s="32">
        <v>3</v>
      </c>
      <c r="B4" s="33">
        <v>14</v>
      </c>
      <c r="C4" s="32">
        <v>86840</v>
      </c>
      <c r="D4" s="32">
        <v>89299.236605128201</v>
      </c>
      <c r="E4" s="32">
        <v>65940.008661538493</v>
      </c>
      <c r="F4" s="32">
        <v>23359.2279435897</v>
      </c>
      <c r="G4" s="32">
        <v>65940.008661538493</v>
      </c>
      <c r="H4" s="32">
        <v>0.26158373611727298</v>
      </c>
    </row>
    <row r="5" spans="1:8" ht="14.25">
      <c r="A5" s="32">
        <v>4</v>
      </c>
      <c r="B5" s="33">
        <v>15</v>
      </c>
      <c r="C5" s="32">
        <v>18620</v>
      </c>
      <c r="D5" s="32">
        <v>87933.289729914497</v>
      </c>
      <c r="E5" s="32">
        <v>79255.149964102602</v>
      </c>
      <c r="F5" s="32">
        <v>8678.1397658119695</v>
      </c>
      <c r="G5" s="32">
        <v>79255.149964102602</v>
      </c>
      <c r="H5" s="32">
        <v>9.8690038692589702E-2</v>
      </c>
    </row>
    <row r="6" spans="1:8" ht="14.25">
      <c r="A6" s="32">
        <v>5</v>
      </c>
      <c r="B6" s="33">
        <v>16</v>
      </c>
      <c r="C6" s="32">
        <v>2577</v>
      </c>
      <c r="D6" s="32">
        <v>233706.935567521</v>
      </c>
      <c r="E6" s="32">
        <v>248230.77828290599</v>
      </c>
      <c r="F6" s="32">
        <v>-14523.842715384601</v>
      </c>
      <c r="G6" s="32">
        <v>248230.77828290599</v>
      </c>
      <c r="H6" s="32">
        <v>-6.2145535733099597E-2</v>
      </c>
    </row>
    <row r="7" spans="1:8" ht="14.25">
      <c r="A7" s="32">
        <v>6</v>
      </c>
      <c r="B7" s="33">
        <v>17</v>
      </c>
      <c r="C7" s="32">
        <v>15831</v>
      </c>
      <c r="D7" s="32">
        <v>370669.09606068401</v>
      </c>
      <c r="E7" s="32">
        <v>297805.76825897401</v>
      </c>
      <c r="F7" s="32">
        <v>72863.327801709398</v>
      </c>
      <c r="G7" s="32">
        <v>297805.76825897401</v>
      </c>
      <c r="H7" s="32">
        <v>0.196572437724295</v>
      </c>
    </row>
    <row r="8" spans="1:8" ht="14.25">
      <c r="A8" s="32">
        <v>7</v>
      </c>
      <c r="B8" s="33">
        <v>18</v>
      </c>
      <c r="C8" s="32">
        <v>37287</v>
      </c>
      <c r="D8" s="32">
        <v>191819.88501111101</v>
      </c>
      <c r="E8" s="32">
        <v>158230.750098291</v>
      </c>
      <c r="F8" s="32">
        <v>33589.134912820497</v>
      </c>
      <c r="G8" s="32">
        <v>158230.750098291</v>
      </c>
      <c r="H8" s="32">
        <v>0.175107679325712</v>
      </c>
    </row>
    <row r="9" spans="1:8" ht="14.25">
      <c r="A9" s="32">
        <v>8</v>
      </c>
      <c r="B9" s="33">
        <v>19</v>
      </c>
      <c r="C9" s="32">
        <v>16600</v>
      </c>
      <c r="D9" s="32">
        <v>115702.008899145</v>
      </c>
      <c r="E9" s="32">
        <v>97180.958185470095</v>
      </c>
      <c r="F9" s="32">
        <v>18521.050713675198</v>
      </c>
      <c r="G9" s="32">
        <v>97180.958185470095</v>
      </c>
      <c r="H9" s="32">
        <v>0.16007544631156401</v>
      </c>
    </row>
    <row r="10" spans="1:8" ht="14.25">
      <c r="A10" s="32">
        <v>9</v>
      </c>
      <c r="B10" s="33">
        <v>21</v>
      </c>
      <c r="C10" s="32">
        <v>124050</v>
      </c>
      <c r="D10" s="32">
        <v>495451.83350000001</v>
      </c>
      <c r="E10" s="32">
        <v>451699.26459999999</v>
      </c>
      <c r="F10" s="32">
        <v>43752.568899999998</v>
      </c>
      <c r="G10" s="32">
        <v>451699.26459999999</v>
      </c>
      <c r="H10" s="32">
        <v>8.8308420600486104E-2</v>
      </c>
    </row>
    <row r="11" spans="1:8" ht="14.25">
      <c r="A11" s="32">
        <v>10</v>
      </c>
      <c r="B11" s="33">
        <v>22</v>
      </c>
      <c r="C11" s="32">
        <v>26274</v>
      </c>
      <c r="D11" s="32">
        <v>430805.65678632498</v>
      </c>
      <c r="E11" s="32">
        <v>366882.10363504302</v>
      </c>
      <c r="F11" s="32">
        <v>63923.553151282103</v>
      </c>
      <c r="G11" s="32">
        <v>366882.10363504302</v>
      </c>
      <c r="H11" s="32">
        <v>0.14838141548124401</v>
      </c>
    </row>
    <row r="12" spans="1:8" ht="14.25">
      <c r="A12" s="32">
        <v>11</v>
      </c>
      <c r="B12" s="33">
        <v>23</v>
      </c>
      <c r="C12" s="32">
        <v>140158.432</v>
      </c>
      <c r="D12" s="32">
        <v>1241918.38661624</v>
      </c>
      <c r="E12" s="32">
        <v>1048209.86802137</v>
      </c>
      <c r="F12" s="32">
        <v>193708.518594872</v>
      </c>
      <c r="G12" s="32">
        <v>1048209.86802137</v>
      </c>
      <c r="H12" s="32">
        <v>0.15597524014653999</v>
      </c>
    </row>
    <row r="13" spans="1:8" ht="14.25">
      <c r="A13" s="32">
        <v>12</v>
      </c>
      <c r="B13" s="33">
        <v>24</v>
      </c>
      <c r="C13" s="32">
        <v>22275.157999999999</v>
      </c>
      <c r="D13" s="32">
        <v>536659.17356495699</v>
      </c>
      <c r="E13" s="32">
        <v>478268.70374700899</v>
      </c>
      <c r="F13" s="32">
        <v>58390.469817948702</v>
      </c>
      <c r="G13" s="32">
        <v>478268.70374700899</v>
      </c>
      <c r="H13" s="32">
        <v>0.108803636822359</v>
      </c>
    </row>
    <row r="14" spans="1:8" ht="14.25">
      <c r="A14" s="32">
        <v>13</v>
      </c>
      <c r="B14" s="33">
        <v>25</v>
      </c>
      <c r="C14" s="32">
        <v>76738</v>
      </c>
      <c r="D14" s="32">
        <v>966890.35340000002</v>
      </c>
      <c r="E14" s="32">
        <v>904086.22490000003</v>
      </c>
      <c r="F14" s="32">
        <v>62804.128499999999</v>
      </c>
      <c r="G14" s="32">
        <v>904086.22490000003</v>
      </c>
      <c r="H14" s="32">
        <v>6.4954757568067401E-2</v>
      </c>
    </row>
    <row r="15" spans="1:8" ht="14.25">
      <c r="A15" s="32">
        <v>14</v>
      </c>
      <c r="B15" s="33">
        <v>26</v>
      </c>
      <c r="C15" s="32">
        <v>69890</v>
      </c>
      <c r="D15" s="32">
        <v>324916.18588385102</v>
      </c>
      <c r="E15" s="32">
        <v>283957.71181288903</v>
      </c>
      <c r="F15" s="32">
        <v>40958.474070962897</v>
      </c>
      <c r="G15" s="32">
        <v>283957.71181288903</v>
      </c>
      <c r="H15" s="32">
        <v>0.126058583260621</v>
      </c>
    </row>
    <row r="16" spans="1:8" ht="14.25">
      <c r="A16" s="32">
        <v>15</v>
      </c>
      <c r="B16" s="33">
        <v>27</v>
      </c>
      <c r="C16" s="32">
        <v>119663.478</v>
      </c>
      <c r="D16" s="32">
        <v>822534.16677138605</v>
      </c>
      <c r="E16" s="32">
        <v>703724.80729734502</v>
      </c>
      <c r="F16" s="32">
        <v>118809.359474041</v>
      </c>
      <c r="G16" s="32">
        <v>703724.80729734502</v>
      </c>
      <c r="H16" s="32">
        <v>0.14444306908294399</v>
      </c>
    </row>
    <row r="17" spans="1:8" ht="14.25">
      <c r="A17" s="32">
        <v>16</v>
      </c>
      <c r="B17" s="33">
        <v>29</v>
      </c>
      <c r="C17" s="32">
        <v>172868</v>
      </c>
      <c r="D17" s="32">
        <v>2085412.85427778</v>
      </c>
      <c r="E17" s="32">
        <v>1890218.5383786301</v>
      </c>
      <c r="F17" s="32">
        <v>195194.315899145</v>
      </c>
      <c r="G17" s="32">
        <v>1890218.5383786301</v>
      </c>
      <c r="H17" s="32">
        <v>9.3599843071239294E-2</v>
      </c>
    </row>
    <row r="18" spans="1:8" ht="14.25">
      <c r="A18" s="32">
        <v>17</v>
      </c>
      <c r="B18" s="33">
        <v>31</v>
      </c>
      <c r="C18" s="32">
        <v>33088.940999999999</v>
      </c>
      <c r="D18" s="32">
        <v>247119.50447840599</v>
      </c>
      <c r="E18" s="32">
        <v>208527.81780623301</v>
      </c>
      <c r="F18" s="32">
        <v>38591.686672172698</v>
      </c>
      <c r="G18" s="32">
        <v>208527.81780623301</v>
      </c>
      <c r="H18" s="32">
        <v>0.156166089575277</v>
      </c>
    </row>
    <row r="19" spans="1:8" ht="14.25">
      <c r="A19" s="32">
        <v>18</v>
      </c>
      <c r="B19" s="33">
        <v>32</v>
      </c>
      <c r="C19" s="32">
        <v>21224.328000000001</v>
      </c>
      <c r="D19" s="32">
        <v>307748.097898654</v>
      </c>
      <c r="E19" s="32">
        <v>280758.17963703099</v>
      </c>
      <c r="F19" s="32">
        <v>26989.918261622799</v>
      </c>
      <c r="G19" s="32">
        <v>280758.17963703099</v>
      </c>
      <c r="H19" s="32">
        <v>8.7701332505102994E-2</v>
      </c>
    </row>
    <row r="20" spans="1:8" ht="14.25">
      <c r="A20" s="32">
        <v>19</v>
      </c>
      <c r="B20" s="33">
        <v>33</v>
      </c>
      <c r="C20" s="32">
        <v>33999.097000000002</v>
      </c>
      <c r="D20" s="32">
        <v>457640.59357210499</v>
      </c>
      <c r="E20" s="32">
        <v>354076.62191381399</v>
      </c>
      <c r="F20" s="32">
        <v>103563.971658291</v>
      </c>
      <c r="G20" s="32">
        <v>354076.62191381399</v>
      </c>
      <c r="H20" s="32">
        <v>0.22629979314099899</v>
      </c>
    </row>
    <row r="21" spans="1:8" ht="14.25">
      <c r="A21" s="32">
        <v>20</v>
      </c>
      <c r="B21" s="33">
        <v>34</v>
      </c>
      <c r="C21" s="32">
        <v>45579.146000000001</v>
      </c>
      <c r="D21" s="32">
        <v>234293.18112284201</v>
      </c>
      <c r="E21" s="32">
        <v>165766.79170028999</v>
      </c>
      <c r="F21" s="32">
        <v>68526.389422552602</v>
      </c>
      <c r="G21" s="32">
        <v>165766.79170028999</v>
      </c>
      <c r="H21" s="32">
        <v>0.29248136498954902</v>
      </c>
    </row>
    <row r="22" spans="1:8" ht="14.25">
      <c r="A22" s="32">
        <v>21</v>
      </c>
      <c r="B22" s="33">
        <v>35</v>
      </c>
      <c r="C22" s="32">
        <v>48389.338000000003</v>
      </c>
      <c r="D22" s="32">
        <v>1063145.64959115</v>
      </c>
      <c r="E22" s="32">
        <v>1034719.49652023</v>
      </c>
      <c r="F22" s="32">
        <v>28426.153070918899</v>
      </c>
      <c r="G22" s="32">
        <v>1034719.49652023</v>
      </c>
      <c r="H22" s="32">
        <v>2.6737778668285601E-2</v>
      </c>
    </row>
    <row r="23" spans="1:8" ht="14.25">
      <c r="A23" s="32">
        <v>22</v>
      </c>
      <c r="B23" s="33">
        <v>36</v>
      </c>
      <c r="C23" s="32">
        <v>129111.148</v>
      </c>
      <c r="D23" s="32">
        <v>512648.90587256599</v>
      </c>
      <c r="E23" s="32">
        <v>435690.545053682</v>
      </c>
      <c r="F23" s="32">
        <v>76958.360818884496</v>
      </c>
      <c r="G23" s="32">
        <v>435690.545053682</v>
      </c>
      <c r="H23" s="32">
        <v>0.150119038463363</v>
      </c>
    </row>
    <row r="24" spans="1:8" ht="14.25">
      <c r="A24" s="32">
        <v>23</v>
      </c>
      <c r="B24" s="33">
        <v>37</v>
      </c>
      <c r="C24" s="32">
        <v>88187.728000000003</v>
      </c>
      <c r="D24" s="32">
        <v>699501.409048673</v>
      </c>
      <c r="E24" s="32">
        <v>587550.22455217701</v>
      </c>
      <c r="F24" s="32">
        <v>111951.184496495</v>
      </c>
      <c r="G24" s="32">
        <v>587550.22455217701</v>
      </c>
      <c r="H24" s="32">
        <v>0.160044258736733</v>
      </c>
    </row>
    <row r="25" spans="1:8" ht="14.25">
      <c r="A25" s="32">
        <v>24</v>
      </c>
      <c r="B25" s="33">
        <v>38</v>
      </c>
      <c r="C25" s="32">
        <v>165249.095</v>
      </c>
      <c r="D25" s="32">
        <v>729861.43665752199</v>
      </c>
      <c r="E25" s="32">
        <v>690258.96880177001</v>
      </c>
      <c r="F25" s="32">
        <v>39602.467855752198</v>
      </c>
      <c r="G25" s="32">
        <v>690258.96880177001</v>
      </c>
      <c r="H25" s="32">
        <v>5.4260255257649902E-2</v>
      </c>
    </row>
    <row r="26" spans="1:8" ht="14.25">
      <c r="A26" s="32">
        <v>25</v>
      </c>
      <c r="B26" s="33">
        <v>39</v>
      </c>
      <c r="C26" s="32">
        <v>87238.99</v>
      </c>
      <c r="D26" s="32">
        <v>121864.765482271</v>
      </c>
      <c r="E26" s="32">
        <v>89542.256821163304</v>
      </c>
      <c r="F26" s="32">
        <v>32322.508661107298</v>
      </c>
      <c r="G26" s="32">
        <v>89542.256821163304</v>
      </c>
      <c r="H26" s="32">
        <v>0.26523260052397701</v>
      </c>
    </row>
    <row r="27" spans="1:8" ht="14.25">
      <c r="A27" s="32">
        <v>26</v>
      </c>
      <c r="B27" s="33">
        <v>40</v>
      </c>
      <c r="C27" s="32">
        <v>1</v>
      </c>
      <c r="D27" s="32">
        <v>3.8462000000000001</v>
      </c>
      <c r="E27" s="32">
        <v>3.0973000000000002</v>
      </c>
      <c r="F27" s="32">
        <v>0.74890000000000001</v>
      </c>
      <c r="G27" s="32">
        <v>3.0973000000000002</v>
      </c>
      <c r="H27" s="32">
        <v>0.19471166346003799</v>
      </c>
    </row>
    <row r="28" spans="1:8" ht="14.25">
      <c r="A28" s="32">
        <v>27</v>
      </c>
      <c r="B28" s="33">
        <v>42</v>
      </c>
      <c r="C28" s="32">
        <v>14718.684999999999</v>
      </c>
      <c r="D28" s="32">
        <v>215532.6415</v>
      </c>
      <c r="E28" s="32">
        <v>193583.91810000001</v>
      </c>
      <c r="F28" s="32">
        <v>21948.723399999999</v>
      </c>
      <c r="G28" s="32">
        <v>193583.91810000001</v>
      </c>
      <c r="H28" s="32">
        <v>0.101834799811517</v>
      </c>
    </row>
    <row r="29" spans="1:8" ht="14.25">
      <c r="A29" s="32">
        <v>28</v>
      </c>
      <c r="B29" s="33">
        <v>75</v>
      </c>
      <c r="C29" s="32">
        <v>403</v>
      </c>
      <c r="D29" s="32">
        <v>204608.547008547</v>
      </c>
      <c r="E29" s="32">
        <v>193399.251196581</v>
      </c>
      <c r="F29" s="32">
        <v>11209.2958119658</v>
      </c>
      <c r="G29" s="32">
        <v>193399.251196581</v>
      </c>
      <c r="H29" s="32">
        <v>5.4784103478812997E-2</v>
      </c>
    </row>
    <row r="30" spans="1:8" ht="14.25">
      <c r="A30" s="32">
        <v>29</v>
      </c>
      <c r="B30" s="33">
        <v>76</v>
      </c>
      <c r="C30" s="32">
        <v>2612</v>
      </c>
      <c r="D30" s="32">
        <v>462475.80955042702</v>
      </c>
      <c r="E30" s="32">
        <v>429779.198764103</v>
      </c>
      <c r="F30" s="32">
        <v>32696.6107863248</v>
      </c>
      <c r="G30" s="32">
        <v>429779.198764103</v>
      </c>
      <c r="H30" s="32">
        <v>7.0699072494427695E-2</v>
      </c>
    </row>
    <row r="31" spans="1:8" ht="14.25">
      <c r="A31" s="32">
        <v>30</v>
      </c>
      <c r="B31" s="33">
        <v>99</v>
      </c>
      <c r="C31" s="32">
        <v>37</v>
      </c>
      <c r="D31" s="32">
        <v>17560.7935103245</v>
      </c>
      <c r="E31" s="32">
        <v>17205.6653808335</v>
      </c>
      <c r="F31" s="32">
        <v>355.12812949096099</v>
      </c>
      <c r="G31" s="32">
        <v>17205.6653808335</v>
      </c>
      <c r="H31" s="32">
        <v>2.0222783741644199E-2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2013-12-10T02:26:50Z</dcterms:modified>
</cp:coreProperties>
</file>