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L33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<sst xmlns="http://schemas.openxmlformats.org/spreadsheetml/2006/main" count="114" uniqueCount="71">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</sst>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13445018.307</v>
      </c>
      <c r="F3" s="25">
        <f>RA!I7</f>
        <v>1593978.497</v>
      </c>
      <c r="G3" s="16">
        <f>E3-F3</f>
        <v>11851039.810000001</v>
      </c>
      <c r="H3" s="27">
        <f>RA!J7</f>
        <v>11.8555323659925</v>
      </c>
      <c r="I3" s="20">
        <f>SUM(I4:I39)</f>
        <v>13445021.391762391</v>
      </c>
      <c r="J3" s="21">
        <f>SUM(J4:J39)</f>
        <v>11851039.81758466</v>
      </c>
      <c r="K3" s="22">
        <f>E3-I3</f>
        <v>-3.0847623907029629</v>
      </c>
      <c r="L3" s="22">
        <f>G3-J3</f>
        <v>-7.5846593827009201E-3</v>
      </c>
    </row>
    <row r="4" spans="1:12">
      <c r="A4" s="59">
        <f>RA!A8</f>
        <v>41618</v>
      </c>
      <c r="B4" s="12">
        <v>12</v>
      </c>
      <c r="C4" s="56" t="s">
        <v>6</v>
      </c>
      <c r="D4" s="56"/>
      <c r="E4" s="15">
        <f>VLOOKUP(C4,RA!B8:D39,3,0)</f>
        <v>534304.39839999995</v>
      </c>
      <c r="F4" s="25">
        <f>VLOOKUP(C4,RA!B8:I43,8,0)</f>
        <v>70369.389899999995</v>
      </c>
      <c r="G4" s="16">
        <f t="shared" ref="G4:G39" si="0">E4-F4</f>
        <v>463935.00849999994</v>
      </c>
      <c r="H4" s="27">
        <f>RA!J8</f>
        <v>13.170280856890701</v>
      </c>
      <c r="I4" s="20">
        <f>VLOOKUP(B4,RMS!B:D,3,FALSE)</f>
        <v>534304.83261196595</v>
      </c>
      <c r="J4" s="21">
        <f>VLOOKUP(B4,RMS!B:E,4,FALSE)</f>
        <v>463935.00768803398</v>
      </c>
      <c r="K4" s="22">
        <f t="shared" ref="K4:K39" si="1">E4-I4</f>
        <v>-0.43421196599956602</v>
      </c>
      <c r="L4" s="22">
        <f t="shared" ref="L4:L39" si="2">G4-J4</f>
        <v>8.1196596147492528E-4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68617.391399999993</v>
      </c>
      <c r="F5" s="25">
        <f>VLOOKUP(C5,RA!B9:I44,8,0)</f>
        <v>16466.1214</v>
      </c>
      <c r="G5" s="16">
        <f t="shared" si="0"/>
        <v>52151.26999999999</v>
      </c>
      <c r="H5" s="27">
        <f>RA!J9</f>
        <v>23.997008723359901</v>
      </c>
      <c r="I5" s="20">
        <f>VLOOKUP(B5,RMS!B:D,3,FALSE)</f>
        <v>68617.405975130503</v>
      </c>
      <c r="J5" s="21">
        <f>VLOOKUP(B5,RMS!B:E,4,FALSE)</f>
        <v>52151.268321306998</v>
      </c>
      <c r="K5" s="22">
        <f t="shared" si="1"/>
        <v>-1.4575130509911105E-2</v>
      </c>
      <c r="L5" s="22">
        <f t="shared" si="2"/>
        <v>1.6786929918453097E-3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95391.683699999994</v>
      </c>
      <c r="F6" s="25">
        <f>VLOOKUP(C6,RA!B10:I45,8,0)</f>
        <v>26487.013299999999</v>
      </c>
      <c r="G6" s="16">
        <f t="shared" si="0"/>
        <v>68904.670400000003</v>
      </c>
      <c r="H6" s="27">
        <f>RA!J10</f>
        <v>27.766585380020899</v>
      </c>
      <c r="I6" s="20">
        <f>VLOOKUP(B6,RMS!B:D,3,FALSE)</f>
        <v>95393.420115384593</v>
      </c>
      <c r="J6" s="21">
        <f>VLOOKUP(B6,RMS!B:E,4,FALSE)</f>
        <v>68904.670266666697</v>
      </c>
      <c r="K6" s="22">
        <f t="shared" si="1"/>
        <v>-1.7364153845992405</v>
      </c>
      <c r="L6" s="22">
        <f t="shared" si="2"/>
        <v>1.3333330571185797E-4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64664.590900000003</v>
      </c>
      <c r="F7" s="25">
        <f>VLOOKUP(C7,RA!B11:I46,8,0)</f>
        <v>12906.0268</v>
      </c>
      <c r="G7" s="16">
        <f t="shared" si="0"/>
        <v>51758.564100000003</v>
      </c>
      <c r="H7" s="27">
        <f>RA!J11</f>
        <v>19.958414056865202</v>
      </c>
      <c r="I7" s="20">
        <f>VLOOKUP(B7,RMS!B:D,3,FALSE)</f>
        <v>64664.607516239303</v>
      </c>
      <c r="J7" s="21">
        <f>VLOOKUP(B7,RMS!B:E,4,FALSE)</f>
        <v>51758.564151282102</v>
      </c>
      <c r="K7" s="22">
        <f t="shared" si="1"/>
        <v>-1.6616239299764857E-2</v>
      </c>
      <c r="L7" s="22">
        <f t="shared" si="2"/>
        <v>-5.1282098866067827E-5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212254.0766</v>
      </c>
      <c r="F8" s="25">
        <f>VLOOKUP(C8,RA!B12:I47,8,0)</f>
        <v>-6020.0231000000003</v>
      </c>
      <c r="G8" s="16">
        <f t="shared" si="0"/>
        <v>218274.09969999999</v>
      </c>
      <c r="H8" s="27">
        <f>RA!J12</f>
        <v>-2.83623438307144</v>
      </c>
      <c r="I8" s="20">
        <f>VLOOKUP(B8,RMS!B:D,3,FALSE)</f>
        <v>212254.06556068399</v>
      </c>
      <c r="J8" s="21">
        <f>VLOOKUP(B8,RMS!B:E,4,FALSE)</f>
        <v>218274.099422222</v>
      </c>
      <c r="K8" s="22">
        <f t="shared" si="1"/>
        <v>1.1039316013921052E-2</v>
      </c>
      <c r="L8" s="22">
        <f t="shared" si="2"/>
        <v>2.7777798823080957E-4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375806.87030000001</v>
      </c>
      <c r="F9" s="25">
        <f>VLOOKUP(C9,RA!B13:I48,8,0)</f>
        <v>72717.224900000001</v>
      </c>
      <c r="G9" s="16">
        <f t="shared" si="0"/>
        <v>303089.64540000004</v>
      </c>
      <c r="H9" s="27">
        <f>RA!J13</f>
        <v>19.349626269991099</v>
      </c>
      <c r="I9" s="20">
        <f>VLOOKUP(B9,RMS!B:D,3,FALSE)</f>
        <v>375807.00228461501</v>
      </c>
      <c r="J9" s="21">
        <f>VLOOKUP(B9,RMS!B:E,4,FALSE)</f>
        <v>303089.64563418803</v>
      </c>
      <c r="K9" s="22">
        <f t="shared" si="1"/>
        <v>-0.13198461499996483</v>
      </c>
      <c r="L9" s="22">
        <f t="shared" si="2"/>
        <v>-2.3418798809871078E-4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197064.28700000001</v>
      </c>
      <c r="F10" s="25">
        <f>VLOOKUP(C10,RA!B14:I49,8,0)</f>
        <v>33649.711199999998</v>
      </c>
      <c r="G10" s="16">
        <f t="shared" si="0"/>
        <v>163414.57580000002</v>
      </c>
      <c r="H10" s="27">
        <f>RA!J14</f>
        <v>17.075499428265299</v>
      </c>
      <c r="I10" s="20">
        <f>VLOOKUP(B10,RMS!B:D,3,FALSE)</f>
        <v>197064.27148034199</v>
      </c>
      <c r="J10" s="21">
        <f>VLOOKUP(B10,RMS!B:E,4,FALSE)</f>
        <v>163414.57783162399</v>
      </c>
      <c r="K10" s="22">
        <f t="shared" si="1"/>
        <v>1.5519658016273752E-2</v>
      </c>
      <c r="L10" s="22">
        <f t="shared" si="2"/>
        <v>-2.031623967923224E-3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119390.3591</v>
      </c>
      <c r="F11" s="25">
        <f>VLOOKUP(C11,RA!B15:I50,8,0)</f>
        <v>20169.663100000002</v>
      </c>
      <c r="G11" s="16">
        <f t="shared" si="0"/>
        <v>99220.695999999996</v>
      </c>
      <c r="H11" s="27">
        <f>RA!J15</f>
        <v>16.893879247909901</v>
      </c>
      <c r="I11" s="20">
        <f>VLOOKUP(B11,RMS!B:D,3,FALSE)</f>
        <v>119390.42184102599</v>
      </c>
      <c r="J11" s="21">
        <f>VLOOKUP(B11,RMS!B:E,4,FALSE)</f>
        <v>99220.693551282093</v>
      </c>
      <c r="K11" s="22">
        <f t="shared" si="1"/>
        <v>-6.2741025991272181E-2</v>
      </c>
      <c r="L11" s="22">
        <f t="shared" si="2"/>
        <v>2.4487179034622386E-3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442903.71730000002</v>
      </c>
      <c r="F12" s="25">
        <f>VLOOKUP(C12,RA!B16:I51,8,0)</f>
        <v>40089.875</v>
      </c>
      <c r="G12" s="16">
        <f t="shared" si="0"/>
        <v>402813.84230000002</v>
      </c>
      <c r="H12" s="27">
        <f>RA!J16</f>
        <v>9.0516004797596192</v>
      </c>
      <c r="I12" s="20">
        <f>VLOOKUP(B12,RMS!B:D,3,FALSE)</f>
        <v>442903.63040000002</v>
      </c>
      <c r="J12" s="21">
        <f>VLOOKUP(B12,RMS!B:E,4,FALSE)</f>
        <v>402813.84230000002</v>
      </c>
      <c r="K12" s="22">
        <f t="shared" si="1"/>
        <v>8.6899999994784594E-2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428400.81069999997</v>
      </c>
      <c r="F13" s="25">
        <f>VLOOKUP(C13,RA!B17:I52,8,0)</f>
        <v>40807.691200000001</v>
      </c>
      <c r="G13" s="16">
        <f t="shared" si="0"/>
        <v>387593.11949999997</v>
      </c>
      <c r="H13" s="27">
        <f>RA!J17</f>
        <v>9.5255868291474304</v>
      </c>
      <c r="I13" s="20">
        <f>VLOOKUP(B13,RMS!B:D,3,FALSE)</f>
        <v>428400.83755128202</v>
      </c>
      <c r="J13" s="21">
        <f>VLOOKUP(B13,RMS!B:E,4,FALSE)</f>
        <v>387593.11974359001</v>
      </c>
      <c r="K13" s="22">
        <f t="shared" si="1"/>
        <v>-2.6851282047573477E-2</v>
      </c>
      <c r="L13" s="22">
        <f t="shared" si="2"/>
        <v>-2.4359003873541951E-4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1217837.5543</v>
      </c>
      <c r="F14" s="25">
        <f>VLOOKUP(C14,RA!B18:I53,8,0)</f>
        <v>195433.13149999999</v>
      </c>
      <c r="G14" s="16">
        <f t="shared" si="0"/>
        <v>1022404.4227999999</v>
      </c>
      <c r="H14" s="27">
        <f>RA!J18</f>
        <v>16.0475533711335</v>
      </c>
      <c r="I14" s="20">
        <f>VLOOKUP(B14,RMS!B:D,3,FALSE)</f>
        <v>1217837.57802051</v>
      </c>
      <c r="J14" s="21">
        <f>VLOOKUP(B14,RMS!B:E,4,FALSE)</f>
        <v>1022404.40967436</v>
      </c>
      <c r="K14" s="22">
        <f t="shared" si="1"/>
        <v>-2.3720510071143508E-2</v>
      </c>
      <c r="L14" s="22">
        <f t="shared" si="2"/>
        <v>1.3125639990903437E-2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592564.51249999995</v>
      </c>
      <c r="F15" s="25">
        <f>VLOOKUP(C15,RA!B19:I54,8,0)</f>
        <v>63231.805999999997</v>
      </c>
      <c r="G15" s="16">
        <f t="shared" si="0"/>
        <v>529332.70649999997</v>
      </c>
      <c r="H15" s="27">
        <f>RA!J19</f>
        <v>10.6708729034799</v>
      </c>
      <c r="I15" s="20">
        <f>VLOOKUP(B15,RMS!B:D,3,FALSE)</f>
        <v>592564.53211367503</v>
      </c>
      <c r="J15" s="21">
        <f>VLOOKUP(B15,RMS!B:E,4,FALSE)</f>
        <v>529332.70791196602</v>
      </c>
      <c r="K15" s="22">
        <f t="shared" si="1"/>
        <v>-1.9613675074651837E-2</v>
      </c>
      <c r="L15" s="22">
        <f t="shared" si="2"/>
        <v>-1.411966048181057E-3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955266.10919999995</v>
      </c>
      <c r="F16" s="25">
        <f>VLOOKUP(C16,RA!B20:I55,8,0)</f>
        <v>61235.525999999998</v>
      </c>
      <c r="G16" s="16">
        <f t="shared" si="0"/>
        <v>894030.58319999999</v>
      </c>
      <c r="H16" s="27">
        <f>RA!J20</f>
        <v>6.4103107406670699</v>
      </c>
      <c r="I16" s="20">
        <f>VLOOKUP(B16,RMS!B:D,3,FALSE)</f>
        <v>955266.13489999995</v>
      </c>
      <c r="J16" s="21">
        <f>VLOOKUP(B16,RMS!B:E,4,FALSE)</f>
        <v>894030.58319999999</v>
      </c>
      <c r="K16" s="22">
        <f t="shared" si="1"/>
        <v>-2.5699999998323619E-2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303374.54590000003</v>
      </c>
      <c r="F17" s="25">
        <f>VLOOKUP(C17,RA!B21:I56,8,0)</f>
        <v>40329.122799999997</v>
      </c>
      <c r="G17" s="16">
        <f t="shared" si="0"/>
        <v>263045.42310000001</v>
      </c>
      <c r="H17" s="27">
        <f>RA!J21</f>
        <v>13.293509078145799</v>
      </c>
      <c r="I17" s="20">
        <f>VLOOKUP(B17,RMS!B:D,3,FALSE)</f>
        <v>303374.43346470001</v>
      </c>
      <c r="J17" s="21">
        <f>VLOOKUP(B17,RMS!B:E,4,FALSE)</f>
        <v>263045.42299852503</v>
      </c>
      <c r="K17" s="22">
        <f t="shared" si="1"/>
        <v>0.11243530001956969</v>
      </c>
      <c r="L17" s="22">
        <f t="shared" si="2"/>
        <v>1.0147498687729239E-4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796646.15469999996</v>
      </c>
      <c r="F18" s="25">
        <f>VLOOKUP(C18,RA!B22:I57,8,0)</f>
        <v>113217.0628</v>
      </c>
      <c r="G18" s="16">
        <f t="shared" si="0"/>
        <v>683429.0919</v>
      </c>
      <c r="H18" s="27">
        <f>RA!J22</f>
        <v>14.2117127073356</v>
      </c>
      <c r="I18" s="20">
        <f>VLOOKUP(B18,RMS!B:D,3,FALSE)</f>
        <v>796646.34059380495</v>
      </c>
      <c r="J18" s="21">
        <f>VLOOKUP(B18,RMS!B:E,4,FALSE)</f>
        <v>683429.09200973494</v>
      </c>
      <c r="K18" s="22">
        <f t="shared" si="1"/>
        <v>-0.18589380499906838</v>
      </c>
      <c r="L18" s="22">
        <f t="shared" si="2"/>
        <v>-1.0973494499921799E-4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2026078.2578</v>
      </c>
      <c r="F19" s="25">
        <f>VLOOKUP(C19,RA!B23:I58,8,0)</f>
        <v>195991.11009999999</v>
      </c>
      <c r="G19" s="16">
        <f t="shared" si="0"/>
        <v>1830087.1477000001</v>
      </c>
      <c r="H19" s="27">
        <f>RA!J23</f>
        <v>9.6734225020910696</v>
      </c>
      <c r="I19" s="20">
        <f>VLOOKUP(B19,RMS!B:D,3,FALSE)</f>
        <v>2026079.0275546999</v>
      </c>
      <c r="J19" s="21">
        <f>VLOOKUP(B19,RMS!B:E,4,FALSE)</f>
        <v>1830087.1761863199</v>
      </c>
      <c r="K19" s="22">
        <f t="shared" si="1"/>
        <v>-0.76975469989702106</v>
      </c>
      <c r="L19" s="22">
        <f t="shared" si="2"/>
        <v>-2.8486319817602634E-2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240394.48240000001</v>
      </c>
      <c r="F20" s="25">
        <f>VLOOKUP(C20,RA!B24:I59,8,0)</f>
        <v>39275.805</v>
      </c>
      <c r="G20" s="16">
        <f t="shared" si="0"/>
        <v>201118.67740000002</v>
      </c>
      <c r="H20" s="27">
        <f>RA!J24</f>
        <v>16.338064255005602</v>
      </c>
      <c r="I20" s="20">
        <f>VLOOKUP(B20,RMS!B:D,3,FALSE)</f>
        <v>240394.471701823</v>
      </c>
      <c r="J20" s="21">
        <f>VLOOKUP(B20,RMS!B:E,4,FALSE)</f>
        <v>201118.67877132399</v>
      </c>
      <c r="K20" s="22">
        <f t="shared" si="1"/>
        <v>1.0698177007725462E-2</v>
      </c>
      <c r="L20" s="22">
        <f t="shared" si="2"/>
        <v>-1.3713239750359207E-3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293486.32679999998</v>
      </c>
      <c r="F21" s="25">
        <f>VLOOKUP(C21,RA!B25:I60,8,0)</f>
        <v>25652.4666</v>
      </c>
      <c r="G21" s="16">
        <f t="shared" si="0"/>
        <v>267833.8602</v>
      </c>
      <c r="H21" s="27">
        <f>RA!J25</f>
        <v>8.7406002452309206</v>
      </c>
      <c r="I21" s="20">
        <f>VLOOKUP(B21,RMS!B:D,3,FALSE)</f>
        <v>293486.329450397</v>
      </c>
      <c r="J21" s="21">
        <f>VLOOKUP(B21,RMS!B:E,4,FALSE)</f>
        <v>267833.86223018903</v>
      </c>
      <c r="K21" s="22">
        <f t="shared" si="1"/>
        <v>-2.6503970148041844E-3</v>
      </c>
      <c r="L21" s="22">
        <f t="shared" si="2"/>
        <v>-2.0301890326663852E-3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448895.17249999999</v>
      </c>
      <c r="F22" s="25">
        <f>VLOOKUP(C22,RA!B26:I61,8,0)</f>
        <v>102462.1167</v>
      </c>
      <c r="G22" s="16">
        <f t="shared" si="0"/>
        <v>346433.05579999997</v>
      </c>
      <c r="H22" s="27">
        <f>RA!J26</f>
        <v>22.825399553611799</v>
      </c>
      <c r="I22" s="20">
        <f>VLOOKUP(B22,RMS!B:D,3,FALSE)</f>
        <v>448895.17417151498</v>
      </c>
      <c r="J22" s="21">
        <f>VLOOKUP(B22,RMS!B:E,4,FALSE)</f>
        <v>346433.07067093899</v>
      </c>
      <c r="K22" s="22">
        <f t="shared" si="1"/>
        <v>-1.6715149977244437E-3</v>
      </c>
      <c r="L22" s="22">
        <f t="shared" si="2"/>
        <v>-1.4870939019601792E-2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228178.5214</v>
      </c>
      <c r="F23" s="25">
        <f>VLOOKUP(C23,RA!B27:I62,8,0)</f>
        <v>66056.191099999996</v>
      </c>
      <c r="G23" s="16">
        <f t="shared" si="0"/>
        <v>162122.3303</v>
      </c>
      <c r="H23" s="27">
        <f>RA!J27</f>
        <v>28.949346632062099</v>
      </c>
      <c r="I23" s="20">
        <f>VLOOKUP(B23,RMS!B:D,3,FALSE)</f>
        <v>228178.48345602499</v>
      </c>
      <c r="J23" s="21">
        <f>VLOOKUP(B23,RMS!B:E,4,FALSE)</f>
        <v>162122.332322965</v>
      </c>
      <c r="K23" s="22">
        <f t="shared" si="1"/>
        <v>3.7943975010421127E-2</v>
      </c>
      <c r="L23" s="22">
        <f t="shared" si="2"/>
        <v>-2.0229649962857366E-3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1041453.1684</v>
      </c>
      <c r="F24" s="25">
        <f>VLOOKUP(C24,RA!B28:I63,8,0)</f>
        <v>36163.2808</v>
      </c>
      <c r="G24" s="16">
        <f t="shared" si="0"/>
        <v>1005289.8876</v>
      </c>
      <c r="H24" s="27">
        <f>RA!J28</f>
        <v>3.4723866513900199</v>
      </c>
      <c r="I24" s="20">
        <f>VLOOKUP(B24,RMS!B:D,3,FALSE)</f>
        <v>1041453.16968761</v>
      </c>
      <c r="J24" s="21">
        <f>VLOOKUP(B24,RMS!B:E,4,FALSE)</f>
        <v>1005289.85476308</v>
      </c>
      <c r="K24" s="22">
        <f t="shared" si="1"/>
        <v>-1.2876100372523069E-3</v>
      </c>
      <c r="L24" s="22">
        <f t="shared" si="2"/>
        <v>3.2836919999681413E-2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507842.5245</v>
      </c>
      <c r="F25" s="25">
        <f>VLOOKUP(C25,RA!B29:I64,8,0)</f>
        <v>84422.825400000002</v>
      </c>
      <c r="G25" s="16">
        <f t="shared" si="0"/>
        <v>423419.69909999997</v>
      </c>
      <c r="H25" s="27">
        <f>RA!J29</f>
        <v>16.623819654157401</v>
      </c>
      <c r="I25" s="20">
        <f>VLOOKUP(B25,RMS!B:D,3,FALSE)</f>
        <v>507842.524073451</v>
      </c>
      <c r="J25" s="21">
        <f>VLOOKUP(B25,RMS!B:E,4,FALSE)</f>
        <v>423419.71748267201</v>
      </c>
      <c r="K25" s="22">
        <f t="shared" si="1"/>
        <v>4.2654899880290031E-4</v>
      </c>
      <c r="L25" s="22">
        <f t="shared" si="2"/>
        <v>-1.8382672045845538E-2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653884.28810000001</v>
      </c>
      <c r="F26" s="25">
        <f>VLOOKUP(C26,RA!B30:I65,8,0)</f>
        <v>107671.4259</v>
      </c>
      <c r="G26" s="16">
        <f t="shared" si="0"/>
        <v>546212.86219999997</v>
      </c>
      <c r="H26" s="27">
        <f>RA!J30</f>
        <v>16.4664341779587</v>
      </c>
      <c r="I26" s="20">
        <f>VLOOKUP(B26,RMS!B:D,3,FALSE)</f>
        <v>653884.28433893796</v>
      </c>
      <c r="J26" s="21">
        <f>VLOOKUP(B26,RMS!B:E,4,FALSE)</f>
        <v>546212.85908184201</v>
      </c>
      <c r="K26" s="22">
        <f t="shared" si="1"/>
        <v>3.7610620493069291E-3</v>
      </c>
      <c r="L26" s="22">
        <f t="shared" si="2"/>
        <v>3.1181579688563943E-3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673167.76500000001</v>
      </c>
      <c r="F27" s="25">
        <f>VLOOKUP(C27,RA!B31:I66,8,0)</f>
        <v>37221.7183</v>
      </c>
      <c r="G27" s="16">
        <f t="shared" si="0"/>
        <v>635946.04670000006</v>
      </c>
      <c r="H27" s="27">
        <f>RA!J31</f>
        <v>5.5293375938760203</v>
      </c>
      <c r="I27" s="20">
        <f>VLOOKUP(B27,RMS!B:D,3,FALSE)</f>
        <v>673167.77181504399</v>
      </c>
      <c r="J27" s="21">
        <f>VLOOKUP(B27,RMS!B:E,4,FALSE)</f>
        <v>635946.05020354001</v>
      </c>
      <c r="K27" s="22">
        <f t="shared" si="1"/>
        <v>-6.8150439765304327E-3</v>
      </c>
      <c r="L27" s="22">
        <f t="shared" si="2"/>
        <v>-3.5035399487242103E-3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118976.5775</v>
      </c>
      <c r="F28" s="25">
        <f>VLOOKUP(C28,RA!B32:I67,8,0)</f>
        <v>32364.4987</v>
      </c>
      <c r="G28" s="16">
        <f t="shared" si="0"/>
        <v>86612.078800000003</v>
      </c>
      <c r="H28" s="27">
        <f>RA!J32</f>
        <v>27.202411920110901</v>
      </c>
      <c r="I28" s="20">
        <f>VLOOKUP(B28,RMS!B:D,3,FALSE)</f>
        <v>118976.48586364101</v>
      </c>
      <c r="J28" s="21">
        <f>VLOOKUP(B28,RMS!B:E,4,FALSE)</f>
        <v>86612.0722470849</v>
      </c>
      <c r="K28" s="22">
        <f t="shared" si="1"/>
        <v>9.1636358993127942E-2</v>
      </c>
      <c r="L28" s="22">
        <f t="shared" si="2"/>
        <v>6.5529151033842936E-3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15.3847</v>
      </c>
      <c r="F29" s="25">
        <f>VLOOKUP(C29,RA!B33:I68,8,0)</f>
        <v>2.9954999999999998</v>
      </c>
      <c r="G29" s="16">
        <f t="shared" si="0"/>
        <v>12.389200000000001</v>
      </c>
      <c r="H29" s="27">
        <f>RA!J33</f>
        <v>19.470642911464001</v>
      </c>
      <c r="I29" s="20">
        <f>VLOOKUP(B29,RMS!B:D,3,FALSE)</f>
        <v>15.384600000000001</v>
      </c>
      <c r="J29" s="21">
        <f>VLOOKUP(B29,RMS!B:E,4,FALSE)</f>
        <v>12.389200000000001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198696.84729999999</v>
      </c>
      <c r="F31" s="25">
        <f>VLOOKUP(C31,RA!B35:I70,8,0)</f>
        <v>23779.085500000001</v>
      </c>
      <c r="G31" s="16">
        <f t="shared" si="0"/>
        <v>174917.76179999998</v>
      </c>
      <c r="H31" s="27">
        <f>RA!J35</f>
        <v>11.967520281837899</v>
      </c>
      <c r="I31" s="20">
        <f>VLOOKUP(B31,RMS!B:D,3,FALSE)</f>
        <v>198696.84700000001</v>
      </c>
      <c r="J31" s="21">
        <f>VLOOKUP(B31,RMS!B:E,4,FALSE)</f>
        <v>174917.7548</v>
      </c>
      <c r="K31" s="22">
        <f t="shared" si="1"/>
        <v>2.9999998514540493E-4</v>
      </c>
      <c r="L31" s="22">
        <f t="shared" si="2"/>
        <v>6.9999999832361937E-3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154750.8547</v>
      </c>
      <c r="F35" s="25">
        <f>VLOOKUP(C35,RA!B8:I74,8,0)</f>
        <v>8147.2960000000003</v>
      </c>
      <c r="G35" s="16">
        <f t="shared" si="0"/>
        <v>146603.55869999999</v>
      </c>
      <c r="H35" s="27">
        <f>RA!J39</f>
        <v>5.2647825537340998</v>
      </c>
      <c r="I35" s="20">
        <f>VLOOKUP(B35,RMS!B:D,3,FALSE)</f>
        <v>154750.85470085501</v>
      </c>
      <c r="J35" s="21">
        <f>VLOOKUP(B35,RMS!B:E,4,FALSE)</f>
        <v>146603.55965812001</v>
      </c>
      <c r="K35" s="22">
        <f t="shared" si="1"/>
        <v>-8.5501233115792274E-7</v>
      </c>
      <c r="L35" s="22">
        <f t="shared" si="2"/>
        <v>-9.5812001382000744E-4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431967.89039999997</v>
      </c>
      <c r="F36" s="25">
        <f>VLOOKUP(C36,RA!B8:I75,8,0)</f>
        <v>30004.329399999999</v>
      </c>
      <c r="G36" s="16">
        <f t="shared" si="0"/>
        <v>401963.56099999999</v>
      </c>
      <c r="H36" s="27">
        <f>RA!J40</f>
        <v>6.9459628983571298</v>
      </c>
      <c r="I36" s="20">
        <f>VLOOKUP(B36,RMS!B:D,3,FALSE)</f>
        <v>431967.88542307698</v>
      </c>
      <c r="J36" s="21">
        <f>VLOOKUP(B36,RMS!B:E,4,FALSE)</f>
        <v>401963.56106923101</v>
      </c>
      <c r="K36" s="22">
        <f t="shared" si="1"/>
        <v>4.9769229954108596E-3</v>
      </c>
      <c r="L36" s="22">
        <f t="shared" si="2"/>
        <v>-6.9231027737259865E-5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22743.183499999999</v>
      </c>
      <c r="F39" s="25">
        <f>VLOOKUP(C39,RA!B8:I78,8,0)</f>
        <v>3674.0092</v>
      </c>
      <c r="G39" s="16">
        <f t="shared" si="0"/>
        <v>19069.174299999999</v>
      </c>
      <c r="H39" s="27">
        <f>RA!J43</f>
        <v>16.154331252702601</v>
      </c>
      <c r="I39" s="20">
        <f>VLOOKUP(B39,RMS!B:D,3,FALSE)</f>
        <v>22743.183495953399</v>
      </c>
      <c r="J39" s="21">
        <f>VLOOKUP(B39,RMS!B:E,4,FALSE)</f>
        <v>19069.174192572402</v>
      </c>
      <c r="K39" s="22">
        <f t="shared" si="1"/>
        <v>4.0466002246830612E-6</v>
      </c>
      <c r="L39" s="22">
        <f t="shared" si="2"/>
        <v>1.0742759695858695E-4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35" t="s">
        <v>47</v>
      </c>
      <c r="W1" s="67"/>
    </row>
    <row r="2" spans="1:23" ht="12.75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35"/>
      <c r="W2" s="67"/>
    </row>
    <row r="3" spans="1:23" ht="23.25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36" t="s">
        <v>48</v>
      </c>
      <c r="W3" s="67"/>
    </row>
    <row r="4" spans="1:23" ht="12.75" thickTop="1" thickBo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W4" s="67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8" t="s">
        <v>4</v>
      </c>
      <c r="C6" s="69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70" t="s">
        <v>5</v>
      </c>
      <c r="B7" s="71"/>
      <c r="C7" s="72"/>
      <c r="D7" s="44">
        <v>13445018.307</v>
      </c>
      <c r="E7" s="44">
        <v>19020051</v>
      </c>
      <c r="F7" s="45">
        <v>70.688655393195305</v>
      </c>
      <c r="G7" s="44">
        <v>17260507.331</v>
      </c>
      <c r="H7" s="45">
        <v>-22.105312148892398</v>
      </c>
      <c r="I7" s="44">
        <v>1593978.497</v>
      </c>
      <c r="J7" s="45">
        <v>11.8555323659925</v>
      </c>
      <c r="K7" s="44">
        <v>2333796.3231000002</v>
      </c>
      <c r="L7" s="45">
        <v>13.5210181157797</v>
      </c>
      <c r="M7" s="45">
        <v>-0.317001881774025</v>
      </c>
      <c r="N7" s="44">
        <v>157839244.33790001</v>
      </c>
      <c r="O7" s="44">
        <v>5974558449.5633001</v>
      </c>
      <c r="P7" s="44">
        <v>791940</v>
      </c>
      <c r="Q7" s="44">
        <v>820415</v>
      </c>
      <c r="R7" s="45">
        <v>-3.4708044099632498</v>
      </c>
      <c r="S7" s="44">
        <v>16.9773193764679</v>
      </c>
      <c r="T7" s="44">
        <v>16.955350791855299</v>
      </c>
      <c r="U7" s="46">
        <v>0.12939960735507</v>
      </c>
    </row>
    <row r="8" spans="1:23" ht="12" thickBot="1">
      <c r="A8" s="62">
        <v>41618</v>
      </c>
      <c r="B8" s="60" t="s">
        <v>6</v>
      </c>
      <c r="C8" s="61"/>
      <c r="D8" s="47">
        <v>534304.39839999995</v>
      </c>
      <c r="E8" s="47">
        <v>648792</v>
      </c>
      <c r="F8" s="49">
        <v>82.353727912798007</v>
      </c>
      <c r="G8" s="47">
        <v>579928.81030000001</v>
      </c>
      <c r="H8" s="49">
        <v>-7.8672435460480399</v>
      </c>
      <c r="I8" s="47">
        <v>70369.389899999995</v>
      </c>
      <c r="J8" s="49">
        <v>13.170280856890701</v>
      </c>
      <c r="K8" s="47">
        <v>144052.66149999999</v>
      </c>
      <c r="L8" s="49">
        <v>24.839714623848501</v>
      </c>
      <c r="M8" s="49">
        <v>-0.51150232722357603</v>
      </c>
      <c r="N8" s="47">
        <v>5930649.0120999999</v>
      </c>
      <c r="O8" s="47">
        <v>210185301.7008</v>
      </c>
      <c r="P8" s="47">
        <v>22572</v>
      </c>
      <c r="Q8" s="47">
        <v>23771</v>
      </c>
      <c r="R8" s="49">
        <v>-5.0439611291068998</v>
      </c>
      <c r="S8" s="47">
        <v>23.6711145844409</v>
      </c>
      <c r="T8" s="47">
        <v>24.117131609944899</v>
      </c>
      <c r="U8" s="50">
        <v>-1.88422485942912</v>
      </c>
    </row>
    <row r="9" spans="1:23" ht="12" thickBot="1">
      <c r="A9" s="63"/>
      <c r="B9" s="60" t="s">
        <v>7</v>
      </c>
      <c r="C9" s="61"/>
      <c r="D9" s="47">
        <v>68617.391399999993</v>
      </c>
      <c r="E9" s="47">
        <v>93573</v>
      </c>
      <c r="F9" s="49">
        <v>73.330331826488404</v>
      </c>
      <c r="G9" s="47">
        <v>125532.22719999999</v>
      </c>
      <c r="H9" s="49">
        <v>-45.338824196373402</v>
      </c>
      <c r="I9" s="47">
        <v>16466.1214</v>
      </c>
      <c r="J9" s="49">
        <v>23.997008723359901</v>
      </c>
      <c r="K9" s="47">
        <v>29847.299900000002</v>
      </c>
      <c r="L9" s="49">
        <v>23.776603479237899</v>
      </c>
      <c r="M9" s="49">
        <v>-0.44832123993902701</v>
      </c>
      <c r="N9" s="47">
        <v>919869.88619999995</v>
      </c>
      <c r="O9" s="47">
        <v>38728289.1884</v>
      </c>
      <c r="P9" s="47">
        <v>4418</v>
      </c>
      <c r="Q9" s="47">
        <v>4486</v>
      </c>
      <c r="R9" s="49">
        <v>-1.51582701738743</v>
      </c>
      <c r="S9" s="47">
        <v>15.5313244454504</v>
      </c>
      <c r="T9" s="47">
        <v>15.473521868033901</v>
      </c>
      <c r="U9" s="50">
        <v>0.37216772864134401</v>
      </c>
    </row>
    <row r="10" spans="1:23" ht="12" thickBot="1">
      <c r="A10" s="63"/>
      <c r="B10" s="60" t="s">
        <v>8</v>
      </c>
      <c r="C10" s="61"/>
      <c r="D10" s="47">
        <v>95391.683699999994</v>
      </c>
      <c r="E10" s="47">
        <v>100047</v>
      </c>
      <c r="F10" s="49">
        <v>95.346870670784696</v>
      </c>
      <c r="G10" s="47">
        <v>137792.63260000001</v>
      </c>
      <c r="H10" s="49">
        <v>-30.7715645604118</v>
      </c>
      <c r="I10" s="47">
        <v>26487.013299999999</v>
      </c>
      <c r="J10" s="49">
        <v>27.766585380020899</v>
      </c>
      <c r="K10" s="47">
        <v>41529.299800000001</v>
      </c>
      <c r="L10" s="49">
        <v>30.138984223166698</v>
      </c>
      <c r="M10" s="49">
        <v>-0.36220900839748799</v>
      </c>
      <c r="N10" s="47">
        <v>1232181.4428000001</v>
      </c>
      <c r="O10" s="47">
        <v>52578300.909999996</v>
      </c>
      <c r="P10" s="47">
        <v>71921</v>
      </c>
      <c r="Q10" s="47">
        <v>73890</v>
      </c>
      <c r="R10" s="49">
        <v>-2.6647719583164098</v>
      </c>
      <c r="S10" s="47">
        <v>1.3263397853200001</v>
      </c>
      <c r="T10" s="47">
        <v>1.2085189782108501</v>
      </c>
      <c r="U10" s="50">
        <v>8.8831541067527802</v>
      </c>
    </row>
    <row r="11" spans="1:23" ht="12" thickBot="1">
      <c r="A11" s="63"/>
      <c r="B11" s="60" t="s">
        <v>9</v>
      </c>
      <c r="C11" s="61"/>
      <c r="D11" s="47">
        <v>64664.590900000003</v>
      </c>
      <c r="E11" s="47">
        <v>90276</v>
      </c>
      <c r="F11" s="49">
        <v>71.629880477646296</v>
      </c>
      <c r="G11" s="47">
        <v>84847.7</v>
      </c>
      <c r="H11" s="49">
        <v>-23.787455758965798</v>
      </c>
      <c r="I11" s="47">
        <v>12906.0268</v>
      </c>
      <c r="J11" s="49">
        <v>19.958414056865202</v>
      </c>
      <c r="K11" s="47">
        <v>18099.110499999999</v>
      </c>
      <c r="L11" s="49">
        <v>21.331291832306601</v>
      </c>
      <c r="M11" s="49">
        <v>-0.28692480218848299</v>
      </c>
      <c r="N11" s="47">
        <v>670317.40659999999</v>
      </c>
      <c r="O11" s="47">
        <v>19239883.347100001</v>
      </c>
      <c r="P11" s="47">
        <v>2858</v>
      </c>
      <c r="Q11" s="47">
        <v>2944</v>
      </c>
      <c r="R11" s="49">
        <v>-2.92119565217391</v>
      </c>
      <c r="S11" s="47">
        <v>22.625819069279199</v>
      </c>
      <c r="T11" s="47">
        <v>29.868637805706499</v>
      </c>
      <c r="U11" s="50">
        <v>-32.011299631850399</v>
      </c>
    </row>
    <row r="12" spans="1:23" ht="12" thickBot="1">
      <c r="A12" s="63"/>
      <c r="B12" s="60" t="s">
        <v>10</v>
      </c>
      <c r="C12" s="61"/>
      <c r="D12" s="47">
        <v>212254.0766</v>
      </c>
      <c r="E12" s="47">
        <v>295187</v>
      </c>
      <c r="F12" s="49">
        <v>71.904954012202396</v>
      </c>
      <c r="G12" s="47">
        <v>289562.6727</v>
      </c>
      <c r="H12" s="49">
        <v>-26.698398443122301</v>
      </c>
      <c r="I12" s="47">
        <v>-6020.0231000000003</v>
      </c>
      <c r="J12" s="49">
        <v>-2.83623438307144</v>
      </c>
      <c r="K12" s="47">
        <v>26545.202099999999</v>
      </c>
      <c r="L12" s="49">
        <v>9.1673425488450402</v>
      </c>
      <c r="M12" s="49">
        <v>-1.2267838488221601</v>
      </c>
      <c r="N12" s="47">
        <v>2517019.5293000001</v>
      </c>
      <c r="O12" s="47">
        <v>74507851.183899999</v>
      </c>
      <c r="P12" s="47">
        <v>1673</v>
      </c>
      <c r="Q12" s="47">
        <v>1758</v>
      </c>
      <c r="R12" s="49">
        <v>-4.8350398179749696</v>
      </c>
      <c r="S12" s="47">
        <v>126.870338673042</v>
      </c>
      <c r="T12" s="47">
        <v>132.93910711035301</v>
      </c>
      <c r="U12" s="50">
        <v>-4.7834415047555403</v>
      </c>
    </row>
    <row r="13" spans="1:23" ht="12" thickBot="1">
      <c r="A13" s="63"/>
      <c r="B13" s="60" t="s">
        <v>11</v>
      </c>
      <c r="C13" s="61"/>
      <c r="D13" s="47">
        <v>375806.87030000001</v>
      </c>
      <c r="E13" s="47">
        <v>513195</v>
      </c>
      <c r="F13" s="49">
        <v>73.228864330322807</v>
      </c>
      <c r="G13" s="47">
        <v>462780.20329999999</v>
      </c>
      <c r="H13" s="49">
        <v>-18.793658929187</v>
      </c>
      <c r="I13" s="47">
        <v>72717.224900000001</v>
      </c>
      <c r="J13" s="49">
        <v>19.349626269991099</v>
      </c>
      <c r="K13" s="47">
        <v>97039.497399999993</v>
      </c>
      <c r="L13" s="49">
        <v>20.968809103766599</v>
      </c>
      <c r="M13" s="49">
        <v>-0.25064301806658001</v>
      </c>
      <c r="N13" s="47">
        <v>4065400.6409999998</v>
      </c>
      <c r="O13" s="47">
        <v>113744764.0473</v>
      </c>
      <c r="P13" s="47">
        <v>9778</v>
      </c>
      <c r="Q13" s="47">
        <v>10112</v>
      </c>
      <c r="R13" s="49">
        <v>-3.30300632911392</v>
      </c>
      <c r="S13" s="47">
        <v>38.433920055225997</v>
      </c>
      <c r="T13" s="47">
        <v>36.656344204905103</v>
      </c>
      <c r="U13" s="50">
        <v>4.6250183373612304</v>
      </c>
    </row>
    <row r="14" spans="1:23" ht="12" thickBot="1">
      <c r="A14" s="63"/>
      <c r="B14" s="60" t="s">
        <v>12</v>
      </c>
      <c r="C14" s="61"/>
      <c r="D14" s="47">
        <v>197064.28700000001</v>
      </c>
      <c r="E14" s="47">
        <v>230292</v>
      </c>
      <c r="F14" s="49">
        <v>85.571486200128604</v>
      </c>
      <c r="G14" s="47">
        <v>198350.24600000001</v>
      </c>
      <c r="H14" s="49">
        <v>-0.64832740363730601</v>
      </c>
      <c r="I14" s="47">
        <v>33649.711199999998</v>
      </c>
      <c r="J14" s="49">
        <v>17.075499428265299</v>
      </c>
      <c r="K14" s="47">
        <v>36853.643100000001</v>
      </c>
      <c r="L14" s="49">
        <v>18.5800843927363</v>
      </c>
      <c r="M14" s="49">
        <v>-8.6936639922037998E-2</v>
      </c>
      <c r="N14" s="47">
        <v>1990875.6418999999</v>
      </c>
      <c r="O14" s="47">
        <v>58680563.287</v>
      </c>
      <c r="P14" s="47">
        <v>3079</v>
      </c>
      <c r="Q14" s="47">
        <v>2936</v>
      </c>
      <c r="R14" s="49">
        <v>4.8705722070844697</v>
      </c>
      <c r="S14" s="47">
        <v>64.002691458265701</v>
      </c>
      <c r="T14" s="47">
        <v>65.333752656675799</v>
      </c>
      <c r="U14" s="50">
        <v>-2.0796956629207202</v>
      </c>
    </row>
    <row r="15" spans="1:23" ht="12" thickBot="1">
      <c r="A15" s="63"/>
      <c r="B15" s="60" t="s">
        <v>13</v>
      </c>
      <c r="C15" s="61"/>
      <c r="D15" s="47">
        <v>119390.3591</v>
      </c>
      <c r="E15" s="47">
        <v>137996</v>
      </c>
      <c r="F15" s="49">
        <v>86.517260717702001</v>
      </c>
      <c r="G15" s="47">
        <v>116710.035</v>
      </c>
      <c r="H15" s="49">
        <v>2.2965669575885301</v>
      </c>
      <c r="I15" s="47">
        <v>20169.663100000002</v>
      </c>
      <c r="J15" s="49">
        <v>16.893879247909901</v>
      </c>
      <c r="K15" s="47">
        <v>26647.608400000001</v>
      </c>
      <c r="L15" s="49">
        <v>22.832319774387901</v>
      </c>
      <c r="M15" s="49">
        <v>-0.243096686305252</v>
      </c>
      <c r="N15" s="47">
        <v>1248617.9354999999</v>
      </c>
      <c r="O15" s="47">
        <v>37239561.397799999</v>
      </c>
      <c r="P15" s="47">
        <v>3689</v>
      </c>
      <c r="Q15" s="47">
        <v>3999</v>
      </c>
      <c r="R15" s="49">
        <v>-7.7519379844961298</v>
      </c>
      <c r="S15" s="47">
        <v>32.363881566820297</v>
      </c>
      <c r="T15" s="47">
        <v>28.9327158289572</v>
      </c>
      <c r="U15" s="50">
        <v>10.601836280913499</v>
      </c>
    </row>
    <row r="16" spans="1:23" ht="12" thickBot="1">
      <c r="A16" s="63"/>
      <c r="B16" s="60" t="s">
        <v>14</v>
      </c>
      <c r="C16" s="61"/>
      <c r="D16" s="47">
        <v>442903.71730000002</v>
      </c>
      <c r="E16" s="47">
        <v>523674</v>
      </c>
      <c r="F16" s="49">
        <v>84.576228206861501</v>
      </c>
      <c r="G16" s="47">
        <v>604214.13879999996</v>
      </c>
      <c r="H16" s="49">
        <v>-26.697558223375999</v>
      </c>
      <c r="I16" s="47">
        <v>40089.875</v>
      </c>
      <c r="J16" s="49">
        <v>9.0516004797596192</v>
      </c>
      <c r="K16" s="47">
        <v>58836.845699999998</v>
      </c>
      <c r="L16" s="49">
        <v>9.7377472524646596</v>
      </c>
      <c r="M16" s="49">
        <v>-0.318626372249592</v>
      </c>
      <c r="N16" s="47">
        <v>5919339.3114999998</v>
      </c>
      <c r="O16" s="47">
        <v>291864551.46509999</v>
      </c>
      <c r="P16" s="47">
        <v>29005</v>
      </c>
      <c r="Q16" s="47">
        <v>30506</v>
      </c>
      <c r="R16" s="49">
        <v>-4.9203435389759402</v>
      </c>
      <c r="S16" s="47">
        <v>15.2699092328909</v>
      </c>
      <c r="T16" s="47">
        <v>16.2411302891235</v>
      </c>
      <c r="U16" s="50">
        <v>-6.3603590657932303</v>
      </c>
    </row>
    <row r="17" spans="1:21" ht="12" thickBot="1">
      <c r="A17" s="63"/>
      <c r="B17" s="60" t="s">
        <v>15</v>
      </c>
      <c r="C17" s="61"/>
      <c r="D17" s="47">
        <v>428400.81069999997</v>
      </c>
      <c r="E17" s="47">
        <v>547011</v>
      </c>
      <c r="F17" s="49">
        <v>78.316672004767696</v>
      </c>
      <c r="G17" s="47">
        <v>400981.86440000002</v>
      </c>
      <c r="H17" s="49">
        <v>6.8379517215891399</v>
      </c>
      <c r="I17" s="47">
        <v>40807.691200000001</v>
      </c>
      <c r="J17" s="49">
        <v>9.5255868291474304</v>
      </c>
      <c r="K17" s="47">
        <v>47006.181900000003</v>
      </c>
      <c r="L17" s="49">
        <v>11.722770048549901</v>
      </c>
      <c r="M17" s="49">
        <v>-0.13186543661824199</v>
      </c>
      <c r="N17" s="47">
        <v>4532664.9336000001</v>
      </c>
      <c r="O17" s="47">
        <v>269815672.00489998</v>
      </c>
      <c r="P17" s="47">
        <v>9313</v>
      </c>
      <c r="Q17" s="47">
        <v>9651</v>
      </c>
      <c r="R17" s="49">
        <v>-3.5022277484198501</v>
      </c>
      <c r="S17" s="47">
        <v>46.00030180393</v>
      </c>
      <c r="T17" s="47">
        <v>44.638444264843002</v>
      </c>
      <c r="U17" s="50">
        <v>2.9605404436077398</v>
      </c>
    </row>
    <row r="18" spans="1:21" ht="12" thickBot="1">
      <c r="A18" s="63"/>
      <c r="B18" s="60" t="s">
        <v>16</v>
      </c>
      <c r="C18" s="61"/>
      <c r="D18" s="47">
        <v>1217837.5543</v>
      </c>
      <c r="E18" s="47">
        <v>1600411</v>
      </c>
      <c r="F18" s="49">
        <v>76.095300163520506</v>
      </c>
      <c r="G18" s="47">
        <v>1794796.6895000001</v>
      </c>
      <c r="H18" s="49">
        <v>-32.146211243610601</v>
      </c>
      <c r="I18" s="47">
        <v>195433.13149999999</v>
      </c>
      <c r="J18" s="49">
        <v>16.0475533711335</v>
      </c>
      <c r="K18" s="47">
        <v>321335.2831</v>
      </c>
      <c r="L18" s="49">
        <v>17.903714943307499</v>
      </c>
      <c r="M18" s="49">
        <v>-0.39180929770733902</v>
      </c>
      <c r="N18" s="47">
        <v>15014235.3387</v>
      </c>
      <c r="O18" s="47">
        <v>678879809.16340005</v>
      </c>
      <c r="P18" s="47">
        <v>66395</v>
      </c>
      <c r="Q18" s="47">
        <v>68266</v>
      </c>
      <c r="R18" s="49">
        <v>-2.7407494213810701</v>
      </c>
      <c r="S18" s="47">
        <v>18.342308220498499</v>
      </c>
      <c r="T18" s="47">
        <v>18.192341354407802</v>
      </c>
      <c r="U18" s="50">
        <v>0.81760084002502498</v>
      </c>
    </row>
    <row r="19" spans="1:21" ht="12" thickBot="1">
      <c r="A19" s="63"/>
      <c r="B19" s="60" t="s">
        <v>17</v>
      </c>
      <c r="C19" s="61"/>
      <c r="D19" s="47">
        <v>592564.51249999995</v>
      </c>
      <c r="E19" s="47">
        <v>711049</v>
      </c>
      <c r="F19" s="49">
        <v>83.3366635070157</v>
      </c>
      <c r="G19" s="47">
        <v>750901.60589999997</v>
      </c>
      <c r="H19" s="49">
        <v>-21.086263786881101</v>
      </c>
      <c r="I19" s="47">
        <v>63231.805999999997</v>
      </c>
      <c r="J19" s="49">
        <v>10.6708729034799</v>
      </c>
      <c r="K19" s="47">
        <v>80081.505499999999</v>
      </c>
      <c r="L19" s="49">
        <v>10.6647135750919</v>
      </c>
      <c r="M19" s="49">
        <v>-0.21040687727829999</v>
      </c>
      <c r="N19" s="47">
        <v>6918700.6108999997</v>
      </c>
      <c r="O19" s="47">
        <v>238088576.19679999</v>
      </c>
      <c r="P19" s="47">
        <v>12929</v>
      </c>
      <c r="Q19" s="47">
        <v>12995</v>
      </c>
      <c r="R19" s="49">
        <v>-0.50788764909580597</v>
      </c>
      <c r="S19" s="47">
        <v>45.832199899450799</v>
      </c>
      <c r="T19" s="47">
        <v>41.297355983070403</v>
      </c>
      <c r="U19" s="50">
        <v>9.8944495929263905</v>
      </c>
    </row>
    <row r="20" spans="1:21" ht="12" thickBot="1">
      <c r="A20" s="63"/>
      <c r="B20" s="60" t="s">
        <v>18</v>
      </c>
      <c r="C20" s="61"/>
      <c r="D20" s="47">
        <v>955266.10919999995</v>
      </c>
      <c r="E20" s="47">
        <v>1111386</v>
      </c>
      <c r="F20" s="49">
        <v>85.952685133697898</v>
      </c>
      <c r="G20" s="47">
        <v>1021940.397</v>
      </c>
      <c r="H20" s="49">
        <v>-6.5242834118044897</v>
      </c>
      <c r="I20" s="47">
        <v>61235.525999999998</v>
      </c>
      <c r="J20" s="49">
        <v>6.4103107406670699</v>
      </c>
      <c r="K20" s="47">
        <v>74701.027600000001</v>
      </c>
      <c r="L20" s="49">
        <v>7.3097245024555004</v>
      </c>
      <c r="M20" s="49">
        <v>-0.18025858589393801</v>
      </c>
      <c r="N20" s="47">
        <v>10668224.0912</v>
      </c>
      <c r="O20" s="47">
        <v>364538140.9946</v>
      </c>
      <c r="P20" s="47">
        <v>34966</v>
      </c>
      <c r="Q20" s="47">
        <v>36965</v>
      </c>
      <c r="R20" s="49">
        <v>-5.4078182064114699</v>
      </c>
      <c r="S20" s="47">
        <v>27.319856695075199</v>
      </c>
      <c r="T20" s="47">
        <v>26.156914235087299</v>
      </c>
      <c r="U20" s="50">
        <v>4.2567663255627703</v>
      </c>
    </row>
    <row r="21" spans="1:21" ht="12" thickBot="1">
      <c r="A21" s="63"/>
      <c r="B21" s="60" t="s">
        <v>19</v>
      </c>
      <c r="C21" s="61"/>
      <c r="D21" s="47">
        <v>303374.54590000003</v>
      </c>
      <c r="E21" s="47">
        <v>465975</v>
      </c>
      <c r="F21" s="49">
        <v>65.105326659155494</v>
      </c>
      <c r="G21" s="47">
        <v>421083.70490000001</v>
      </c>
      <c r="H21" s="49">
        <v>-27.953862291573099</v>
      </c>
      <c r="I21" s="47">
        <v>40329.122799999997</v>
      </c>
      <c r="J21" s="49">
        <v>13.293509078145799</v>
      </c>
      <c r="K21" s="47">
        <v>46725.741099999999</v>
      </c>
      <c r="L21" s="49">
        <v>11.096544595829601</v>
      </c>
      <c r="M21" s="49">
        <v>-0.13689709674824199</v>
      </c>
      <c r="N21" s="47">
        <v>3449241.2760999999</v>
      </c>
      <c r="O21" s="47">
        <v>135356981.67320001</v>
      </c>
      <c r="P21" s="47">
        <v>28176</v>
      </c>
      <c r="Q21" s="47">
        <v>30359</v>
      </c>
      <c r="R21" s="49">
        <v>-7.1906189268421201</v>
      </c>
      <c r="S21" s="47">
        <v>10.767126132169199</v>
      </c>
      <c r="T21" s="47">
        <v>10.7024709443658</v>
      </c>
      <c r="U21" s="50">
        <v>0.60048695454856205</v>
      </c>
    </row>
    <row r="22" spans="1:21" ht="12" thickBot="1">
      <c r="A22" s="63"/>
      <c r="B22" s="60" t="s">
        <v>20</v>
      </c>
      <c r="C22" s="61"/>
      <c r="D22" s="47">
        <v>796646.15469999996</v>
      </c>
      <c r="E22" s="47">
        <v>1096249</v>
      </c>
      <c r="F22" s="49">
        <v>72.670183024112205</v>
      </c>
      <c r="G22" s="47">
        <v>860782.76489999995</v>
      </c>
      <c r="H22" s="49">
        <v>-7.4509635665685101</v>
      </c>
      <c r="I22" s="47">
        <v>113217.0628</v>
      </c>
      <c r="J22" s="49">
        <v>14.2117127073356</v>
      </c>
      <c r="K22" s="47">
        <v>127209.43799999999</v>
      </c>
      <c r="L22" s="49">
        <v>14.778343989587</v>
      </c>
      <c r="M22" s="49">
        <v>-0.109994788279781</v>
      </c>
      <c r="N22" s="47">
        <v>9461458.4162000008</v>
      </c>
      <c r="O22" s="47">
        <v>385511986.29089999</v>
      </c>
      <c r="P22" s="47">
        <v>49839</v>
      </c>
      <c r="Q22" s="47">
        <v>51526</v>
      </c>
      <c r="R22" s="49">
        <v>-3.2740752241586799</v>
      </c>
      <c r="S22" s="47">
        <v>15.9843928389414</v>
      </c>
      <c r="T22" s="47">
        <v>15.9634750747196</v>
      </c>
      <c r="U22" s="50">
        <v>0.130863677041716</v>
      </c>
    </row>
    <row r="23" spans="1:21" ht="12" thickBot="1">
      <c r="A23" s="63"/>
      <c r="B23" s="60" t="s">
        <v>21</v>
      </c>
      <c r="C23" s="61"/>
      <c r="D23" s="47">
        <v>2026078.2578</v>
      </c>
      <c r="E23" s="47">
        <v>2498148</v>
      </c>
      <c r="F23" s="49">
        <v>81.103211571131894</v>
      </c>
      <c r="G23" s="47">
        <v>2508607.6847000001</v>
      </c>
      <c r="H23" s="49">
        <v>-19.234949723025501</v>
      </c>
      <c r="I23" s="47">
        <v>195991.11009999999</v>
      </c>
      <c r="J23" s="49">
        <v>9.6734225020910696</v>
      </c>
      <c r="K23" s="47">
        <v>327939.82610000001</v>
      </c>
      <c r="L23" s="49">
        <v>13.072583174328299</v>
      </c>
      <c r="M23" s="49">
        <v>-0.40235648585043898</v>
      </c>
      <c r="N23" s="47">
        <v>23801615.320900001</v>
      </c>
      <c r="O23" s="47">
        <v>869852140.32410002</v>
      </c>
      <c r="P23" s="47">
        <v>71247</v>
      </c>
      <c r="Q23" s="47">
        <v>74459</v>
      </c>
      <c r="R23" s="49">
        <v>-4.3137834244349298</v>
      </c>
      <c r="S23" s="47">
        <v>28.437383437899101</v>
      </c>
      <c r="T23" s="47">
        <v>28.007521563545001</v>
      </c>
      <c r="U23" s="50">
        <v>1.5116083914429901</v>
      </c>
    </row>
    <row r="24" spans="1:21" ht="12" thickBot="1">
      <c r="A24" s="63"/>
      <c r="B24" s="60" t="s">
        <v>22</v>
      </c>
      <c r="C24" s="61"/>
      <c r="D24" s="47">
        <v>240394.48240000001</v>
      </c>
      <c r="E24" s="47">
        <v>330460</v>
      </c>
      <c r="F24" s="49">
        <v>72.745410155540796</v>
      </c>
      <c r="G24" s="47">
        <v>330731.93699999998</v>
      </c>
      <c r="H24" s="49">
        <v>-27.314403144562402</v>
      </c>
      <c r="I24" s="47">
        <v>39275.805</v>
      </c>
      <c r="J24" s="49">
        <v>16.338064255005602</v>
      </c>
      <c r="K24" s="47">
        <v>41036.616600000001</v>
      </c>
      <c r="L24" s="49">
        <v>12.407817936252099</v>
      </c>
      <c r="M24" s="49">
        <v>-4.2908303507652998E-2</v>
      </c>
      <c r="N24" s="47">
        <v>2761491.0712000001</v>
      </c>
      <c r="O24" s="47">
        <v>105228449.37530001</v>
      </c>
      <c r="P24" s="47">
        <v>27131</v>
      </c>
      <c r="Q24" s="47">
        <v>27841</v>
      </c>
      <c r="R24" s="49">
        <v>-2.55019575446285</v>
      </c>
      <c r="S24" s="47">
        <v>8.86050946887325</v>
      </c>
      <c r="T24" s="47">
        <v>8.8761006465284993</v>
      </c>
      <c r="U24" s="50">
        <v>-0.17596254154490601</v>
      </c>
    </row>
    <row r="25" spans="1:21" ht="12" thickBot="1">
      <c r="A25" s="63"/>
      <c r="B25" s="60" t="s">
        <v>23</v>
      </c>
      <c r="C25" s="61"/>
      <c r="D25" s="47">
        <v>293486.32679999998</v>
      </c>
      <c r="E25" s="47">
        <v>229947</v>
      </c>
      <c r="F25" s="49">
        <v>127.632161672037</v>
      </c>
      <c r="G25" s="47">
        <v>478946.2929</v>
      </c>
      <c r="H25" s="49">
        <v>-38.722497459380598</v>
      </c>
      <c r="I25" s="47">
        <v>25652.4666</v>
      </c>
      <c r="J25" s="49">
        <v>8.7406002452309206</v>
      </c>
      <c r="K25" s="47">
        <v>44446.263599999998</v>
      </c>
      <c r="L25" s="49">
        <v>9.2800099424258402</v>
      </c>
      <c r="M25" s="49">
        <v>-0.422843125108046</v>
      </c>
      <c r="N25" s="47">
        <v>3465884.4443999999</v>
      </c>
      <c r="O25" s="47">
        <v>90797479.606399998</v>
      </c>
      <c r="P25" s="47">
        <v>17092</v>
      </c>
      <c r="Q25" s="47">
        <v>17173</v>
      </c>
      <c r="R25" s="49">
        <v>-0.47167064578116402</v>
      </c>
      <c r="S25" s="47">
        <v>17.1709762930026</v>
      </c>
      <c r="T25" s="47">
        <v>17.920462114947899</v>
      </c>
      <c r="U25" s="50">
        <v>-4.3648410501314201</v>
      </c>
    </row>
    <row r="26" spans="1:21" ht="12" thickBot="1">
      <c r="A26" s="63"/>
      <c r="B26" s="60" t="s">
        <v>24</v>
      </c>
      <c r="C26" s="61"/>
      <c r="D26" s="47">
        <v>448895.17249999999</v>
      </c>
      <c r="E26" s="47">
        <v>554942</v>
      </c>
      <c r="F26" s="49">
        <v>80.890466481181804</v>
      </c>
      <c r="G26" s="47">
        <v>517902.96260000003</v>
      </c>
      <c r="H26" s="49">
        <v>-13.3244632843118</v>
      </c>
      <c r="I26" s="47">
        <v>102462.1167</v>
      </c>
      <c r="J26" s="49">
        <v>22.825399553611799</v>
      </c>
      <c r="K26" s="47">
        <v>116044.35830000001</v>
      </c>
      <c r="L26" s="49">
        <v>22.406583217332599</v>
      </c>
      <c r="M26" s="49">
        <v>-0.11704353230931699</v>
      </c>
      <c r="N26" s="47">
        <v>5145496.1693000002</v>
      </c>
      <c r="O26" s="47">
        <v>188745610.42680001</v>
      </c>
      <c r="P26" s="47">
        <v>39852</v>
      </c>
      <c r="Q26" s="47">
        <v>40899</v>
      </c>
      <c r="R26" s="49">
        <v>-2.5599647913151902</v>
      </c>
      <c r="S26" s="47">
        <v>11.264056320887301</v>
      </c>
      <c r="T26" s="47">
        <v>11.189530135211101</v>
      </c>
      <c r="U26" s="50">
        <v>0.66162831180058901</v>
      </c>
    </row>
    <row r="27" spans="1:21" ht="12" thickBot="1">
      <c r="A27" s="63"/>
      <c r="B27" s="60" t="s">
        <v>25</v>
      </c>
      <c r="C27" s="61"/>
      <c r="D27" s="47">
        <v>228178.5214</v>
      </c>
      <c r="E27" s="47">
        <v>308245</v>
      </c>
      <c r="F27" s="49">
        <v>74.025051955425099</v>
      </c>
      <c r="G27" s="47">
        <v>311622.40330000001</v>
      </c>
      <c r="H27" s="49">
        <v>-26.777240986639999</v>
      </c>
      <c r="I27" s="47">
        <v>66056.191099999996</v>
      </c>
      <c r="J27" s="49">
        <v>28.949346632062099</v>
      </c>
      <c r="K27" s="47">
        <v>92546.883600000001</v>
      </c>
      <c r="L27" s="49">
        <v>29.698405063292199</v>
      </c>
      <c r="M27" s="49">
        <v>-0.28624078380095802</v>
      </c>
      <c r="N27" s="47">
        <v>2546529.7370000002</v>
      </c>
      <c r="O27" s="47">
        <v>88834806.346499994</v>
      </c>
      <c r="P27" s="47">
        <v>33977</v>
      </c>
      <c r="Q27" s="47">
        <v>34767</v>
      </c>
      <c r="R27" s="49">
        <v>-2.2722696810193601</v>
      </c>
      <c r="S27" s="47">
        <v>6.7156759396062</v>
      </c>
      <c r="T27" s="47">
        <v>6.7389544107918402</v>
      </c>
      <c r="U27" s="50">
        <v>-0.34662886349762101</v>
      </c>
    </row>
    <row r="28" spans="1:21" ht="12" thickBot="1">
      <c r="A28" s="63"/>
      <c r="B28" s="60" t="s">
        <v>26</v>
      </c>
      <c r="C28" s="61"/>
      <c r="D28" s="47">
        <v>1041453.1684</v>
      </c>
      <c r="E28" s="47">
        <v>1155450</v>
      </c>
      <c r="F28" s="49">
        <v>90.133988350858999</v>
      </c>
      <c r="G28" s="47">
        <v>1335034.8592999999</v>
      </c>
      <c r="H28" s="49">
        <v>-21.9905636811562</v>
      </c>
      <c r="I28" s="47">
        <v>36163.2808</v>
      </c>
      <c r="J28" s="49">
        <v>3.4723866513900199</v>
      </c>
      <c r="K28" s="47">
        <v>70572.537400000001</v>
      </c>
      <c r="L28" s="49">
        <v>5.2861943572771803</v>
      </c>
      <c r="M28" s="49">
        <v>-0.48757289829287098</v>
      </c>
      <c r="N28" s="47">
        <v>11527907.2338</v>
      </c>
      <c r="O28" s="47">
        <v>315039430.33060002</v>
      </c>
      <c r="P28" s="47">
        <v>45141</v>
      </c>
      <c r="Q28" s="47">
        <v>46074</v>
      </c>
      <c r="R28" s="49">
        <v>-2.0250032556322402</v>
      </c>
      <c r="S28" s="47">
        <v>23.071114250902699</v>
      </c>
      <c r="T28" s="47">
        <v>23.074741715501201</v>
      </c>
      <c r="U28" s="50">
        <v>-1.5722970979962999E-2</v>
      </c>
    </row>
    <row r="29" spans="1:21" ht="12" thickBot="1">
      <c r="A29" s="63"/>
      <c r="B29" s="60" t="s">
        <v>27</v>
      </c>
      <c r="C29" s="61"/>
      <c r="D29" s="47">
        <v>507842.5245</v>
      </c>
      <c r="E29" s="47">
        <v>709015</v>
      </c>
      <c r="F29" s="49">
        <v>71.626485264768704</v>
      </c>
      <c r="G29" s="47">
        <v>584210.7537</v>
      </c>
      <c r="H29" s="49">
        <v>-13.0720341445848</v>
      </c>
      <c r="I29" s="47">
        <v>84422.825400000002</v>
      </c>
      <c r="J29" s="49">
        <v>16.623819654157401</v>
      </c>
      <c r="K29" s="47">
        <v>108417.4678</v>
      </c>
      <c r="L29" s="49">
        <v>18.5579377156884</v>
      </c>
      <c r="M29" s="49">
        <v>-0.22131712616885199</v>
      </c>
      <c r="N29" s="47">
        <v>5339452.0528999995</v>
      </c>
      <c r="O29" s="47">
        <v>215174343.72420001</v>
      </c>
      <c r="P29" s="47">
        <v>86339</v>
      </c>
      <c r="Q29" s="47">
        <v>87890</v>
      </c>
      <c r="R29" s="49">
        <v>-1.76470588235295</v>
      </c>
      <c r="S29" s="47">
        <v>5.8819597690499101</v>
      </c>
      <c r="T29" s="47">
        <v>5.8328468221640701</v>
      </c>
      <c r="U29" s="50">
        <v>0.83497590623222095</v>
      </c>
    </row>
    <row r="30" spans="1:21" ht="12" thickBot="1">
      <c r="A30" s="63"/>
      <c r="B30" s="60" t="s">
        <v>28</v>
      </c>
      <c r="C30" s="61"/>
      <c r="D30" s="47">
        <v>653884.28810000001</v>
      </c>
      <c r="E30" s="47">
        <v>1092407</v>
      </c>
      <c r="F30" s="49">
        <v>59.857204146439898</v>
      </c>
      <c r="G30" s="47">
        <v>963264.7328</v>
      </c>
      <c r="H30" s="49">
        <v>-32.117904265081798</v>
      </c>
      <c r="I30" s="47">
        <v>107671.4259</v>
      </c>
      <c r="J30" s="49">
        <v>16.4664341779587</v>
      </c>
      <c r="K30" s="47">
        <v>181886.15599999999</v>
      </c>
      <c r="L30" s="49">
        <v>18.882260484228102</v>
      </c>
      <c r="M30" s="49">
        <v>-0.40802847084194799</v>
      </c>
      <c r="N30" s="47">
        <v>7974880.7846999997</v>
      </c>
      <c r="O30" s="47">
        <v>384633966.16750002</v>
      </c>
      <c r="P30" s="47">
        <v>53705</v>
      </c>
      <c r="Q30" s="47">
        <v>57055</v>
      </c>
      <c r="R30" s="49">
        <v>-5.8715274734904899</v>
      </c>
      <c r="S30" s="47">
        <v>12.1754825081464</v>
      </c>
      <c r="T30" s="47">
        <v>12.260124595565699</v>
      </c>
      <c r="U30" s="50">
        <v>-0.69518466609182406</v>
      </c>
    </row>
    <row r="31" spans="1:21" ht="12" thickBot="1">
      <c r="A31" s="63"/>
      <c r="B31" s="60" t="s">
        <v>29</v>
      </c>
      <c r="C31" s="61"/>
      <c r="D31" s="47">
        <v>673167.76500000001</v>
      </c>
      <c r="E31" s="47">
        <v>1018503</v>
      </c>
      <c r="F31" s="49">
        <v>66.093842138903895</v>
      </c>
      <c r="G31" s="47">
        <v>942593.12690000003</v>
      </c>
      <c r="H31" s="49">
        <v>-28.5834210128485</v>
      </c>
      <c r="I31" s="47">
        <v>37221.7183</v>
      </c>
      <c r="J31" s="49">
        <v>5.5293375938760203</v>
      </c>
      <c r="K31" s="47">
        <v>36458.464200000002</v>
      </c>
      <c r="L31" s="49">
        <v>3.8678898837194602</v>
      </c>
      <c r="M31" s="49">
        <v>2.0934894454495E-2</v>
      </c>
      <c r="N31" s="47">
        <v>9330360.6052000001</v>
      </c>
      <c r="O31" s="47">
        <v>331925181.89310002</v>
      </c>
      <c r="P31" s="47">
        <v>25801</v>
      </c>
      <c r="Q31" s="47">
        <v>27074</v>
      </c>
      <c r="R31" s="49">
        <v>-4.7019280490507498</v>
      </c>
      <c r="S31" s="47">
        <v>26.090762567342399</v>
      </c>
      <c r="T31" s="47">
        <v>26.958019372830002</v>
      </c>
      <c r="U31" s="50">
        <v>-3.3239994547848499</v>
      </c>
    </row>
    <row r="32" spans="1:21" ht="12" thickBot="1">
      <c r="A32" s="63"/>
      <c r="B32" s="60" t="s">
        <v>30</v>
      </c>
      <c r="C32" s="61"/>
      <c r="D32" s="47">
        <v>118976.5775</v>
      </c>
      <c r="E32" s="47">
        <v>147456</v>
      </c>
      <c r="F32" s="49">
        <v>80.686155531141495</v>
      </c>
      <c r="G32" s="47">
        <v>147955.38570000001</v>
      </c>
      <c r="H32" s="49">
        <v>-19.586180025077599</v>
      </c>
      <c r="I32" s="47">
        <v>32364.4987</v>
      </c>
      <c r="J32" s="49">
        <v>27.202411920110901</v>
      </c>
      <c r="K32" s="47">
        <v>38647.013700000003</v>
      </c>
      <c r="L32" s="49">
        <v>26.120721133032699</v>
      </c>
      <c r="M32" s="49">
        <v>-0.16256146073195801</v>
      </c>
      <c r="N32" s="47">
        <v>1378602.9476999999</v>
      </c>
      <c r="O32" s="47">
        <v>48821511.615400001</v>
      </c>
      <c r="P32" s="47">
        <v>25875</v>
      </c>
      <c r="Q32" s="47">
        <v>26569</v>
      </c>
      <c r="R32" s="49">
        <v>-2.6120666942677602</v>
      </c>
      <c r="S32" s="47">
        <v>4.5981285990338199</v>
      </c>
      <c r="T32" s="47">
        <v>4.5867310324061901</v>
      </c>
      <c r="U32" s="50">
        <v>0.247874029230603</v>
      </c>
    </row>
    <row r="33" spans="1:21" ht="12" thickBot="1">
      <c r="A33" s="63"/>
      <c r="B33" s="60" t="s">
        <v>31</v>
      </c>
      <c r="C33" s="61"/>
      <c r="D33" s="47">
        <v>15.3847</v>
      </c>
      <c r="E33" s="48"/>
      <c r="F33" s="48"/>
      <c r="G33" s="47">
        <v>137.78</v>
      </c>
      <c r="H33" s="49">
        <v>-88.833865582813203</v>
      </c>
      <c r="I33" s="47">
        <v>2.9954999999999998</v>
      </c>
      <c r="J33" s="49">
        <v>19.470642911464001</v>
      </c>
      <c r="K33" s="47">
        <v>24.898099999999999</v>
      </c>
      <c r="L33" s="49">
        <v>18.070910146610501</v>
      </c>
      <c r="M33" s="49">
        <v>-0.87968961487021102</v>
      </c>
      <c r="N33" s="47">
        <v>86.142799999999994</v>
      </c>
      <c r="O33" s="47">
        <v>30272.208500000001</v>
      </c>
      <c r="P33" s="47">
        <v>3</v>
      </c>
      <c r="Q33" s="47">
        <v>1</v>
      </c>
      <c r="R33" s="49">
        <v>200</v>
      </c>
      <c r="S33" s="47">
        <v>5.1282333333333296</v>
      </c>
      <c r="T33" s="47">
        <v>3.8462000000000001</v>
      </c>
      <c r="U33" s="50">
        <v>24.999512502681199</v>
      </c>
    </row>
    <row r="34" spans="1:21" ht="12" thickBot="1">
      <c r="A34" s="63"/>
      <c r="B34" s="60" t="s">
        <v>36</v>
      </c>
      <c r="C34" s="61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7">
        <v>25.9</v>
      </c>
      <c r="P34" s="48"/>
      <c r="Q34" s="48"/>
      <c r="R34" s="48"/>
      <c r="S34" s="48"/>
      <c r="T34" s="48"/>
      <c r="U34" s="51"/>
    </row>
    <row r="35" spans="1:21" ht="12" thickBot="1">
      <c r="A35" s="63"/>
      <c r="B35" s="60" t="s">
        <v>32</v>
      </c>
      <c r="C35" s="61"/>
      <c r="D35" s="47">
        <v>198696.84729999999</v>
      </c>
      <c r="E35" s="47">
        <v>199221</v>
      </c>
      <c r="F35" s="49">
        <v>99.736898871102994</v>
      </c>
      <c r="G35" s="47">
        <v>237117.0361</v>
      </c>
      <c r="H35" s="49">
        <v>-16.203048685121399</v>
      </c>
      <c r="I35" s="47">
        <v>23779.085500000001</v>
      </c>
      <c r="J35" s="49">
        <v>11.967520281837899</v>
      </c>
      <c r="K35" s="47">
        <v>34718.561000000002</v>
      </c>
      <c r="L35" s="49">
        <v>14.6419513211856</v>
      </c>
      <c r="M35" s="49">
        <v>-0.31509011851038399</v>
      </c>
      <c r="N35" s="47">
        <v>2562946.8602999998</v>
      </c>
      <c r="O35" s="47">
        <v>55418457.373499997</v>
      </c>
      <c r="P35" s="47">
        <v>12343</v>
      </c>
      <c r="Q35" s="47">
        <v>13594</v>
      </c>
      <c r="R35" s="49">
        <v>-9.2025893776666106</v>
      </c>
      <c r="S35" s="47">
        <v>16.097937883820801</v>
      </c>
      <c r="T35" s="47">
        <v>15.8549832573194</v>
      </c>
      <c r="U35" s="50">
        <v>1.5092282518096201</v>
      </c>
    </row>
    <row r="36" spans="1:21" ht="12" thickBot="1">
      <c r="A36" s="63"/>
      <c r="B36" s="60" t="s">
        <v>37</v>
      </c>
      <c r="C36" s="61"/>
      <c r="D36" s="48"/>
      <c r="E36" s="47">
        <v>772395</v>
      </c>
      <c r="F36" s="48"/>
      <c r="G36" s="47">
        <v>120945.94</v>
      </c>
      <c r="H36" s="48"/>
      <c r="I36" s="48"/>
      <c r="J36" s="48"/>
      <c r="K36" s="47">
        <v>4981.8119999999999</v>
      </c>
      <c r="L36" s="49">
        <v>4.1190402918857796</v>
      </c>
      <c r="M36" s="48"/>
      <c r="N36" s="48"/>
      <c r="O36" s="48"/>
      <c r="P36" s="48"/>
      <c r="Q36" s="48"/>
      <c r="R36" s="48"/>
      <c r="S36" s="48"/>
      <c r="T36" s="48"/>
      <c r="U36" s="51"/>
    </row>
    <row r="37" spans="1:21" ht="12" customHeight="1" thickBot="1">
      <c r="A37" s="63"/>
      <c r="B37" s="60" t="s">
        <v>38</v>
      </c>
      <c r="C37" s="61"/>
      <c r="D37" s="48"/>
      <c r="E37" s="47">
        <v>248919</v>
      </c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51"/>
    </row>
    <row r="38" spans="1:21" ht="12" thickBot="1">
      <c r="A38" s="63"/>
      <c r="B38" s="60" t="s">
        <v>39</v>
      </c>
      <c r="C38" s="61"/>
      <c r="D38" s="48"/>
      <c r="E38" s="47">
        <v>293016</v>
      </c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51"/>
    </row>
    <row r="39" spans="1:21" ht="12" customHeight="1" thickBot="1">
      <c r="A39" s="63"/>
      <c r="B39" s="60" t="s">
        <v>33</v>
      </c>
      <c r="C39" s="61"/>
      <c r="D39" s="47">
        <v>154750.8547</v>
      </c>
      <c r="E39" s="47">
        <v>471250</v>
      </c>
      <c r="F39" s="49">
        <v>32.838377655172401</v>
      </c>
      <c r="G39" s="47">
        <v>321908.03000000003</v>
      </c>
      <c r="H39" s="49">
        <v>-51.926997689371099</v>
      </c>
      <c r="I39" s="47">
        <v>8147.2960000000003</v>
      </c>
      <c r="J39" s="49">
        <v>5.2647825537340998</v>
      </c>
      <c r="K39" s="47">
        <v>18939.307799999999</v>
      </c>
      <c r="L39" s="49">
        <v>5.8834530471327504</v>
      </c>
      <c r="M39" s="49">
        <v>-0.56982081467623702</v>
      </c>
      <c r="N39" s="47">
        <v>2321775.6346999998</v>
      </c>
      <c r="O39" s="47">
        <v>123699273.8427</v>
      </c>
      <c r="P39" s="47">
        <v>328</v>
      </c>
      <c r="Q39" s="47">
        <v>384</v>
      </c>
      <c r="R39" s="49">
        <v>-14.5833333333333</v>
      </c>
      <c r="S39" s="47">
        <v>471.80138628048798</v>
      </c>
      <c r="T39" s="47">
        <v>532.83475703124998</v>
      </c>
      <c r="U39" s="50">
        <v>-12.9362423523015</v>
      </c>
    </row>
    <row r="40" spans="1:21" ht="12" thickBot="1">
      <c r="A40" s="63"/>
      <c r="B40" s="60" t="s">
        <v>34</v>
      </c>
      <c r="C40" s="61"/>
      <c r="D40" s="47">
        <v>431967.89039999997</v>
      </c>
      <c r="E40" s="47">
        <v>434357</v>
      </c>
      <c r="F40" s="49">
        <v>99.449966364073802</v>
      </c>
      <c r="G40" s="47">
        <v>562814.24349999998</v>
      </c>
      <c r="H40" s="49">
        <v>-23.248585943081299</v>
      </c>
      <c r="I40" s="47">
        <v>30004.329399999999</v>
      </c>
      <c r="J40" s="49">
        <v>6.9459628983571298</v>
      </c>
      <c r="K40" s="47">
        <v>37254.1898</v>
      </c>
      <c r="L40" s="49">
        <v>6.6192691869924198</v>
      </c>
      <c r="M40" s="49">
        <v>-0.19460523605320801</v>
      </c>
      <c r="N40" s="47">
        <v>4842504.3043999998</v>
      </c>
      <c r="O40" s="47">
        <v>171126269.5715</v>
      </c>
      <c r="P40" s="47">
        <v>2451</v>
      </c>
      <c r="Q40" s="47">
        <v>2438</v>
      </c>
      <c r="R40" s="49">
        <v>0.533223954060702</v>
      </c>
      <c r="S40" s="47">
        <v>176.241489351285</v>
      </c>
      <c r="T40" s="47">
        <v>189.69475668580799</v>
      </c>
      <c r="U40" s="50">
        <v>-7.6334280787356397</v>
      </c>
    </row>
    <row r="41" spans="1:21" ht="12" thickBot="1">
      <c r="A41" s="63"/>
      <c r="B41" s="60" t="s">
        <v>40</v>
      </c>
      <c r="C41" s="61"/>
      <c r="D41" s="48"/>
      <c r="E41" s="47">
        <v>276052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51"/>
    </row>
    <row r="42" spans="1:21" ht="12" thickBot="1">
      <c r="A42" s="63"/>
      <c r="B42" s="60" t="s">
        <v>41</v>
      </c>
      <c r="C42" s="61"/>
      <c r="D42" s="48"/>
      <c r="E42" s="47">
        <v>115155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51"/>
    </row>
    <row r="43" spans="1:21" ht="12" thickBot="1">
      <c r="A43" s="64"/>
      <c r="B43" s="60" t="s">
        <v>35</v>
      </c>
      <c r="C43" s="61"/>
      <c r="D43" s="52">
        <v>22743.183499999999</v>
      </c>
      <c r="E43" s="53"/>
      <c r="F43" s="53"/>
      <c r="G43" s="52">
        <v>46508.47</v>
      </c>
      <c r="H43" s="54">
        <v>-51.098835330424798</v>
      </c>
      <c r="I43" s="52">
        <v>3674.0092</v>
      </c>
      <c r="J43" s="54">
        <v>16.154331252702601</v>
      </c>
      <c r="K43" s="52">
        <v>3371.6215000000002</v>
      </c>
      <c r="L43" s="54">
        <v>7.2494784283378904</v>
      </c>
      <c r="M43" s="54">
        <v>8.9686134698096998E-2</v>
      </c>
      <c r="N43" s="52">
        <v>300915.55499999999</v>
      </c>
      <c r="O43" s="52">
        <v>16270998.005999999</v>
      </c>
      <c r="P43" s="52">
        <v>44</v>
      </c>
      <c r="Q43" s="52">
        <v>33</v>
      </c>
      <c r="R43" s="54">
        <v>33.3333333333333</v>
      </c>
      <c r="S43" s="52">
        <v>516.890534090909</v>
      </c>
      <c r="T43" s="52">
        <v>532.145266666667</v>
      </c>
      <c r="U43" s="55">
        <v>-2.95125013318092</v>
      </c>
    </row>
  </sheetData>
  <mergeCells count="41">
    <mergeCell ref="B21:C21"/>
    <mergeCell ref="B22:C22"/>
    <mergeCell ref="B23:C23"/>
    <mergeCell ref="B24:C24"/>
    <mergeCell ref="B8:C8"/>
    <mergeCell ref="B9:C9"/>
    <mergeCell ref="B10:C10"/>
    <mergeCell ref="B11:C11"/>
    <mergeCell ref="B12:C12"/>
    <mergeCell ref="A1:U4"/>
    <mergeCell ref="W1:W4"/>
    <mergeCell ref="B6:C6"/>
    <mergeCell ref="A7:C7"/>
    <mergeCell ref="B37:C37"/>
    <mergeCell ref="B13:C13"/>
    <mergeCell ref="B14:C14"/>
    <mergeCell ref="B15:C15"/>
    <mergeCell ref="B16:C16"/>
    <mergeCell ref="B17:C17"/>
    <mergeCell ref="B18:C18"/>
    <mergeCell ref="B25:C25"/>
    <mergeCell ref="B26:C26"/>
    <mergeCell ref="B27:C27"/>
    <mergeCell ref="B28:C28"/>
    <mergeCell ref="B29:C29"/>
    <mergeCell ref="B43:C43"/>
    <mergeCell ref="B40:C40"/>
    <mergeCell ref="B41:C41"/>
    <mergeCell ref="B42:C42"/>
    <mergeCell ref="A8:A43"/>
    <mergeCell ref="B38:C38"/>
    <mergeCell ref="B39:C39"/>
    <mergeCell ref="B31:C31"/>
    <mergeCell ref="B32:C32"/>
    <mergeCell ref="B33:C33"/>
    <mergeCell ref="B34:C34"/>
    <mergeCell ref="B35:C35"/>
    <mergeCell ref="B36:C36"/>
    <mergeCell ref="B30:C30"/>
    <mergeCell ref="B19:C19"/>
    <mergeCell ref="B20:C2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45587</v>
      </c>
      <c r="D2" s="32">
        <v>534304.83261196595</v>
      </c>
      <c r="E2" s="32">
        <v>463935.00768803398</v>
      </c>
      <c r="F2" s="32">
        <v>70369.824923931606</v>
      </c>
      <c r="G2" s="32">
        <v>463935.00768803398</v>
      </c>
      <c r="H2" s="32">
        <v>0.13170351572514599</v>
      </c>
    </row>
    <row r="3" spans="1:8" ht="14.25">
      <c r="A3" s="32">
        <v>2</v>
      </c>
      <c r="B3" s="33">
        <v>13</v>
      </c>
      <c r="C3" s="32">
        <v>9958.32</v>
      </c>
      <c r="D3" s="32">
        <v>68617.405975130503</v>
      </c>
      <c r="E3" s="32">
        <v>52151.268321306998</v>
      </c>
      <c r="F3" s="32">
        <v>16466.137653823502</v>
      </c>
      <c r="G3" s="32">
        <v>52151.268321306998</v>
      </c>
      <c r="H3" s="32">
        <v>0.23997027313727701</v>
      </c>
    </row>
    <row r="4" spans="1:8" ht="14.25">
      <c r="A4" s="32">
        <v>3</v>
      </c>
      <c r="B4" s="33">
        <v>14</v>
      </c>
      <c r="C4" s="32">
        <v>91790</v>
      </c>
      <c r="D4" s="32">
        <v>95393.420115384593</v>
      </c>
      <c r="E4" s="32">
        <v>68904.670266666697</v>
      </c>
      <c r="F4" s="32">
        <v>26488.7498487179</v>
      </c>
      <c r="G4" s="32">
        <v>68904.670266666697</v>
      </c>
      <c r="H4" s="32">
        <v>0.27767900361134001</v>
      </c>
    </row>
    <row r="5" spans="1:8" ht="14.25">
      <c r="A5" s="32">
        <v>4</v>
      </c>
      <c r="B5" s="33">
        <v>15</v>
      </c>
      <c r="C5" s="32">
        <v>3599</v>
      </c>
      <c r="D5" s="32">
        <v>64664.607516239303</v>
      </c>
      <c r="E5" s="32">
        <v>51758.564151282102</v>
      </c>
      <c r="F5" s="32">
        <v>12906.043364957301</v>
      </c>
      <c r="G5" s="32">
        <v>51758.564151282102</v>
      </c>
      <c r="H5" s="32">
        <v>0.199584345450734</v>
      </c>
    </row>
    <row r="6" spans="1:8" ht="14.25">
      <c r="A6" s="32">
        <v>5</v>
      </c>
      <c r="B6" s="33">
        <v>16</v>
      </c>
      <c r="C6" s="32">
        <v>2399</v>
      </c>
      <c r="D6" s="32">
        <v>212254.06556068399</v>
      </c>
      <c r="E6" s="32">
        <v>218274.099422222</v>
      </c>
      <c r="F6" s="32">
        <v>-6020.0338615384599</v>
      </c>
      <c r="G6" s="32">
        <v>218274.099422222</v>
      </c>
      <c r="H6" s="32">
        <v>-2.8362396007050001E-2</v>
      </c>
    </row>
    <row r="7" spans="1:8" ht="14.25">
      <c r="A7" s="32">
        <v>6</v>
      </c>
      <c r="B7" s="33">
        <v>17</v>
      </c>
      <c r="C7" s="32">
        <v>15651</v>
      </c>
      <c r="D7" s="32">
        <v>375807.00228461501</v>
      </c>
      <c r="E7" s="32">
        <v>303089.64563418803</v>
      </c>
      <c r="F7" s="32">
        <v>72717.356650427406</v>
      </c>
      <c r="G7" s="32">
        <v>303089.64563418803</v>
      </c>
      <c r="H7" s="32">
        <v>0.19349654532343</v>
      </c>
    </row>
    <row r="8" spans="1:8" ht="14.25">
      <c r="A8" s="32">
        <v>7</v>
      </c>
      <c r="B8" s="33">
        <v>18</v>
      </c>
      <c r="C8" s="32">
        <v>31764</v>
      </c>
      <c r="D8" s="32">
        <v>197064.27148034199</v>
      </c>
      <c r="E8" s="32">
        <v>163414.57783162399</v>
      </c>
      <c r="F8" s="32">
        <v>33649.693648717897</v>
      </c>
      <c r="G8" s="32">
        <v>163414.57783162399</v>
      </c>
      <c r="H8" s="32">
        <v>0.17075491866659701</v>
      </c>
    </row>
    <row r="9" spans="1:8" ht="14.25">
      <c r="A9" s="32">
        <v>8</v>
      </c>
      <c r="B9" s="33">
        <v>19</v>
      </c>
      <c r="C9" s="32">
        <v>13859</v>
      </c>
      <c r="D9" s="32">
        <v>119390.42184102599</v>
      </c>
      <c r="E9" s="32">
        <v>99220.693551282093</v>
      </c>
      <c r="F9" s="32">
        <v>20169.728289743602</v>
      </c>
      <c r="G9" s="32">
        <v>99220.693551282093</v>
      </c>
      <c r="H9" s="32">
        <v>0.16893924972139401</v>
      </c>
    </row>
    <row r="10" spans="1:8" ht="14.25">
      <c r="A10" s="32">
        <v>9</v>
      </c>
      <c r="B10" s="33">
        <v>21</v>
      </c>
      <c r="C10" s="32">
        <v>106405</v>
      </c>
      <c r="D10" s="32">
        <v>442903.63040000002</v>
      </c>
      <c r="E10" s="32">
        <v>402813.84230000002</v>
      </c>
      <c r="F10" s="32">
        <v>40089.788099999998</v>
      </c>
      <c r="G10" s="32">
        <v>402813.84230000002</v>
      </c>
      <c r="H10" s="32">
        <v>9.0515826352097595E-2</v>
      </c>
    </row>
    <row r="11" spans="1:8" ht="14.25">
      <c r="A11" s="32">
        <v>10</v>
      </c>
      <c r="B11" s="33">
        <v>22</v>
      </c>
      <c r="C11" s="32">
        <v>27732</v>
      </c>
      <c r="D11" s="32">
        <v>428400.83755128202</v>
      </c>
      <c r="E11" s="32">
        <v>387593.11974359001</v>
      </c>
      <c r="F11" s="32">
        <v>40807.717807692301</v>
      </c>
      <c r="G11" s="32">
        <v>387593.11974359001</v>
      </c>
      <c r="H11" s="32">
        <v>9.5255924430370398E-2</v>
      </c>
    </row>
    <row r="12" spans="1:8" ht="14.25">
      <c r="A12" s="32">
        <v>11</v>
      </c>
      <c r="B12" s="33">
        <v>23</v>
      </c>
      <c r="C12" s="32">
        <v>135744.28</v>
      </c>
      <c r="D12" s="32">
        <v>1217837.57802051</v>
      </c>
      <c r="E12" s="32">
        <v>1022404.40967436</v>
      </c>
      <c r="F12" s="32">
        <v>195433.16834615401</v>
      </c>
      <c r="G12" s="32">
        <v>1022404.40967436</v>
      </c>
      <c r="H12" s="32">
        <v>0.16047556084105499</v>
      </c>
    </row>
    <row r="13" spans="1:8" ht="14.25">
      <c r="A13" s="32">
        <v>12</v>
      </c>
      <c r="B13" s="33">
        <v>24</v>
      </c>
      <c r="C13" s="32">
        <v>22549.367999999999</v>
      </c>
      <c r="D13" s="32">
        <v>592564.53211367503</v>
      </c>
      <c r="E13" s="32">
        <v>529332.70791196602</v>
      </c>
      <c r="F13" s="32">
        <v>63231.824201709402</v>
      </c>
      <c r="G13" s="32">
        <v>529332.70791196602</v>
      </c>
      <c r="H13" s="32">
        <v>0.10670875621961699</v>
      </c>
    </row>
    <row r="14" spans="1:8" ht="14.25">
      <c r="A14" s="32">
        <v>13</v>
      </c>
      <c r="B14" s="33">
        <v>25</v>
      </c>
      <c r="C14" s="32">
        <v>73513</v>
      </c>
      <c r="D14" s="32">
        <v>955266.13489999995</v>
      </c>
      <c r="E14" s="32">
        <v>894030.58319999999</v>
      </c>
      <c r="F14" s="32">
        <v>61235.551700000004</v>
      </c>
      <c r="G14" s="32">
        <v>894030.58319999999</v>
      </c>
      <c r="H14" s="32">
        <v>6.4103132585570294E-2</v>
      </c>
    </row>
    <row r="15" spans="1:8" ht="14.25">
      <c r="A15" s="32">
        <v>14</v>
      </c>
      <c r="B15" s="33">
        <v>26</v>
      </c>
      <c r="C15" s="32">
        <v>59706</v>
      </c>
      <c r="D15" s="32">
        <v>303374.43346470001</v>
      </c>
      <c r="E15" s="32">
        <v>263045.42299852503</v>
      </c>
      <c r="F15" s="32">
        <v>40329.010466175001</v>
      </c>
      <c r="G15" s="32">
        <v>263045.42299852503</v>
      </c>
      <c r="H15" s="32">
        <v>0.13293476976815699</v>
      </c>
    </row>
    <row r="16" spans="1:8" ht="14.25">
      <c r="A16" s="32">
        <v>15</v>
      </c>
      <c r="B16" s="33">
        <v>27</v>
      </c>
      <c r="C16" s="32">
        <v>115299.307</v>
      </c>
      <c r="D16" s="32">
        <v>796646.34059380495</v>
      </c>
      <c r="E16" s="32">
        <v>683429.09200973494</v>
      </c>
      <c r="F16" s="32">
        <v>113217.248584071</v>
      </c>
      <c r="G16" s="32">
        <v>683429.09200973494</v>
      </c>
      <c r="H16" s="32">
        <v>0.142117327118682</v>
      </c>
    </row>
    <row r="17" spans="1:8" ht="14.25">
      <c r="A17" s="32">
        <v>16</v>
      </c>
      <c r="B17" s="33">
        <v>29</v>
      </c>
      <c r="C17" s="32">
        <v>167776</v>
      </c>
      <c r="D17" s="32">
        <v>2026079.0275546999</v>
      </c>
      <c r="E17" s="32">
        <v>1830087.1761863199</v>
      </c>
      <c r="F17" s="32">
        <v>195991.851368376</v>
      </c>
      <c r="G17" s="32">
        <v>1830087.1761863199</v>
      </c>
      <c r="H17" s="32">
        <v>9.6734554132827194E-2</v>
      </c>
    </row>
    <row r="18" spans="1:8" ht="14.25">
      <c r="A18" s="32">
        <v>17</v>
      </c>
      <c r="B18" s="33">
        <v>31</v>
      </c>
      <c r="C18" s="32">
        <v>31890.391</v>
      </c>
      <c r="D18" s="32">
        <v>240394.471701823</v>
      </c>
      <c r="E18" s="32">
        <v>201118.67877132399</v>
      </c>
      <c r="F18" s="32">
        <v>39275.792930499098</v>
      </c>
      <c r="G18" s="32">
        <v>201118.67877132399</v>
      </c>
      <c r="H18" s="32">
        <v>0.16338059961385301</v>
      </c>
    </row>
    <row r="19" spans="1:8" ht="14.25">
      <c r="A19" s="32">
        <v>18</v>
      </c>
      <c r="B19" s="33">
        <v>32</v>
      </c>
      <c r="C19" s="32">
        <v>20098.501</v>
      </c>
      <c r="D19" s="32">
        <v>293486.329450397</v>
      </c>
      <c r="E19" s="32">
        <v>267833.86223018903</v>
      </c>
      <c r="F19" s="32">
        <v>25652.4672202082</v>
      </c>
      <c r="G19" s="32">
        <v>267833.86223018903</v>
      </c>
      <c r="H19" s="32">
        <v>8.7406003776212798E-2</v>
      </c>
    </row>
    <row r="20" spans="1:8" ht="14.25">
      <c r="A20" s="32">
        <v>19</v>
      </c>
      <c r="B20" s="33">
        <v>33</v>
      </c>
      <c r="C20" s="32">
        <v>32500.937999999998</v>
      </c>
      <c r="D20" s="32">
        <v>448895.17417151498</v>
      </c>
      <c r="E20" s="32">
        <v>346433.07067093899</v>
      </c>
      <c r="F20" s="32">
        <v>102462.10350057601</v>
      </c>
      <c r="G20" s="32">
        <v>346433.07067093899</v>
      </c>
      <c r="H20" s="32">
        <v>0.22825396528194</v>
      </c>
    </row>
    <row r="21" spans="1:8" ht="14.25">
      <c r="A21" s="32">
        <v>20</v>
      </c>
      <c r="B21" s="33">
        <v>34</v>
      </c>
      <c r="C21" s="32">
        <v>44705.555999999997</v>
      </c>
      <c r="D21" s="32">
        <v>228178.48345602499</v>
      </c>
      <c r="E21" s="32">
        <v>162122.332322965</v>
      </c>
      <c r="F21" s="32">
        <v>66056.151133059306</v>
      </c>
      <c r="G21" s="32">
        <v>162122.332322965</v>
      </c>
      <c r="H21" s="32">
        <v>0.28949333930422899</v>
      </c>
    </row>
    <row r="22" spans="1:8" ht="14.25">
      <c r="A22" s="32">
        <v>21</v>
      </c>
      <c r="B22" s="33">
        <v>35</v>
      </c>
      <c r="C22" s="32">
        <v>46143.671999999999</v>
      </c>
      <c r="D22" s="32">
        <v>1041453.16968761</v>
      </c>
      <c r="E22" s="32">
        <v>1005289.85476308</v>
      </c>
      <c r="F22" s="32">
        <v>36163.314924526501</v>
      </c>
      <c r="G22" s="32">
        <v>1005289.85476308</v>
      </c>
      <c r="H22" s="32">
        <v>3.4723899237230099E-2</v>
      </c>
    </row>
    <row r="23" spans="1:8" ht="14.25">
      <c r="A23" s="32">
        <v>22</v>
      </c>
      <c r="B23" s="33">
        <v>36</v>
      </c>
      <c r="C23" s="32">
        <v>130082.522</v>
      </c>
      <c r="D23" s="32">
        <v>507842.524073451</v>
      </c>
      <c r="E23" s="32">
        <v>423419.71748267201</v>
      </c>
      <c r="F23" s="32">
        <v>84422.806590779597</v>
      </c>
      <c r="G23" s="32">
        <v>423419.71748267201</v>
      </c>
      <c r="H23" s="32">
        <v>0.16623815964369501</v>
      </c>
    </row>
    <row r="24" spans="1:8" ht="14.25">
      <c r="A24" s="32">
        <v>23</v>
      </c>
      <c r="B24" s="33">
        <v>37</v>
      </c>
      <c r="C24" s="32">
        <v>81296.418999999994</v>
      </c>
      <c r="D24" s="32">
        <v>653884.28433893796</v>
      </c>
      <c r="E24" s="32">
        <v>546212.85908184201</v>
      </c>
      <c r="F24" s="32">
        <v>107671.42525709599</v>
      </c>
      <c r="G24" s="32">
        <v>546212.85908184201</v>
      </c>
      <c r="H24" s="32">
        <v>0.164664341743508</v>
      </c>
    </row>
    <row r="25" spans="1:8" ht="14.25">
      <c r="A25" s="32">
        <v>24</v>
      </c>
      <c r="B25" s="33">
        <v>38</v>
      </c>
      <c r="C25" s="32">
        <v>150503.52299999999</v>
      </c>
      <c r="D25" s="32">
        <v>673167.77181504399</v>
      </c>
      <c r="E25" s="32">
        <v>635946.05020354001</v>
      </c>
      <c r="F25" s="32">
        <v>37221.721611504399</v>
      </c>
      <c r="G25" s="32">
        <v>635946.05020354001</v>
      </c>
      <c r="H25" s="32">
        <v>5.5293380298264298E-2</v>
      </c>
    </row>
    <row r="26" spans="1:8" ht="14.25">
      <c r="A26" s="32">
        <v>25</v>
      </c>
      <c r="B26" s="33">
        <v>39</v>
      </c>
      <c r="C26" s="32">
        <v>83966.403999999995</v>
      </c>
      <c r="D26" s="32">
        <v>118976.48586364101</v>
      </c>
      <c r="E26" s="32">
        <v>86612.0722470849</v>
      </c>
      <c r="F26" s="32">
        <v>32364.413616556201</v>
      </c>
      <c r="G26" s="32">
        <v>86612.0722470849</v>
      </c>
      <c r="H26" s="32">
        <v>0.27202361358738603</v>
      </c>
    </row>
    <row r="27" spans="1:8" ht="14.25">
      <c r="A27" s="32">
        <v>26</v>
      </c>
      <c r="B27" s="33">
        <v>40</v>
      </c>
      <c r="C27" s="32">
        <v>4</v>
      </c>
      <c r="D27" s="32">
        <v>15.384600000000001</v>
      </c>
      <c r="E27" s="32">
        <v>12.389200000000001</v>
      </c>
      <c r="F27" s="32">
        <v>2.9954000000000001</v>
      </c>
      <c r="G27" s="32">
        <v>12.389200000000001</v>
      </c>
      <c r="H27" s="32">
        <v>0.19470119470119501</v>
      </c>
    </row>
    <row r="28" spans="1:8" ht="14.25">
      <c r="A28" s="32">
        <v>27</v>
      </c>
      <c r="B28" s="33">
        <v>42</v>
      </c>
      <c r="C28" s="32">
        <v>13471.4</v>
      </c>
      <c r="D28" s="32">
        <v>198696.84700000001</v>
      </c>
      <c r="E28" s="32">
        <v>174917.7548</v>
      </c>
      <c r="F28" s="32">
        <v>23779.092199999999</v>
      </c>
      <c r="G28" s="32">
        <v>174917.7548</v>
      </c>
      <c r="H28" s="32">
        <v>0.119675236718779</v>
      </c>
    </row>
    <row r="29" spans="1:8" ht="14.25">
      <c r="A29" s="32">
        <v>28</v>
      </c>
      <c r="B29" s="33">
        <v>75</v>
      </c>
      <c r="C29" s="32">
        <v>342</v>
      </c>
      <c r="D29" s="32">
        <v>154750.85470085501</v>
      </c>
      <c r="E29" s="32">
        <v>146603.55965812001</v>
      </c>
      <c r="F29" s="32">
        <v>8147.2950427350397</v>
      </c>
      <c r="G29" s="32">
        <v>146603.55965812001</v>
      </c>
      <c r="H29" s="32">
        <v>5.2647819351204203E-2</v>
      </c>
    </row>
    <row r="30" spans="1:8" ht="14.25">
      <c r="A30" s="32">
        <v>29</v>
      </c>
      <c r="B30" s="33">
        <v>76</v>
      </c>
      <c r="C30" s="32">
        <v>2597</v>
      </c>
      <c r="D30" s="32">
        <v>431967.88542307698</v>
      </c>
      <c r="E30" s="32">
        <v>401963.56106923101</v>
      </c>
      <c r="F30" s="32">
        <v>30004.324353846201</v>
      </c>
      <c r="G30" s="32">
        <v>401963.56106923101</v>
      </c>
      <c r="H30" s="32">
        <v>6.9459618102071199E-2</v>
      </c>
    </row>
    <row r="31" spans="1:8" ht="14.25">
      <c r="A31" s="32">
        <v>30</v>
      </c>
      <c r="B31" s="33">
        <v>99</v>
      </c>
      <c r="C31" s="32">
        <v>45</v>
      </c>
      <c r="D31" s="32">
        <v>22743.183495953399</v>
      </c>
      <c r="E31" s="32">
        <v>19069.174192572402</v>
      </c>
      <c r="F31" s="32">
        <v>3674.0093033809799</v>
      </c>
      <c r="G31" s="32">
        <v>19069.174192572402</v>
      </c>
      <c r="H31" s="32">
        <v>0.16154331710135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2013-12-11T00:33:13Z</dcterms:modified>
</cp:coreProperties>
</file>