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L33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<sst xmlns="http://schemas.openxmlformats.org/spreadsheetml/2006/main" count="114" uniqueCount="71">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</sst>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3" Type="http://schemas.openxmlformats.org/officeDocument/2006/relationships/hyperlink" Target="cid:c8f5e1192" TargetMode="External"/><Relationship Id="rId218" Type="http://schemas.openxmlformats.org/officeDocument/2006/relationships/image" Target="cid:dd85b63513" TargetMode="External"/><Relationship Id="rId234" Type="http://schemas.openxmlformats.org/officeDocument/2006/relationships/image" Target="cid:bf349d2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0" Type="http://schemas.openxmlformats.org/officeDocument/2006/relationships/image" Target="cid:4fda174d13" TargetMode="External"/><Relationship Id="rId255" Type="http://schemas.openxmlformats.org/officeDocument/2006/relationships/hyperlink" Target="cid:688eac6f2" TargetMode="External"/><Relationship Id="rId271" Type="http://schemas.openxmlformats.org/officeDocument/2006/relationships/hyperlink" Target="cid:bb0725832" TargetMode="External"/><Relationship Id="rId276" Type="http://schemas.openxmlformats.org/officeDocument/2006/relationships/image" Target="cid:bb0a5c6213" TargetMode="External"/><Relationship Id="rId292" Type="http://schemas.openxmlformats.org/officeDocument/2006/relationships/image" Target="cid:df11ed3b13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3" sqref="I3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15722466.906300001</v>
      </c>
      <c r="F3" s="25">
        <f>RA!I7</f>
        <v>1601781.8729999999</v>
      </c>
      <c r="G3" s="16">
        <f>E3-F3</f>
        <v>14120685.033300001</v>
      </c>
      <c r="H3" s="27">
        <f>RA!J7</f>
        <v>10.187853360074</v>
      </c>
      <c r="I3" s="20">
        <f>SUM(I4:I39)</f>
        <v>15722470.061835473</v>
      </c>
      <c r="J3" s="21">
        <f>SUM(J4:J39)</f>
        <v>14120684.912724873</v>
      </c>
      <c r="K3" s="22">
        <f>E3-I3</f>
        <v>-3.1555354725569487</v>
      </c>
      <c r="L3" s="22">
        <f>G3-J3</f>
        <v>0.12057512812316418</v>
      </c>
    </row>
    <row r="4" spans="1:12">
      <c r="A4" s="59">
        <f>RA!A8</f>
        <v>41620</v>
      </c>
      <c r="B4" s="12">
        <v>12</v>
      </c>
      <c r="C4" s="56" t="s">
        <v>6</v>
      </c>
      <c r="D4" s="56"/>
      <c r="E4" s="15">
        <f>VLOOKUP(C4,RA!B8:D39,3,0)</f>
        <v>598614.74210000003</v>
      </c>
      <c r="F4" s="25">
        <f>VLOOKUP(C4,RA!B8:I43,8,0)</f>
        <v>83478.343999999997</v>
      </c>
      <c r="G4" s="16">
        <f t="shared" ref="G4:G39" si="0">E4-F4</f>
        <v>515136.39810000005</v>
      </c>
      <c r="H4" s="27">
        <f>RA!J8</f>
        <v>13.9452536212439</v>
      </c>
      <c r="I4" s="20">
        <f>VLOOKUP(B4,RMS!B:D,3,FALSE)</f>
        <v>598615.18822136801</v>
      </c>
      <c r="J4" s="21">
        <f>VLOOKUP(B4,RMS!B:E,4,FALSE)</f>
        <v>515136.39743675198</v>
      </c>
      <c r="K4" s="22">
        <f t="shared" ref="K4:K39" si="1">E4-I4</f>
        <v>-0.44612136797513813</v>
      </c>
      <c r="L4" s="22">
        <f t="shared" ref="L4:L39" si="2">G4-J4</f>
        <v>6.6324806539341807E-4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68975.575500000006</v>
      </c>
      <c r="F5" s="25">
        <f>VLOOKUP(C5,RA!B9:I44,8,0)</f>
        <v>15428.216899999999</v>
      </c>
      <c r="G5" s="16">
        <f t="shared" si="0"/>
        <v>53547.358600000007</v>
      </c>
      <c r="H5" s="27">
        <f>RA!J9</f>
        <v>22.367652300342201</v>
      </c>
      <c r="I5" s="20">
        <f>VLOOKUP(B5,RMS!B:D,3,FALSE)</f>
        <v>68975.599585386895</v>
      </c>
      <c r="J5" s="21">
        <f>VLOOKUP(B5,RMS!B:E,4,FALSE)</f>
        <v>53547.374439043902</v>
      </c>
      <c r="K5" s="22">
        <f t="shared" si="1"/>
        <v>-2.4085386889055371E-2</v>
      </c>
      <c r="L5" s="22">
        <f t="shared" si="2"/>
        <v>-1.5839043895539362E-2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99162.978700000007</v>
      </c>
      <c r="F6" s="25">
        <f>VLOOKUP(C6,RA!B10:I45,8,0)</f>
        <v>25785.610100000002</v>
      </c>
      <c r="G6" s="16">
        <f t="shared" si="0"/>
        <v>73377.368600000002</v>
      </c>
      <c r="H6" s="27">
        <f>RA!J10</f>
        <v>26.003262949583</v>
      </c>
      <c r="I6" s="20">
        <f>VLOOKUP(B6,RMS!B:D,3,FALSE)</f>
        <v>99164.766943589697</v>
      </c>
      <c r="J6" s="21">
        <f>VLOOKUP(B6,RMS!B:E,4,FALSE)</f>
        <v>73377.368617094005</v>
      </c>
      <c r="K6" s="22">
        <f t="shared" si="1"/>
        <v>-1.7882435896899551</v>
      </c>
      <c r="L6" s="22">
        <f t="shared" si="2"/>
        <v>-1.7094003851525486E-5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75755.904699999999</v>
      </c>
      <c r="F7" s="25">
        <f>VLOOKUP(C7,RA!B11:I46,8,0)</f>
        <v>14809.094499999999</v>
      </c>
      <c r="G7" s="16">
        <f t="shared" si="0"/>
        <v>60946.8102</v>
      </c>
      <c r="H7" s="27">
        <f>RA!J11</f>
        <v>19.548435938617999</v>
      </c>
      <c r="I7" s="20">
        <f>VLOOKUP(B7,RMS!B:D,3,FALSE)</f>
        <v>75755.926830769196</v>
      </c>
      <c r="J7" s="21">
        <f>VLOOKUP(B7,RMS!B:E,4,FALSE)</f>
        <v>60946.810111111103</v>
      </c>
      <c r="K7" s="22">
        <f t="shared" si="1"/>
        <v>-2.2130769197246991E-2</v>
      </c>
      <c r="L7" s="22">
        <f t="shared" si="2"/>
        <v>8.8888897153083235E-5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270902.98359999998</v>
      </c>
      <c r="F8" s="25">
        <f>VLOOKUP(C8,RA!B12:I47,8,0)</f>
        <v>-9942.7654999999995</v>
      </c>
      <c r="G8" s="16">
        <f t="shared" si="0"/>
        <v>280845.74909999996</v>
      </c>
      <c r="H8" s="27">
        <f>RA!J12</f>
        <v>-3.67023107972887</v>
      </c>
      <c r="I8" s="20">
        <f>VLOOKUP(B8,RMS!B:D,3,FALSE)</f>
        <v>270902.97748290602</v>
      </c>
      <c r="J8" s="21">
        <f>VLOOKUP(B8,RMS!B:E,4,FALSE)</f>
        <v>280845.74763589702</v>
      </c>
      <c r="K8" s="22">
        <f t="shared" si="1"/>
        <v>6.1170939588919282E-3</v>
      </c>
      <c r="L8" s="22">
        <f t="shared" si="2"/>
        <v>1.4641029410995543E-3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419212.11139999999</v>
      </c>
      <c r="F9" s="25">
        <f>VLOOKUP(C9,RA!B13:I48,8,0)</f>
        <v>80690.905100000004</v>
      </c>
      <c r="G9" s="16">
        <f t="shared" si="0"/>
        <v>338521.20629999996</v>
      </c>
      <c r="H9" s="27">
        <f>RA!J13</f>
        <v>19.248228499535699</v>
      </c>
      <c r="I9" s="20">
        <f>VLOOKUP(B9,RMS!B:D,3,FALSE)</f>
        <v>419212.26233760698</v>
      </c>
      <c r="J9" s="21">
        <f>VLOOKUP(B9,RMS!B:E,4,FALSE)</f>
        <v>338521.20714700897</v>
      </c>
      <c r="K9" s="22">
        <f t="shared" si="1"/>
        <v>-0.15093760698800907</v>
      </c>
      <c r="L9" s="22">
        <f t="shared" si="2"/>
        <v>-8.4700901061296463E-4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210152.96780000001</v>
      </c>
      <c r="F10" s="25">
        <f>VLOOKUP(C10,RA!B14:I49,8,0)</f>
        <v>38927.7137</v>
      </c>
      <c r="G10" s="16">
        <f t="shared" si="0"/>
        <v>171225.25410000002</v>
      </c>
      <c r="H10" s="27">
        <f>RA!J14</f>
        <v>18.523513661271299</v>
      </c>
      <c r="I10" s="20">
        <f>VLOOKUP(B10,RMS!B:D,3,FALSE)</f>
        <v>210152.962220513</v>
      </c>
      <c r="J10" s="21">
        <f>VLOOKUP(B10,RMS!B:E,4,FALSE)</f>
        <v>171225.256682051</v>
      </c>
      <c r="K10" s="22">
        <f t="shared" si="1"/>
        <v>5.5794870131649077E-3</v>
      </c>
      <c r="L10" s="22">
        <f t="shared" si="2"/>
        <v>-2.5820509763434529E-3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130286.33930000001</v>
      </c>
      <c r="F11" s="25">
        <f>VLOOKUP(C11,RA!B15:I50,8,0)</f>
        <v>20331.8645</v>
      </c>
      <c r="G11" s="16">
        <f t="shared" si="0"/>
        <v>109954.47480000001</v>
      </c>
      <c r="H11" s="27">
        <f>RA!J15</f>
        <v>15.605522888461399</v>
      </c>
      <c r="I11" s="20">
        <f>VLOOKUP(B11,RMS!B:D,3,FALSE)</f>
        <v>130286.40419914501</v>
      </c>
      <c r="J11" s="21">
        <f>VLOOKUP(B11,RMS!B:E,4,FALSE)</f>
        <v>109954.472699145</v>
      </c>
      <c r="K11" s="22">
        <f t="shared" si="1"/>
        <v>-6.4899144999799319E-2</v>
      </c>
      <c r="L11" s="22">
        <f t="shared" si="2"/>
        <v>2.1008550102123991E-3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517227.46250000002</v>
      </c>
      <c r="F12" s="25">
        <f>VLOOKUP(C12,RA!B16:I51,8,0)</f>
        <v>25069.0075</v>
      </c>
      <c r="G12" s="16">
        <f t="shared" si="0"/>
        <v>492158.45500000002</v>
      </c>
      <c r="H12" s="27">
        <f>RA!J16</f>
        <v>4.8468051906659904</v>
      </c>
      <c r="I12" s="20">
        <f>VLOOKUP(B12,RMS!B:D,3,FALSE)</f>
        <v>517227.34899999999</v>
      </c>
      <c r="J12" s="21">
        <f>VLOOKUP(B12,RMS!B:E,4,FALSE)</f>
        <v>492158.45500000002</v>
      </c>
      <c r="K12" s="22">
        <f t="shared" si="1"/>
        <v>0.11350000003585592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453835.41619999998</v>
      </c>
      <c r="F13" s="25">
        <f>VLOOKUP(C13,RA!B17:I52,8,0)</f>
        <v>45857.972500000003</v>
      </c>
      <c r="G13" s="16">
        <f t="shared" si="0"/>
        <v>407977.44369999995</v>
      </c>
      <c r="H13" s="27">
        <f>RA!J17</f>
        <v>10.104538090916799</v>
      </c>
      <c r="I13" s="20">
        <f>VLOOKUP(B13,RMS!B:D,3,FALSE)</f>
        <v>453835.45839572599</v>
      </c>
      <c r="J13" s="21">
        <f>VLOOKUP(B13,RMS!B:E,4,FALSE)</f>
        <v>407977.44355470099</v>
      </c>
      <c r="K13" s="22">
        <f t="shared" si="1"/>
        <v>-4.2195726011414081E-2</v>
      </c>
      <c r="L13" s="22">
        <f t="shared" si="2"/>
        <v>1.4529895270243287E-4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1360213.1916</v>
      </c>
      <c r="F14" s="25">
        <f>VLOOKUP(C14,RA!B18:I53,8,0)</f>
        <v>218711.85759999999</v>
      </c>
      <c r="G14" s="16">
        <f t="shared" si="0"/>
        <v>1141501.334</v>
      </c>
      <c r="H14" s="27">
        <f>RA!J18</f>
        <v>16.079233678268601</v>
      </c>
      <c r="I14" s="20">
        <f>VLOOKUP(B14,RMS!B:D,3,FALSE)</f>
        <v>1360213.29986923</v>
      </c>
      <c r="J14" s="21">
        <f>VLOOKUP(B14,RMS!B:E,4,FALSE)</f>
        <v>1141501.3416384601</v>
      </c>
      <c r="K14" s="22">
        <f t="shared" si="1"/>
        <v>-0.10826922999694943</v>
      </c>
      <c r="L14" s="22">
        <f t="shared" si="2"/>
        <v>-7.6384600251913071E-3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593425.29480000003</v>
      </c>
      <c r="F15" s="25">
        <f>VLOOKUP(C15,RA!B19:I54,8,0)</f>
        <v>64707.036899999999</v>
      </c>
      <c r="G15" s="16">
        <f t="shared" si="0"/>
        <v>528718.25790000008</v>
      </c>
      <c r="H15" s="27">
        <f>RA!J19</f>
        <v>10.903990353462801</v>
      </c>
      <c r="I15" s="20">
        <f>VLOOKUP(B15,RMS!B:D,3,FALSE)</f>
        <v>593425.31338034198</v>
      </c>
      <c r="J15" s="21">
        <f>VLOOKUP(B15,RMS!B:E,4,FALSE)</f>
        <v>528718.25825299101</v>
      </c>
      <c r="K15" s="22">
        <f t="shared" si="1"/>
        <v>-1.8580341944471002E-2</v>
      </c>
      <c r="L15" s="22">
        <f t="shared" si="2"/>
        <v>-3.5299092996865511E-4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1025492.5772000001</v>
      </c>
      <c r="F16" s="25">
        <f>VLOOKUP(C16,RA!B20:I55,8,0)</f>
        <v>41651.172100000003</v>
      </c>
      <c r="G16" s="16">
        <f t="shared" si="0"/>
        <v>983841.40510000009</v>
      </c>
      <c r="H16" s="27">
        <f>RA!J20</f>
        <v>4.0615771411748502</v>
      </c>
      <c r="I16" s="20">
        <f>VLOOKUP(B16,RMS!B:D,3,FALSE)</f>
        <v>1025492.5163</v>
      </c>
      <c r="J16" s="21">
        <f>VLOOKUP(B16,RMS!B:E,4,FALSE)</f>
        <v>983841.40509999997</v>
      </c>
      <c r="K16" s="22">
        <f t="shared" si="1"/>
        <v>6.09000000404194E-2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338479.02189999999</v>
      </c>
      <c r="F17" s="25">
        <f>VLOOKUP(C17,RA!B21:I56,8,0)</f>
        <v>41618.877999999997</v>
      </c>
      <c r="G17" s="16">
        <f t="shared" si="0"/>
        <v>296860.14390000002</v>
      </c>
      <c r="H17" s="27">
        <f>RA!J21</f>
        <v>12.2958515320621</v>
      </c>
      <c r="I17" s="20">
        <f>VLOOKUP(B17,RMS!B:D,3,FALSE)</f>
        <v>338478.84110000002</v>
      </c>
      <c r="J17" s="21">
        <f>VLOOKUP(B17,RMS!B:E,4,FALSE)</f>
        <v>296860.14390000002</v>
      </c>
      <c r="K17" s="22">
        <f t="shared" si="1"/>
        <v>0.18079999997280538</v>
      </c>
      <c r="L17" s="22">
        <f t="shared" si="2"/>
        <v>0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856446.02650000004</v>
      </c>
      <c r="F18" s="25">
        <f>VLOOKUP(C18,RA!B22:I57,8,0)</f>
        <v>114251.159</v>
      </c>
      <c r="G18" s="16">
        <f t="shared" si="0"/>
        <v>742194.86750000005</v>
      </c>
      <c r="H18" s="27">
        <f>RA!J22</f>
        <v>13.3401470104199</v>
      </c>
      <c r="I18" s="20">
        <f>VLOOKUP(B18,RMS!B:D,3,FALSE)</f>
        <v>856446.24920117995</v>
      </c>
      <c r="J18" s="21">
        <f>VLOOKUP(B18,RMS!B:E,4,FALSE)</f>
        <v>742194.87097433605</v>
      </c>
      <c r="K18" s="22">
        <f t="shared" si="1"/>
        <v>-0.2227011799113825</v>
      </c>
      <c r="L18" s="22">
        <f t="shared" si="2"/>
        <v>-3.4743360010907054E-3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2467471.0096</v>
      </c>
      <c r="F19" s="25">
        <f>VLOOKUP(C19,RA!B23:I58,8,0)</f>
        <v>98360.814199999993</v>
      </c>
      <c r="G19" s="16">
        <f t="shared" si="0"/>
        <v>2369110.1954000001</v>
      </c>
      <c r="H19" s="27">
        <f>RA!J23</f>
        <v>3.9863007029187001</v>
      </c>
      <c r="I19" s="20">
        <f>VLOOKUP(B19,RMS!B:D,3,FALSE)</f>
        <v>2467471.8529538498</v>
      </c>
      <c r="J19" s="21">
        <f>VLOOKUP(B19,RMS!B:E,4,FALSE)</f>
        <v>2369110.2226760699</v>
      </c>
      <c r="K19" s="22">
        <f t="shared" si="1"/>
        <v>-0.84335384983569384</v>
      </c>
      <c r="L19" s="22">
        <f t="shared" si="2"/>
        <v>-2.7276069857180119E-2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284645.6827</v>
      </c>
      <c r="F20" s="25">
        <f>VLOOKUP(C20,RA!B24:I59,8,0)</f>
        <v>43537.920100000003</v>
      </c>
      <c r="G20" s="16">
        <f t="shared" si="0"/>
        <v>241107.76260000002</v>
      </c>
      <c r="H20" s="27">
        <f>RA!J24</f>
        <v>15.295478816689601</v>
      </c>
      <c r="I20" s="20">
        <f>VLOOKUP(B20,RMS!B:D,3,FALSE)</f>
        <v>284645.71843713801</v>
      </c>
      <c r="J20" s="21">
        <f>VLOOKUP(B20,RMS!B:E,4,FALSE)</f>
        <v>241107.75723575801</v>
      </c>
      <c r="K20" s="22">
        <f t="shared" si="1"/>
        <v>-3.5737138008698821E-2</v>
      </c>
      <c r="L20" s="22">
        <f t="shared" si="2"/>
        <v>5.3642420098185539E-3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382971.70130000002</v>
      </c>
      <c r="F21" s="25">
        <f>VLOOKUP(C21,RA!B25:I60,8,0)</f>
        <v>28887.762599999998</v>
      </c>
      <c r="G21" s="16">
        <f t="shared" si="0"/>
        <v>354083.9387</v>
      </c>
      <c r="H21" s="27">
        <f>RA!J25</f>
        <v>7.54305409562647</v>
      </c>
      <c r="I21" s="20">
        <f>VLOOKUP(B21,RMS!B:D,3,FALSE)</f>
        <v>382971.69514187297</v>
      </c>
      <c r="J21" s="21">
        <f>VLOOKUP(B21,RMS!B:E,4,FALSE)</f>
        <v>354083.92740431998</v>
      </c>
      <c r="K21" s="22">
        <f t="shared" si="1"/>
        <v>6.1581270419992507E-3</v>
      </c>
      <c r="L21" s="22">
        <f t="shared" si="2"/>
        <v>1.1295680014882237E-2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574522.23699999996</v>
      </c>
      <c r="F22" s="25">
        <f>VLOOKUP(C22,RA!B26:I61,8,0)</f>
        <v>108337.22289999999</v>
      </c>
      <c r="G22" s="16">
        <f t="shared" si="0"/>
        <v>466185.01409999997</v>
      </c>
      <c r="H22" s="27">
        <f>RA!J26</f>
        <v>18.856924227286299</v>
      </c>
      <c r="I22" s="20">
        <f>VLOOKUP(B22,RMS!B:D,3,FALSE)</f>
        <v>574522.226695447</v>
      </c>
      <c r="J22" s="21">
        <f>VLOOKUP(B22,RMS!B:E,4,FALSE)</f>
        <v>466184.96104861901</v>
      </c>
      <c r="K22" s="22">
        <f t="shared" si="1"/>
        <v>1.0304552968591452E-2</v>
      </c>
      <c r="L22" s="22">
        <f t="shared" si="2"/>
        <v>5.3051380964461714E-2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253224.55609999999</v>
      </c>
      <c r="F23" s="25">
        <f>VLOOKUP(C23,RA!B27:I62,8,0)</f>
        <v>72541.017999999996</v>
      </c>
      <c r="G23" s="16">
        <f t="shared" si="0"/>
        <v>180683.53810000001</v>
      </c>
      <c r="H23" s="27">
        <f>RA!J27</f>
        <v>28.646912889187998</v>
      </c>
      <c r="I23" s="20">
        <f>VLOOKUP(B23,RMS!B:D,3,FALSE)</f>
        <v>253224.508173209</v>
      </c>
      <c r="J23" s="21">
        <f>VLOOKUP(B23,RMS!B:E,4,FALSE)</f>
        <v>180683.53827665999</v>
      </c>
      <c r="K23" s="22">
        <f t="shared" si="1"/>
        <v>4.7926790983183309E-2</v>
      </c>
      <c r="L23" s="22">
        <f t="shared" si="2"/>
        <v>-1.7665998893789947E-4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1248553.4764</v>
      </c>
      <c r="F24" s="25">
        <f>VLOOKUP(C24,RA!B28:I63,8,0)</f>
        <v>75859.149799999999</v>
      </c>
      <c r="G24" s="16">
        <f t="shared" si="0"/>
        <v>1172694.3266</v>
      </c>
      <c r="H24" s="27">
        <f>RA!J28</f>
        <v>6.0757629716211596</v>
      </c>
      <c r="I24" s="20">
        <f>VLOOKUP(B24,RMS!B:D,3,FALSE)</f>
        <v>1248553.4759035399</v>
      </c>
      <c r="J24" s="21">
        <f>VLOOKUP(B24,RMS!B:E,4,FALSE)</f>
        <v>1172694.3324527901</v>
      </c>
      <c r="K24" s="22">
        <f t="shared" si="1"/>
        <v>4.9646012485027313E-4</v>
      </c>
      <c r="L24" s="22">
        <f t="shared" si="2"/>
        <v>-5.8527900837361813E-3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531975.20380000002</v>
      </c>
      <c r="F25" s="25">
        <f>VLOOKUP(C25,RA!B29:I64,8,0)</f>
        <v>86876.079899999997</v>
      </c>
      <c r="G25" s="16">
        <f t="shared" si="0"/>
        <v>445099.12390000001</v>
      </c>
      <c r="H25" s="27">
        <f>RA!J29</f>
        <v>16.330851377926599</v>
      </c>
      <c r="I25" s="20">
        <f>VLOOKUP(B25,RMS!B:D,3,FALSE)</f>
        <v>531975.20513185801</v>
      </c>
      <c r="J25" s="21">
        <f>VLOOKUP(B25,RMS!B:E,4,FALSE)</f>
        <v>445099.083980767</v>
      </c>
      <c r="K25" s="22">
        <f t="shared" si="1"/>
        <v>-1.3318579876795411E-3</v>
      </c>
      <c r="L25" s="22">
        <f t="shared" si="2"/>
        <v>3.9919233007822186E-2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785364.09400000004</v>
      </c>
      <c r="F26" s="25">
        <f>VLOOKUP(C26,RA!B30:I65,8,0)</f>
        <v>108882.4348</v>
      </c>
      <c r="G26" s="16">
        <f t="shared" si="0"/>
        <v>676481.65919999999</v>
      </c>
      <c r="H26" s="27">
        <f>RA!J30</f>
        <v>13.863943568573699</v>
      </c>
      <c r="I26" s="20">
        <f>VLOOKUP(B26,RMS!B:D,3,FALSE)</f>
        <v>785364.09370531002</v>
      </c>
      <c r="J26" s="21">
        <f>VLOOKUP(B26,RMS!B:E,4,FALSE)</f>
        <v>676481.664157797</v>
      </c>
      <c r="K26" s="22">
        <f t="shared" si="1"/>
        <v>2.9469002038240433E-4</v>
      </c>
      <c r="L26" s="22">
        <f t="shared" si="2"/>
        <v>-4.9577970057725906E-3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861043.68409999995</v>
      </c>
      <c r="F27" s="25">
        <f>VLOOKUP(C27,RA!B31:I66,8,0)</f>
        <v>37591.849000000002</v>
      </c>
      <c r="G27" s="16">
        <f t="shared" si="0"/>
        <v>823451.83509999991</v>
      </c>
      <c r="H27" s="27">
        <f>RA!J31</f>
        <v>4.3658469011700198</v>
      </c>
      <c r="I27" s="20">
        <f>VLOOKUP(B27,RMS!B:D,3,FALSE)</f>
        <v>861043.60224513302</v>
      </c>
      <c r="J27" s="21">
        <f>VLOOKUP(B27,RMS!B:E,4,FALSE)</f>
        <v>823451.77541061898</v>
      </c>
      <c r="K27" s="22">
        <f t="shared" si="1"/>
        <v>8.1854866934008896E-2</v>
      </c>
      <c r="L27" s="22">
        <f t="shared" si="2"/>
        <v>5.9689380927011371E-2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129698.2463</v>
      </c>
      <c r="F28" s="25">
        <f>VLOOKUP(C28,RA!B32:I67,8,0)</f>
        <v>34313.316200000001</v>
      </c>
      <c r="G28" s="16">
        <f t="shared" si="0"/>
        <v>95384.930099999998</v>
      </c>
      <c r="H28" s="27">
        <f>RA!J32</f>
        <v>26.456268437609602</v>
      </c>
      <c r="I28" s="20">
        <f>VLOOKUP(B28,RMS!B:D,3,FALSE)</f>
        <v>129698.151291249</v>
      </c>
      <c r="J28" s="21">
        <f>VLOOKUP(B28,RMS!B:E,4,FALSE)</f>
        <v>95384.930201495707</v>
      </c>
      <c r="K28" s="22">
        <f t="shared" si="1"/>
        <v>9.5008750999113545E-2</v>
      </c>
      <c r="L28" s="22">
        <f t="shared" si="2"/>
        <v>-1.0149570880457759E-4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45.128300000000003</v>
      </c>
      <c r="F29" s="25">
        <f>VLOOKUP(C29,RA!B33:I68,8,0)</f>
        <v>8.6684999999999999</v>
      </c>
      <c r="G29" s="16">
        <f t="shared" si="0"/>
        <v>36.459800000000001</v>
      </c>
      <c r="H29" s="27">
        <f>RA!J33</f>
        <v>19.208567572897699</v>
      </c>
      <c r="I29" s="20">
        <f>VLOOKUP(B29,RMS!B:D,3,FALSE)</f>
        <v>45.128300000000003</v>
      </c>
      <c r="J29" s="21">
        <f>VLOOKUP(B29,RMS!B:E,4,FALSE)</f>
        <v>36.459800000000001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353070.99680000002</v>
      </c>
      <c r="F31" s="25">
        <f>VLOOKUP(C31,RA!B35:I70,8,0)</f>
        <v>23721.379700000001</v>
      </c>
      <c r="G31" s="16">
        <f t="shared" si="0"/>
        <v>329349.61710000003</v>
      </c>
      <c r="H31" s="27">
        <f>RA!J35</f>
        <v>6.7185863225795304</v>
      </c>
      <c r="I31" s="20">
        <f>VLOOKUP(B31,RMS!B:D,3,FALSE)</f>
        <v>353070.99660000001</v>
      </c>
      <c r="J31" s="21">
        <f>VLOOKUP(B31,RMS!B:E,4,FALSE)</f>
        <v>329349.60399999999</v>
      </c>
      <c r="K31" s="22">
        <f t="shared" si="1"/>
        <v>2.0000000949949026E-4</v>
      </c>
      <c r="L31" s="22">
        <f t="shared" si="2"/>
        <v>1.3100000040140003E-2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179964.1011</v>
      </c>
      <c r="F35" s="25">
        <f>VLOOKUP(C35,RA!B8:I74,8,0)</f>
        <v>8360.2345999999998</v>
      </c>
      <c r="G35" s="16">
        <f t="shared" si="0"/>
        <v>171603.8665</v>
      </c>
      <c r="H35" s="27">
        <f>RA!J39</f>
        <v>4.6455012688083297</v>
      </c>
      <c r="I35" s="20">
        <f>VLOOKUP(B35,RMS!B:D,3,FALSE)</f>
        <v>179964.102564103</v>
      </c>
      <c r="J35" s="21">
        <f>VLOOKUP(B35,RMS!B:E,4,FALSE)</f>
        <v>171603.86871794899</v>
      </c>
      <c r="K35" s="22">
        <f t="shared" si="1"/>
        <v>-1.4641029993072152E-3</v>
      </c>
      <c r="L35" s="22">
        <f t="shared" si="2"/>
        <v>-2.2179489897098392E-3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541200.28460000001</v>
      </c>
      <c r="F36" s="25">
        <f>VLOOKUP(C36,RA!B8:I75,8,0)</f>
        <v>36726.012199999997</v>
      </c>
      <c r="G36" s="16">
        <f t="shared" si="0"/>
        <v>504474.27240000002</v>
      </c>
      <c r="H36" s="27">
        <f>RA!J40</f>
        <v>6.7860297278195496</v>
      </c>
      <c r="I36" s="20">
        <f>VLOOKUP(B36,RMS!B:D,3,FALSE)</f>
        <v>541200.27933076897</v>
      </c>
      <c r="J36" s="21">
        <f>VLOOKUP(B36,RMS!B:E,4,FALSE)</f>
        <v>504474.26699999999</v>
      </c>
      <c r="K36" s="22">
        <f t="shared" si="1"/>
        <v>5.269231041893363E-3</v>
      </c>
      <c r="L36" s="22">
        <f t="shared" si="2"/>
        <v>5.4000000236555934E-3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110533.91039999999</v>
      </c>
      <c r="F39" s="25">
        <f>VLOOKUP(C39,RA!B8:I78,8,0)</f>
        <v>16401.943599999999</v>
      </c>
      <c r="G39" s="16">
        <f t="shared" si="0"/>
        <v>94131.966799999995</v>
      </c>
      <c r="H39" s="27">
        <f>RA!J43</f>
        <v>14.838834110405299</v>
      </c>
      <c r="I39" s="20">
        <f>VLOOKUP(B39,RMS!B:D,3,FALSE)</f>
        <v>110533.910294229</v>
      </c>
      <c r="J39" s="21">
        <f>VLOOKUP(B39,RMS!B:E,4,FALSE)</f>
        <v>94131.967173436205</v>
      </c>
      <c r="K39" s="22">
        <f t="shared" si="1"/>
        <v>1.0577098873909563E-4</v>
      </c>
      <c r="L39" s="22">
        <f t="shared" si="2"/>
        <v>-3.7343621079344302E-4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8.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35" t="s">
        <v>47</v>
      </c>
      <c r="W1" s="67"/>
    </row>
    <row r="2" spans="1:23" ht="12.75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35"/>
      <c r="W2" s="67"/>
    </row>
    <row r="3" spans="1:23" ht="23.25" thickBo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36" t="s">
        <v>48</v>
      </c>
      <c r="W3" s="67"/>
    </row>
    <row r="4" spans="1:23" ht="12.75" thickTop="1" thickBot="1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W4" s="67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8" t="s">
        <v>4</v>
      </c>
      <c r="C6" s="69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70" t="s">
        <v>5</v>
      </c>
      <c r="B7" s="71"/>
      <c r="C7" s="72"/>
      <c r="D7" s="44">
        <v>15722466.906300001</v>
      </c>
      <c r="E7" s="44">
        <v>18799364</v>
      </c>
      <c r="F7" s="45">
        <v>83.632972404279201</v>
      </c>
      <c r="G7" s="44">
        <v>13775908.744899999</v>
      </c>
      <c r="H7" s="45">
        <v>14.130161555553601</v>
      </c>
      <c r="I7" s="44">
        <v>1601781.8729999999</v>
      </c>
      <c r="J7" s="45">
        <v>10.187853360074</v>
      </c>
      <c r="K7" s="44">
        <v>1920934.0554</v>
      </c>
      <c r="L7" s="45">
        <v>13.9441549081918</v>
      </c>
      <c r="M7" s="45">
        <v>-0.166144267942369</v>
      </c>
      <c r="N7" s="44">
        <v>187774610.99079999</v>
      </c>
      <c r="O7" s="44">
        <v>6004493816.2161999</v>
      </c>
      <c r="P7" s="44">
        <v>884479</v>
      </c>
      <c r="Q7" s="44">
        <v>813603</v>
      </c>
      <c r="R7" s="45">
        <v>8.7113739747763894</v>
      </c>
      <c r="S7" s="44">
        <v>17.775964049231199</v>
      </c>
      <c r="T7" s="44">
        <v>17.469084733709199</v>
      </c>
      <c r="U7" s="46">
        <v>1.72637227816244</v>
      </c>
    </row>
    <row r="8" spans="1:23" ht="12" thickBot="1">
      <c r="A8" s="62">
        <v>41620</v>
      </c>
      <c r="B8" s="60" t="s">
        <v>6</v>
      </c>
      <c r="C8" s="61"/>
      <c r="D8" s="47">
        <v>598614.74210000003</v>
      </c>
      <c r="E8" s="47">
        <v>593012</v>
      </c>
      <c r="F8" s="49">
        <v>100.944794051385</v>
      </c>
      <c r="G8" s="47">
        <v>510577.33029999997</v>
      </c>
      <c r="H8" s="49">
        <v>17.242718502263301</v>
      </c>
      <c r="I8" s="47">
        <v>83478.343999999997</v>
      </c>
      <c r="J8" s="49">
        <v>13.9452536212439</v>
      </c>
      <c r="K8" s="47">
        <v>118066.1942</v>
      </c>
      <c r="L8" s="49">
        <v>23.124057257032501</v>
      </c>
      <c r="M8" s="49">
        <v>-0.292953037356395</v>
      </c>
      <c r="N8" s="47">
        <v>7076094.4522000002</v>
      </c>
      <c r="O8" s="47">
        <v>211330747.14089999</v>
      </c>
      <c r="P8" s="47">
        <v>23628</v>
      </c>
      <c r="Q8" s="47">
        <v>22321</v>
      </c>
      <c r="R8" s="49">
        <v>5.8554724250705599</v>
      </c>
      <c r="S8" s="47">
        <v>25.334973002370099</v>
      </c>
      <c r="T8" s="47">
        <v>24.498485641324301</v>
      </c>
      <c r="U8" s="50">
        <v>3.3017100944512801</v>
      </c>
    </row>
    <row r="9" spans="1:23" ht="12" thickBot="1">
      <c r="A9" s="63"/>
      <c r="B9" s="60" t="s">
        <v>7</v>
      </c>
      <c r="C9" s="61"/>
      <c r="D9" s="47">
        <v>68975.575500000006</v>
      </c>
      <c r="E9" s="47">
        <v>89070</v>
      </c>
      <c r="F9" s="49">
        <v>77.439738969350003</v>
      </c>
      <c r="G9" s="47">
        <v>72440.97</v>
      </c>
      <c r="H9" s="49">
        <v>-4.7837494445477402</v>
      </c>
      <c r="I9" s="47">
        <v>15428.216899999999</v>
      </c>
      <c r="J9" s="49">
        <v>22.367652300342201</v>
      </c>
      <c r="K9" s="47">
        <v>17011.938099999999</v>
      </c>
      <c r="L9" s="49">
        <v>23.483862930051899</v>
      </c>
      <c r="M9" s="49">
        <v>-9.3094695659632007E-2</v>
      </c>
      <c r="N9" s="47">
        <v>1057462.4223</v>
      </c>
      <c r="O9" s="47">
        <v>38865881.7245</v>
      </c>
      <c r="P9" s="47">
        <v>4828</v>
      </c>
      <c r="Q9" s="47">
        <v>4635</v>
      </c>
      <c r="R9" s="49">
        <v>4.1639697950377501</v>
      </c>
      <c r="S9" s="47">
        <v>14.286573218724101</v>
      </c>
      <c r="T9" s="47">
        <v>14.8040907443366</v>
      </c>
      <c r="U9" s="50">
        <v>-3.6224048810683098</v>
      </c>
    </row>
    <row r="10" spans="1:23" ht="12" thickBot="1">
      <c r="A10" s="63"/>
      <c r="B10" s="60" t="s">
        <v>8</v>
      </c>
      <c r="C10" s="61"/>
      <c r="D10" s="47">
        <v>99162.978700000007</v>
      </c>
      <c r="E10" s="47">
        <v>95239</v>
      </c>
      <c r="F10" s="49">
        <v>104.120138493684</v>
      </c>
      <c r="G10" s="47">
        <v>79455.435200000007</v>
      </c>
      <c r="H10" s="49">
        <v>24.803266699620298</v>
      </c>
      <c r="I10" s="47">
        <v>25785.610100000002</v>
      </c>
      <c r="J10" s="49">
        <v>26.003262949583</v>
      </c>
      <c r="K10" s="47">
        <v>24678.994699999999</v>
      </c>
      <c r="L10" s="49">
        <v>31.060171828245199</v>
      </c>
      <c r="M10" s="49">
        <v>4.4840375933140997E-2</v>
      </c>
      <c r="N10" s="47">
        <v>1422277.3125</v>
      </c>
      <c r="O10" s="47">
        <v>52768396.779700004</v>
      </c>
      <c r="P10" s="47">
        <v>79347</v>
      </c>
      <c r="Q10" s="47">
        <v>73855</v>
      </c>
      <c r="R10" s="49">
        <v>7.4361925394353703</v>
      </c>
      <c r="S10" s="47">
        <v>1.2497382219869699</v>
      </c>
      <c r="T10" s="47">
        <v>1.2312354072168401</v>
      </c>
      <c r="U10" s="50">
        <v>1.4805352388684401</v>
      </c>
    </row>
    <row r="11" spans="1:23" ht="12" thickBot="1">
      <c r="A11" s="63"/>
      <c r="B11" s="60" t="s">
        <v>9</v>
      </c>
      <c r="C11" s="61"/>
      <c r="D11" s="47">
        <v>75755.904699999999</v>
      </c>
      <c r="E11" s="47">
        <v>76762</v>
      </c>
      <c r="F11" s="49">
        <v>98.689331570308198</v>
      </c>
      <c r="G11" s="47">
        <v>84729.004000000001</v>
      </c>
      <c r="H11" s="49">
        <v>-10.5903514456514</v>
      </c>
      <c r="I11" s="47">
        <v>14809.094499999999</v>
      </c>
      <c r="J11" s="49">
        <v>19.548435938617999</v>
      </c>
      <c r="K11" s="47">
        <v>17827.595099999999</v>
      </c>
      <c r="L11" s="49">
        <v>21.040723079903099</v>
      </c>
      <c r="M11" s="49">
        <v>-0.16931619677631099</v>
      </c>
      <c r="N11" s="47">
        <v>814999.90540000005</v>
      </c>
      <c r="O11" s="47">
        <v>19384565.845899999</v>
      </c>
      <c r="P11" s="47">
        <v>3569</v>
      </c>
      <c r="Q11" s="47">
        <v>3096</v>
      </c>
      <c r="R11" s="49">
        <v>15.2777777777778</v>
      </c>
      <c r="S11" s="47">
        <v>21.2260870551975</v>
      </c>
      <c r="T11" s="47">
        <v>22.263111789405698</v>
      </c>
      <c r="U11" s="50">
        <v>-4.88561425151706</v>
      </c>
    </row>
    <row r="12" spans="1:23" ht="12" thickBot="1">
      <c r="A12" s="63"/>
      <c r="B12" s="60" t="s">
        <v>10</v>
      </c>
      <c r="C12" s="61"/>
      <c r="D12" s="47">
        <v>270902.98359999998</v>
      </c>
      <c r="E12" s="47">
        <v>266673</v>
      </c>
      <c r="F12" s="49">
        <v>101.586206177603</v>
      </c>
      <c r="G12" s="47">
        <v>259466.549</v>
      </c>
      <c r="H12" s="49">
        <v>4.4076720656580903</v>
      </c>
      <c r="I12" s="47">
        <v>-9942.7654999999995</v>
      </c>
      <c r="J12" s="49">
        <v>-3.67023107972887</v>
      </c>
      <c r="K12" s="47">
        <v>34944.174800000001</v>
      </c>
      <c r="L12" s="49">
        <v>13.467699375768101</v>
      </c>
      <c r="M12" s="49">
        <v>-1.28453284580067</v>
      </c>
      <c r="N12" s="47">
        <v>3040227.6982</v>
      </c>
      <c r="O12" s="47">
        <v>75031059.352799997</v>
      </c>
      <c r="P12" s="47">
        <v>2092</v>
      </c>
      <c r="Q12" s="47">
        <v>1882</v>
      </c>
      <c r="R12" s="49">
        <v>11.1583421891605</v>
      </c>
      <c r="S12" s="47">
        <v>129.49473403441701</v>
      </c>
      <c r="T12" s="47">
        <v>134.062266365569</v>
      </c>
      <c r="U12" s="50">
        <v>-3.5271954224314301</v>
      </c>
    </row>
    <row r="13" spans="1:23" ht="12" thickBot="1">
      <c r="A13" s="63"/>
      <c r="B13" s="60" t="s">
        <v>11</v>
      </c>
      <c r="C13" s="61"/>
      <c r="D13" s="47">
        <v>419212.11139999999</v>
      </c>
      <c r="E13" s="47">
        <v>434304</v>
      </c>
      <c r="F13" s="49">
        <v>96.525040386457405</v>
      </c>
      <c r="G13" s="47">
        <v>420258.9547</v>
      </c>
      <c r="H13" s="49">
        <v>-0.249094823154283</v>
      </c>
      <c r="I13" s="47">
        <v>80690.905100000004</v>
      </c>
      <c r="J13" s="49">
        <v>19.248228499535699</v>
      </c>
      <c r="K13" s="47">
        <v>86690.443299999999</v>
      </c>
      <c r="L13" s="49">
        <v>20.6278634471652</v>
      </c>
      <c r="M13" s="49">
        <v>-6.9206454271297999E-2</v>
      </c>
      <c r="N13" s="47">
        <v>4857228.0221999995</v>
      </c>
      <c r="O13" s="47">
        <v>114536591.4285</v>
      </c>
      <c r="P13" s="47">
        <v>10837</v>
      </c>
      <c r="Q13" s="47">
        <v>9733</v>
      </c>
      <c r="R13" s="49">
        <v>11.3428542073359</v>
      </c>
      <c r="S13" s="47">
        <v>38.683409744394197</v>
      </c>
      <c r="T13" s="47">
        <v>38.2837018185554</v>
      </c>
      <c r="U13" s="50">
        <v>1.0332799731975499</v>
      </c>
    </row>
    <row r="14" spans="1:23" ht="12" thickBot="1">
      <c r="A14" s="63"/>
      <c r="B14" s="60" t="s">
        <v>12</v>
      </c>
      <c r="C14" s="61"/>
      <c r="D14" s="47">
        <v>210152.96780000001</v>
      </c>
      <c r="E14" s="47">
        <v>187605</v>
      </c>
      <c r="F14" s="49">
        <v>112.01885226939601</v>
      </c>
      <c r="G14" s="47">
        <v>189775.35</v>
      </c>
      <c r="H14" s="49">
        <v>10.737757985955501</v>
      </c>
      <c r="I14" s="47">
        <v>38927.7137</v>
      </c>
      <c r="J14" s="49">
        <v>18.523513661271299</v>
      </c>
      <c r="K14" s="47">
        <v>37674.912799999998</v>
      </c>
      <c r="L14" s="49">
        <v>19.852374294132499</v>
      </c>
      <c r="M14" s="49">
        <v>3.3252921026004002E-2</v>
      </c>
      <c r="N14" s="47">
        <v>2397307.0888999999</v>
      </c>
      <c r="O14" s="47">
        <v>59086994.733999997</v>
      </c>
      <c r="P14" s="47">
        <v>3174</v>
      </c>
      <c r="Q14" s="47">
        <v>2980</v>
      </c>
      <c r="R14" s="49">
        <v>6.5100671140939701</v>
      </c>
      <c r="S14" s="47">
        <v>66.210764902331405</v>
      </c>
      <c r="T14" s="47">
        <v>65.865261476510099</v>
      </c>
      <c r="U14" s="50">
        <v>0.52182364352839095</v>
      </c>
    </row>
    <row r="15" spans="1:23" ht="12" thickBot="1">
      <c r="A15" s="63"/>
      <c r="B15" s="60" t="s">
        <v>13</v>
      </c>
      <c r="C15" s="61"/>
      <c r="D15" s="47">
        <v>130286.33930000001</v>
      </c>
      <c r="E15" s="47">
        <v>110479</v>
      </c>
      <c r="F15" s="49">
        <v>117.92860118212501</v>
      </c>
      <c r="G15" s="47">
        <v>106205.306</v>
      </c>
      <c r="H15" s="49">
        <v>22.6740397508953</v>
      </c>
      <c r="I15" s="47">
        <v>20331.8645</v>
      </c>
      <c r="J15" s="49">
        <v>15.605522888461399</v>
      </c>
      <c r="K15" s="47">
        <v>25239.130300000001</v>
      </c>
      <c r="L15" s="49">
        <v>23.764472087675198</v>
      </c>
      <c r="M15" s="49">
        <v>-0.19443085960850201</v>
      </c>
      <c r="N15" s="47">
        <v>1491113.8559999999</v>
      </c>
      <c r="O15" s="47">
        <v>37482057.318300001</v>
      </c>
      <c r="P15" s="47">
        <v>4357</v>
      </c>
      <c r="Q15" s="47">
        <v>3471</v>
      </c>
      <c r="R15" s="49">
        <v>25.525785076346899</v>
      </c>
      <c r="S15" s="47">
        <v>29.9027632086298</v>
      </c>
      <c r="T15" s="47">
        <v>32.327738749639899</v>
      </c>
      <c r="U15" s="50">
        <v>-8.1095366474702306</v>
      </c>
    </row>
    <row r="16" spans="1:23" ht="12" thickBot="1">
      <c r="A16" s="63"/>
      <c r="B16" s="60" t="s">
        <v>14</v>
      </c>
      <c r="C16" s="61"/>
      <c r="D16" s="47">
        <v>517227.46250000002</v>
      </c>
      <c r="E16" s="47">
        <v>495680</v>
      </c>
      <c r="F16" s="49">
        <v>104.34705102082</v>
      </c>
      <c r="G16" s="47">
        <v>406647.85249999998</v>
      </c>
      <c r="H16" s="49">
        <v>27.192965441763899</v>
      </c>
      <c r="I16" s="47">
        <v>25069.0075</v>
      </c>
      <c r="J16" s="49">
        <v>4.8468051906659904</v>
      </c>
      <c r="K16" s="47">
        <v>36618.620799999997</v>
      </c>
      <c r="L16" s="49">
        <v>9.0049954954575906</v>
      </c>
      <c r="M16" s="49">
        <v>-0.31540273903489002</v>
      </c>
      <c r="N16" s="47">
        <v>6929293.8678000001</v>
      </c>
      <c r="O16" s="47">
        <v>292874506.02139997</v>
      </c>
      <c r="P16" s="47">
        <v>30430</v>
      </c>
      <c r="Q16" s="47">
        <v>29704</v>
      </c>
      <c r="R16" s="49">
        <v>2.44411527067061</v>
      </c>
      <c r="S16" s="47">
        <v>16.9972876273414</v>
      </c>
      <c r="T16" s="47">
        <v>16.587903777269101</v>
      </c>
      <c r="U16" s="50">
        <v>2.4085245778500499</v>
      </c>
    </row>
    <row r="17" spans="1:21" ht="12" thickBot="1">
      <c r="A17" s="63"/>
      <c r="B17" s="60" t="s">
        <v>15</v>
      </c>
      <c r="C17" s="61"/>
      <c r="D17" s="47">
        <v>453835.41619999998</v>
      </c>
      <c r="E17" s="47">
        <v>770153</v>
      </c>
      <c r="F17" s="49">
        <v>58.927955380294598</v>
      </c>
      <c r="G17" s="47">
        <v>469903.74469999998</v>
      </c>
      <c r="H17" s="49">
        <v>-3.4194936050698002</v>
      </c>
      <c r="I17" s="47">
        <v>45857.972500000003</v>
      </c>
      <c r="J17" s="49">
        <v>10.104538090916799</v>
      </c>
      <c r="K17" s="47">
        <v>63214.242400000003</v>
      </c>
      <c r="L17" s="49">
        <v>13.4525938797014</v>
      </c>
      <c r="M17" s="49">
        <v>-0.27456264982462197</v>
      </c>
      <c r="N17" s="47">
        <v>5466133.9935999997</v>
      </c>
      <c r="O17" s="47">
        <v>270749141.06489998</v>
      </c>
      <c r="P17" s="47">
        <v>9997</v>
      </c>
      <c r="Q17" s="47">
        <v>9397</v>
      </c>
      <c r="R17" s="49">
        <v>6.3850164946259502</v>
      </c>
      <c r="S17" s="47">
        <v>45.397160768230499</v>
      </c>
      <c r="T17" s="47">
        <v>51.041145450675799</v>
      </c>
      <c r="U17" s="50">
        <v>-12.432461825663401</v>
      </c>
    </row>
    <row r="18" spans="1:21" ht="12" thickBot="1">
      <c r="A18" s="63"/>
      <c r="B18" s="60" t="s">
        <v>16</v>
      </c>
      <c r="C18" s="61"/>
      <c r="D18" s="47">
        <v>1360213.1916</v>
      </c>
      <c r="E18" s="47">
        <v>1467519</v>
      </c>
      <c r="F18" s="49">
        <v>92.687944183346204</v>
      </c>
      <c r="G18" s="47">
        <v>1271963.6539</v>
      </c>
      <c r="H18" s="49">
        <v>6.9380549852518003</v>
      </c>
      <c r="I18" s="47">
        <v>218711.85759999999</v>
      </c>
      <c r="J18" s="49">
        <v>16.079233678268601</v>
      </c>
      <c r="K18" s="47">
        <v>227889.698</v>
      </c>
      <c r="L18" s="49">
        <v>17.916368702931202</v>
      </c>
      <c r="M18" s="49">
        <v>-4.0273169347040998E-2</v>
      </c>
      <c r="N18" s="47">
        <v>17647118.258099999</v>
      </c>
      <c r="O18" s="47">
        <v>681512692.08280003</v>
      </c>
      <c r="P18" s="47">
        <v>70953</v>
      </c>
      <c r="Q18" s="47">
        <v>68333</v>
      </c>
      <c r="R18" s="49">
        <v>3.8341650447075302</v>
      </c>
      <c r="S18" s="47">
        <v>19.170622688258401</v>
      </c>
      <c r="T18" s="47">
        <v>18.624525892321401</v>
      </c>
      <c r="U18" s="50">
        <v>2.8486127175799698</v>
      </c>
    </row>
    <row r="19" spans="1:21" ht="12" thickBot="1">
      <c r="A19" s="63"/>
      <c r="B19" s="60" t="s">
        <v>17</v>
      </c>
      <c r="C19" s="61"/>
      <c r="D19" s="47">
        <v>593425.29480000003</v>
      </c>
      <c r="E19" s="47">
        <v>666241</v>
      </c>
      <c r="F19" s="49">
        <v>89.070665840138901</v>
      </c>
      <c r="G19" s="47">
        <v>554864.41220000002</v>
      </c>
      <c r="H19" s="49">
        <v>6.9496045794518899</v>
      </c>
      <c r="I19" s="47">
        <v>64707.036899999999</v>
      </c>
      <c r="J19" s="49">
        <v>10.903990353462801</v>
      </c>
      <c r="K19" s="47">
        <v>76896.865300000005</v>
      </c>
      <c r="L19" s="49">
        <v>13.8586767522374</v>
      </c>
      <c r="M19" s="49">
        <v>-0.158521785672842</v>
      </c>
      <c r="N19" s="47">
        <v>8403844.8258999996</v>
      </c>
      <c r="O19" s="47">
        <v>239573720.4118</v>
      </c>
      <c r="P19" s="47">
        <v>13738</v>
      </c>
      <c r="Q19" s="47">
        <v>14610</v>
      </c>
      <c r="R19" s="49">
        <v>-5.9685147159479799</v>
      </c>
      <c r="S19" s="47">
        <v>43.195901499490503</v>
      </c>
      <c r="T19" s="47">
        <v>61.034833689253901</v>
      </c>
      <c r="U19" s="50">
        <v>-41.2977425415555</v>
      </c>
    </row>
    <row r="20" spans="1:21" ht="12" thickBot="1">
      <c r="A20" s="63"/>
      <c r="B20" s="60" t="s">
        <v>18</v>
      </c>
      <c r="C20" s="61"/>
      <c r="D20" s="47">
        <v>1025492.5772000001</v>
      </c>
      <c r="E20" s="47">
        <v>1056250</v>
      </c>
      <c r="F20" s="49">
        <v>97.088054646153907</v>
      </c>
      <c r="G20" s="47">
        <v>820810.47140000004</v>
      </c>
      <c r="H20" s="49">
        <v>24.936585598242701</v>
      </c>
      <c r="I20" s="47">
        <v>41651.172100000003</v>
      </c>
      <c r="J20" s="49">
        <v>4.0615771411748502</v>
      </c>
      <c r="K20" s="47">
        <v>65740.132400000002</v>
      </c>
      <c r="L20" s="49">
        <v>8.0091732124069495</v>
      </c>
      <c r="M20" s="49">
        <v>-0.36642701224617502</v>
      </c>
      <c r="N20" s="47">
        <v>12570623.0243</v>
      </c>
      <c r="O20" s="47">
        <v>366440539.92769998</v>
      </c>
      <c r="P20" s="47">
        <v>38202</v>
      </c>
      <c r="Q20" s="47">
        <v>34845</v>
      </c>
      <c r="R20" s="49">
        <v>9.6340938441670207</v>
      </c>
      <c r="S20" s="47">
        <v>26.843949981676399</v>
      </c>
      <c r="T20" s="47">
        <v>25.165916369636999</v>
      </c>
      <c r="U20" s="50">
        <v>6.2510681668860801</v>
      </c>
    </row>
    <row r="21" spans="1:21" ht="12" thickBot="1">
      <c r="A21" s="63"/>
      <c r="B21" s="60" t="s">
        <v>19</v>
      </c>
      <c r="C21" s="61"/>
      <c r="D21" s="47">
        <v>338479.02189999999</v>
      </c>
      <c r="E21" s="47">
        <v>378531</v>
      </c>
      <c r="F21" s="49">
        <v>89.419102239975103</v>
      </c>
      <c r="G21" s="47">
        <v>361747.56359999999</v>
      </c>
      <c r="H21" s="49">
        <v>-6.4322594099705004</v>
      </c>
      <c r="I21" s="47">
        <v>41618.877999999997</v>
      </c>
      <c r="J21" s="49">
        <v>12.2958515320621</v>
      </c>
      <c r="K21" s="47">
        <v>42236.2912</v>
      </c>
      <c r="L21" s="49">
        <v>11.675625615740801</v>
      </c>
      <c r="M21" s="49">
        <v>-1.4618073283858999E-2</v>
      </c>
      <c r="N21" s="47">
        <v>4101954.7781000002</v>
      </c>
      <c r="O21" s="47">
        <v>136009695.17519999</v>
      </c>
      <c r="P21" s="47">
        <v>31931</v>
      </c>
      <c r="Q21" s="47">
        <v>30100</v>
      </c>
      <c r="R21" s="49">
        <v>6.0830564784053198</v>
      </c>
      <c r="S21" s="47">
        <v>10.6003263881494</v>
      </c>
      <c r="T21" s="47">
        <v>10.4396837242525</v>
      </c>
      <c r="U21" s="50">
        <v>1.51545016648304</v>
      </c>
    </row>
    <row r="22" spans="1:21" ht="12" thickBot="1">
      <c r="A22" s="63"/>
      <c r="B22" s="60" t="s">
        <v>20</v>
      </c>
      <c r="C22" s="61"/>
      <c r="D22" s="47">
        <v>856446.02650000004</v>
      </c>
      <c r="E22" s="47">
        <v>1009904</v>
      </c>
      <c r="F22" s="49">
        <v>84.804696931589604</v>
      </c>
      <c r="G22" s="47">
        <v>652610.1814</v>
      </c>
      <c r="H22" s="49">
        <v>31.233935802644801</v>
      </c>
      <c r="I22" s="47">
        <v>114251.159</v>
      </c>
      <c r="J22" s="49">
        <v>13.3401470104199</v>
      </c>
      <c r="K22" s="47">
        <v>98781.522500000006</v>
      </c>
      <c r="L22" s="49">
        <v>15.1363747173069</v>
      </c>
      <c r="M22" s="49">
        <v>0.15660455628227399</v>
      </c>
      <c r="N22" s="47">
        <v>11127032.2423</v>
      </c>
      <c r="O22" s="47">
        <v>387177560.11699998</v>
      </c>
      <c r="P22" s="47">
        <v>52717</v>
      </c>
      <c r="Q22" s="47">
        <v>50222</v>
      </c>
      <c r="R22" s="49">
        <v>4.9679423360280399</v>
      </c>
      <c r="S22" s="47">
        <v>16.246107071722601</v>
      </c>
      <c r="T22" s="47">
        <v>16.111023049659501</v>
      </c>
      <c r="U22" s="50">
        <v>0.83148548428691205</v>
      </c>
    </row>
    <row r="23" spans="1:21" ht="12" thickBot="1">
      <c r="A23" s="63"/>
      <c r="B23" s="60" t="s">
        <v>21</v>
      </c>
      <c r="C23" s="61"/>
      <c r="D23" s="47">
        <v>2467471.0096</v>
      </c>
      <c r="E23" s="47">
        <v>2228622</v>
      </c>
      <c r="F23" s="49">
        <v>110.71734056291299</v>
      </c>
      <c r="G23" s="47">
        <v>1980208.9682</v>
      </c>
      <c r="H23" s="49">
        <v>24.6065970422767</v>
      </c>
      <c r="I23" s="47">
        <v>98360.814199999993</v>
      </c>
      <c r="J23" s="49">
        <v>3.9863007029187001</v>
      </c>
      <c r="K23" s="47">
        <v>220472.2782</v>
      </c>
      <c r="L23" s="49">
        <v>11.133788491040301</v>
      </c>
      <c r="M23" s="49">
        <v>-0.55386312055626097</v>
      </c>
      <c r="N23" s="47">
        <v>28352472.240699999</v>
      </c>
      <c r="O23" s="47">
        <v>874402997.24389994</v>
      </c>
      <c r="P23" s="47">
        <v>82599</v>
      </c>
      <c r="Q23" s="47">
        <v>74907</v>
      </c>
      <c r="R23" s="49">
        <v>10.2687332292042</v>
      </c>
      <c r="S23" s="47">
        <v>29.872892039855198</v>
      </c>
      <c r="T23" s="47">
        <v>27.812966881599898</v>
      </c>
      <c r="U23" s="50">
        <v>6.8956335245582796</v>
      </c>
    </row>
    <row r="24" spans="1:21" ht="12" thickBot="1">
      <c r="A24" s="63"/>
      <c r="B24" s="60" t="s">
        <v>22</v>
      </c>
      <c r="C24" s="61"/>
      <c r="D24" s="47">
        <v>284645.6827</v>
      </c>
      <c r="E24" s="47">
        <v>315362</v>
      </c>
      <c r="F24" s="49">
        <v>90.259981449889295</v>
      </c>
      <c r="G24" s="47">
        <v>272064.44699999999</v>
      </c>
      <c r="H24" s="49">
        <v>4.6243586175006399</v>
      </c>
      <c r="I24" s="47">
        <v>43537.920100000003</v>
      </c>
      <c r="J24" s="49">
        <v>15.295478816689601</v>
      </c>
      <c r="K24" s="47">
        <v>42608.774100000002</v>
      </c>
      <c r="L24" s="49">
        <v>15.6612797334743</v>
      </c>
      <c r="M24" s="49">
        <v>2.1806447606762001E-2</v>
      </c>
      <c r="N24" s="47">
        <v>3285426.5786000001</v>
      </c>
      <c r="O24" s="47">
        <v>105752384.8827</v>
      </c>
      <c r="P24" s="47">
        <v>30539</v>
      </c>
      <c r="Q24" s="47">
        <v>27644</v>
      </c>
      <c r="R24" s="49">
        <v>10.472435248155101</v>
      </c>
      <c r="S24" s="47">
        <v>9.32072702773503</v>
      </c>
      <c r="T24" s="47">
        <v>8.6561215706844195</v>
      </c>
      <c r="U24" s="50">
        <v>7.1304036162950899</v>
      </c>
    </row>
    <row r="25" spans="1:21" ht="12" thickBot="1">
      <c r="A25" s="63"/>
      <c r="B25" s="60" t="s">
        <v>23</v>
      </c>
      <c r="C25" s="61"/>
      <c r="D25" s="47">
        <v>382971.70130000002</v>
      </c>
      <c r="E25" s="47">
        <v>326201</v>
      </c>
      <c r="F25" s="49">
        <v>117.403595114669</v>
      </c>
      <c r="G25" s="47">
        <v>250779.85</v>
      </c>
      <c r="H25" s="49">
        <v>52.712309740993902</v>
      </c>
      <c r="I25" s="47">
        <v>28887.762599999998</v>
      </c>
      <c r="J25" s="49">
        <v>7.54305409562647</v>
      </c>
      <c r="K25" s="47">
        <v>31926.493600000002</v>
      </c>
      <c r="L25" s="49">
        <v>12.73088471821</v>
      </c>
      <c r="M25" s="49">
        <v>-9.5178976998589002E-2</v>
      </c>
      <c r="N25" s="47">
        <v>4119514.1554</v>
      </c>
      <c r="O25" s="47">
        <v>91451109.317399994</v>
      </c>
      <c r="P25" s="47">
        <v>19446</v>
      </c>
      <c r="Q25" s="47">
        <v>17120</v>
      </c>
      <c r="R25" s="49">
        <v>13.5864485981309</v>
      </c>
      <c r="S25" s="47">
        <v>19.694111966471301</v>
      </c>
      <c r="T25" s="47">
        <v>15.8094631834112</v>
      </c>
      <c r="U25" s="50">
        <v>19.724924838822702</v>
      </c>
    </row>
    <row r="26" spans="1:21" ht="12" thickBot="1">
      <c r="A26" s="63"/>
      <c r="B26" s="60" t="s">
        <v>24</v>
      </c>
      <c r="C26" s="61"/>
      <c r="D26" s="47">
        <v>574522.23699999996</v>
      </c>
      <c r="E26" s="47">
        <v>597605</v>
      </c>
      <c r="F26" s="49">
        <v>96.137454840572005</v>
      </c>
      <c r="G26" s="47">
        <v>456109.03810000001</v>
      </c>
      <c r="H26" s="49">
        <v>25.961598874091699</v>
      </c>
      <c r="I26" s="47">
        <v>108337.22289999999</v>
      </c>
      <c r="J26" s="49">
        <v>18.856924227286299</v>
      </c>
      <c r="K26" s="47">
        <v>104363.0331</v>
      </c>
      <c r="L26" s="49">
        <v>22.8811587542185</v>
      </c>
      <c r="M26" s="49">
        <v>3.8080435973837E-2</v>
      </c>
      <c r="N26" s="47">
        <v>6164191.7016000003</v>
      </c>
      <c r="O26" s="47">
        <v>189764305.95910001</v>
      </c>
      <c r="P26" s="47">
        <v>48493</v>
      </c>
      <c r="Q26" s="47">
        <v>40253</v>
      </c>
      <c r="R26" s="49">
        <v>20.470523936104101</v>
      </c>
      <c r="S26" s="47">
        <v>11.847529272266099</v>
      </c>
      <c r="T26" s="47">
        <v>11.034538923806901</v>
      </c>
      <c r="U26" s="50">
        <v>6.8621087973364299</v>
      </c>
    </row>
    <row r="27" spans="1:21" ht="12" thickBot="1">
      <c r="A27" s="63"/>
      <c r="B27" s="60" t="s">
        <v>25</v>
      </c>
      <c r="C27" s="61"/>
      <c r="D27" s="47">
        <v>253224.55609999999</v>
      </c>
      <c r="E27" s="47">
        <v>266006</v>
      </c>
      <c r="F27" s="49">
        <v>95.1950542844898</v>
      </c>
      <c r="G27" s="47">
        <v>260278.39559999999</v>
      </c>
      <c r="H27" s="49">
        <v>-2.7101133322031301</v>
      </c>
      <c r="I27" s="47">
        <v>72541.017999999996</v>
      </c>
      <c r="J27" s="49">
        <v>28.646912889187998</v>
      </c>
      <c r="K27" s="47">
        <v>77317.224900000001</v>
      </c>
      <c r="L27" s="49">
        <v>29.705586866618901</v>
      </c>
      <c r="M27" s="49">
        <v>-6.1774163599087002E-2</v>
      </c>
      <c r="N27" s="47">
        <v>3035934.2124000001</v>
      </c>
      <c r="O27" s="47">
        <v>89324210.821899995</v>
      </c>
      <c r="P27" s="47">
        <v>36555</v>
      </c>
      <c r="Q27" s="47">
        <v>34854</v>
      </c>
      <c r="R27" s="49">
        <v>4.8803580650714302</v>
      </c>
      <c r="S27" s="47">
        <v>6.9272207933251302</v>
      </c>
      <c r="T27" s="47">
        <v>6.7762643971997498</v>
      </c>
      <c r="U27" s="50">
        <v>2.1791769113355701</v>
      </c>
    </row>
    <row r="28" spans="1:21" ht="12" thickBot="1">
      <c r="A28" s="63"/>
      <c r="B28" s="60" t="s">
        <v>26</v>
      </c>
      <c r="C28" s="61"/>
      <c r="D28" s="47">
        <v>1248553.4764</v>
      </c>
      <c r="E28" s="47">
        <v>1080578</v>
      </c>
      <c r="F28" s="49">
        <v>115.54496541665701</v>
      </c>
      <c r="G28" s="47">
        <v>1114012.5977</v>
      </c>
      <c r="H28" s="49">
        <v>12.0771415850929</v>
      </c>
      <c r="I28" s="47">
        <v>75859.149799999999</v>
      </c>
      <c r="J28" s="49">
        <v>6.0757629716211596</v>
      </c>
      <c r="K28" s="47">
        <v>64579.341999999997</v>
      </c>
      <c r="L28" s="49">
        <v>5.7970028465863903</v>
      </c>
      <c r="M28" s="49">
        <v>0.17466588309307901</v>
      </c>
      <c r="N28" s="47">
        <v>13836764.0854</v>
      </c>
      <c r="O28" s="47">
        <v>317348287.18220001</v>
      </c>
      <c r="P28" s="47">
        <v>49089</v>
      </c>
      <c r="Q28" s="47">
        <v>46318</v>
      </c>
      <c r="R28" s="49">
        <v>5.9825553780387803</v>
      </c>
      <c r="S28" s="47">
        <v>25.4344858603761</v>
      </c>
      <c r="T28" s="47">
        <v>22.891821218532801</v>
      </c>
      <c r="U28" s="50">
        <v>9.99691779028438</v>
      </c>
    </row>
    <row r="29" spans="1:21" ht="12" thickBot="1">
      <c r="A29" s="63"/>
      <c r="B29" s="60" t="s">
        <v>27</v>
      </c>
      <c r="C29" s="61"/>
      <c r="D29" s="47">
        <v>531975.20380000002</v>
      </c>
      <c r="E29" s="47">
        <v>654406</v>
      </c>
      <c r="F29" s="49">
        <v>81.291309034452595</v>
      </c>
      <c r="G29" s="47">
        <v>538425.64339999994</v>
      </c>
      <c r="H29" s="49">
        <v>-1.19801864548413</v>
      </c>
      <c r="I29" s="47">
        <v>86876.079899999997</v>
      </c>
      <c r="J29" s="49">
        <v>16.330851377926599</v>
      </c>
      <c r="K29" s="47">
        <v>95386.074299999993</v>
      </c>
      <c r="L29" s="49">
        <v>17.7157376267714</v>
      </c>
      <c r="M29" s="49">
        <v>-8.9216318655018001E-2</v>
      </c>
      <c r="N29" s="47">
        <v>6380057.6151000001</v>
      </c>
      <c r="O29" s="47">
        <v>216214949.28639999</v>
      </c>
      <c r="P29" s="47">
        <v>91823</v>
      </c>
      <c r="Q29" s="47">
        <v>86703</v>
      </c>
      <c r="R29" s="49">
        <v>5.9052166591698096</v>
      </c>
      <c r="S29" s="47">
        <v>5.7934853337399099</v>
      </c>
      <c r="T29" s="47">
        <v>5.8663524722328004</v>
      </c>
      <c r="U29" s="50">
        <v>-1.25774269365146</v>
      </c>
    </row>
    <row r="30" spans="1:21" ht="12" thickBot="1">
      <c r="A30" s="63"/>
      <c r="B30" s="60" t="s">
        <v>28</v>
      </c>
      <c r="C30" s="61"/>
      <c r="D30" s="47">
        <v>785364.09400000004</v>
      </c>
      <c r="E30" s="47">
        <v>1141582</v>
      </c>
      <c r="F30" s="49">
        <v>68.796117493092893</v>
      </c>
      <c r="G30" s="47">
        <v>694115.35109999997</v>
      </c>
      <c r="H30" s="49">
        <v>13.146048816726699</v>
      </c>
      <c r="I30" s="47">
        <v>108882.4348</v>
      </c>
      <c r="J30" s="49">
        <v>13.863943568573699</v>
      </c>
      <c r="K30" s="47">
        <v>139579.80170000001</v>
      </c>
      <c r="L30" s="49">
        <v>20.109020997561998</v>
      </c>
      <c r="M30" s="49">
        <v>-0.21992699893626499</v>
      </c>
      <c r="N30" s="47">
        <v>9444408.5291000009</v>
      </c>
      <c r="O30" s="47">
        <v>386103493.91189998</v>
      </c>
      <c r="P30" s="47">
        <v>62102</v>
      </c>
      <c r="Q30" s="47">
        <v>55399</v>
      </c>
      <c r="R30" s="49">
        <v>12.099496380801099</v>
      </c>
      <c r="S30" s="47">
        <v>12.6463575086149</v>
      </c>
      <c r="T30" s="47">
        <v>12.349747295077499</v>
      </c>
      <c r="U30" s="50">
        <v>2.3454201206574798</v>
      </c>
    </row>
    <row r="31" spans="1:21" ht="12" thickBot="1">
      <c r="A31" s="63"/>
      <c r="B31" s="60" t="s">
        <v>29</v>
      </c>
      <c r="C31" s="61"/>
      <c r="D31" s="47">
        <v>861043.68409999995</v>
      </c>
      <c r="E31" s="47">
        <v>1364218</v>
      </c>
      <c r="F31" s="49">
        <v>63.116282302388598</v>
      </c>
      <c r="G31" s="47">
        <v>805045.93669999996</v>
      </c>
      <c r="H31" s="49">
        <v>6.9558449831500102</v>
      </c>
      <c r="I31" s="47">
        <v>37591.849000000002</v>
      </c>
      <c r="J31" s="49">
        <v>4.3658469011700198</v>
      </c>
      <c r="K31" s="47">
        <v>36375.626900000003</v>
      </c>
      <c r="L31" s="49">
        <v>4.5184535741039804</v>
      </c>
      <c r="M31" s="49">
        <v>3.3435082874132001E-2</v>
      </c>
      <c r="N31" s="47">
        <v>10938581.3869</v>
      </c>
      <c r="O31" s="47">
        <v>333533402.67479998</v>
      </c>
      <c r="P31" s="47">
        <v>31850</v>
      </c>
      <c r="Q31" s="47">
        <v>28509</v>
      </c>
      <c r="R31" s="49">
        <v>11.71910624715</v>
      </c>
      <c r="S31" s="47">
        <v>27.034338590266898</v>
      </c>
      <c r="T31" s="47">
        <v>26.2084639096426</v>
      </c>
      <c r="U31" s="50">
        <v>3.05490988013905</v>
      </c>
    </row>
    <row r="32" spans="1:21" ht="12" thickBot="1">
      <c r="A32" s="63"/>
      <c r="B32" s="60" t="s">
        <v>30</v>
      </c>
      <c r="C32" s="61"/>
      <c r="D32" s="47">
        <v>129698.2463</v>
      </c>
      <c r="E32" s="47">
        <v>137649</v>
      </c>
      <c r="F32" s="49">
        <v>94.223892872450904</v>
      </c>
      <c r="G32" s="47">
        <v>116943.0536</v>
      </c>
      <c r="H32" s="49">
        <v>10.907182861522299</v>
      </c>
      <c r="I32" s="47">
        <v>34313.316200000001</v>
      </c>
      <c r="J32" s="49">
        <v>26.456268437609602</v>
      </c>
      <c r="K32" s="47">
        <v>35562.9254</v>
      </c>
      <c r="L32" s="49">
        <v>30.410464157744599</v>
      </c>
      <c r="M32" s="49">
        <v>-3.5137975460252997E-2</v>
      </c>
      <c r="N32" s="47">
        <v>1628127.2514</v>
      </c>
      <c r="O32" s="47">
        <v>49071035.919100001</v>
      </c>
      <c r="P32" s="47">
        <v>29059</v>
      </c>
      <c r="Q32" s="47">
        <v>26241</v>
      </c>
      <c r="R32" s="49">
        <v>10.7389200106703</v>
      </c>
      <c r="S32" s="47">
        <v>4.4632728689906704</v>
      </c>
      <c r="T32" s="47">
        <v>4.5663677984832898</v>
      </c>
      <c r="U32" s="50">
        <v>-2.3098504733798402</v>
      </c>
    </row>
    <row r="33" spans="1:21" ht="12" thickBot="1">
      <c r="A33" s="63"/>
      <c r="B33" s="60" t="s">
        <v>31</v>
      </c>
      <c r="C33" s="61"/>
      <c r="D33" s="47">
        <v>45.128300000000003</v>
      </c>
      <c r="E33" s="48"/>
      <c r="F33" s="48"/>
      <c r="G33" s="47">
        <v>146.78550000000001</v>
      </c>
      <c r="H33" s="49">
        <v>-69.255614485082006</v>
      </c>
      <c r="I33" s="47">
        <v>8.6684999999999999</v>
      </c>
      <c r="J33" s="49">
        <v>19.208567572897699</v>
      </c>
      <c r="K33" s="47">
        <v>26.576599999999999</v>
      </c>
      <c r="L33" s="49">
        <v>18.105739327113401</v>
      </c>
      <c r="M33" s="49">
        <v>-0.67382960950610704</v>
      </c>
      <c r="N33" s="47">
        <v>135.1173</v>
      </c>
      <c r="O33" s="47">
        <v>30321.183000000001</v>
      </c>
      <c r="P33" s="47">
        <v>3</v>
      </c>
      <c r="Q33" s="47">
        <v>1</v>
      </c>
      <c r="R33" s="49">
        <v>200</v>
      </c>
      <c r="S33" s="47">
        <v>15.042766666666701</v>
      </c>
      <c r="T33" s="47">
        <v>3.8462000000000001</v>
      </c>
      <c r="U33" s="50">
        <v>74.431565115459705</v>
      </c>
    </row>
    <row r="34" spans="1:21" ht="12" thickBot="1">
      <c r="A34" s="63"/>
      <c r="B34" s="60" t="s">
        <v>36</v>
      </c>
      <c r="C34" s="61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>
        <v>25.9</v>
      </c>
      <c r="P34" s="48"/>
      <c r="Q34" s="48"/>
      <c r="R34" s="48"/>
      <c r="S34" s="48"/>
      <c r="T34" s="48"/>
      <c r="U34" s="51"/>
    </row>
    <row r="35" spans="1:21" ht="12" thickBot="1">
      <c r="A35" s="63"/>
      <c r="B35" s="60" t="s">
        <v>32</v>
      </c>
      <c r="C35" s="61"/>
      <c r="D35" s="47">
        <v>353070.99680000002</v>
      </c>
      <c r="E35" s="47">
        <v>233788</v>
      </c>
      <c r="F35" s="49">
        <v>151.021864595274</v>
      </c>
      <c r="G35" s="47">
        <v>194675.4461</v>
      </c>
      <c r="H35" s="49">
        <v>81.363907916068698</v>
      </c>
      <c r="I35" s="47">
        <v>23721.379700000001</v>
      </c>
      <c r="J35" s="49">
        <v>6.7185863225795304</v>
      </c>
      <c r="K35" s="47">
        <v>31621.958299999998</v>
      </c>
      <c r="L35" s="49">
        <v>16.2434240853141</v>
      </c>
      <c r="M35" s="49">
        <v>-0.24984469731591499</v>
      </c>
      <c r="N35" s="47">
        <v>3144925.0052</v>
      </c>
      <c r="O35" s="47">
        <v>56000435.518399999</v>
      </c>
      <c r="P35" s="47">
        <v>19607</v>
      </c>
      <c r="Q35" s="47">
        <v>13493</v>
      </c>
      <c r="R35" s="49">
        <v>45.312384199214399</v>
      </c>
      <c r="S35" s="47">
        <v>18.007395154791698</v>
      </c>
      <c r="T35" s="47">
        <v>16.964881649744299</v>
      </c>
      <c r="U35" s="50">
        <v>5.7893631815478601</v>
      </c>
    </row>
    <row r="36" spans="1:21" ht="12" thickBot="1">
      <c r="A36" s="63"/>
      <c r="B36" s="60" t="s">
        <v>37</v>
      </c>
      <c r="C36" s="61"/>
      <c r="D36" s="48"/>
      <c r="E36" s="47">
        <v>750477</v>
      </c>
      <c r="F36" s="48"/>
      <c r="G36" s="47">
        <v>46895</v>
      </c>
      <c r="H36" s="48"/>
      <c r="I36" s="48"/>
      <c r="J36" s="48"/>
      <c r="K36" s="47">
        <v>1931.6239</v>
      </c>
      <c r="L36" s="49">
        <v>4.1190401961829597</v>
      </c>
      <c r="M36" s="48"/>
      <c r="N36" s="48"/>
      <c r="O36" s="48"/>
      <c r="P36" s="48"/>
      <c r="Q36" s="48"/>
      <c r="R36" s="48"/>
      <c r="S36" s="48"/>
      <c r="T36" s="48"/>
      <c r="U36" s="51"/>
    </row>
    <row r="37" spans="1:21" ht="12" customHeight="1" thickBot="1">
      <c r="A37" s="63"/>
      <c r="B37" s="60" t="s">
        <v>38</v>
      </c>
      <c r="C37" s="61"/>
      <c r="D37" s="48"/>
      <c r="E37" s="47">
        <v>241854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51"/>
    </row>
    <row r="38" spans="1:21" ht="12" thickBot="1">
      <c r="A38" s="63"/>
      <c r="B38" s="60" t="s">
        <v>39</v>
      </c>
      <c r="C38" s="61"/>
      <c r="D38" s="48"/>
      <c r="E38" s="47">
        <v>284702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51"/>
    </row>
    <row r="39" spans="1:21" ht="12" customHeight="1" thickBot="1">
      <c r="A39" s="63"/>
      <c r="B39" s="60" t="s">
        <v>33</v>
      </c>
      <c r="C39" s="61"/>
      <c r="D39" s="47">
        <v>179964.1011</v>
      </c>
      <c r="E39" s="47">
        <v>510328</v>
      </c>
      <c r="F39" s="49">
        <v>35.264398798419798</v>
      </c>
      <c r="G39" s="47">
        <v>258407.63500000001</v>
      </c>
      <c r="H39" s="49">
        <v>-30.356507809840799</v>
      </c>
      <c r="I39" s="47">
        <v>8360.2345999999998</v>
      </c>
      <c r="J39" s="49">
        <v>4.6455012688083297</v>
      </c>
      <c r="K39" s="47">
        <v>12894.5298</v>
      </c>
      <c r="L39" s="49">
        <v>4.9899956709870397</v>
      </c>
      <c r="M39" s="49">
        <v>-0.35164486571662401</v>
      </c>
      <c r="N39" s="47">
        <v>2683394.8640000001</v>
      </c>
      <c r="O39" s="47">
        <v>124060893.072</v>
      </c>
      <c r="P39" s="47">
        <v>352</v>
      </c>
      <c r="Q39" s="47">
        <v>333</v>
      </c>
      <c r="R39" s="49">
        <v>5.7057057057057001</v>
      </c>
      <c r="S39" s="47">
        <v>511.26165085227302</v>
      </c>
      <c r="T39" s="47">
        <v>545.51089549549602</v>
      </c>
      <c r="U39" s="50">
        <v>-6.6989660941964599</v>
      </c>
    </row>
    <row r="40" spans="1:21" ht="12" thickBot="1">
      <c r="A40" s="63"/>
      <c r="B40" s="60" t="s">
        <v>34</v>
      </c>
      <c r="C40" s="61"/>
      <c r="D40" s="47">
        <v>541200.28460000001</v>
      </c>
      <c r="E40" s="47">
        <v>588465</v>
      </c>
      <c r="F40" s="49">
        <v>91.968134825350702</v>
      </c>
      <c r="G40" s="47">
        <v>490774.51799999998</v>
      </c>
      <c r="H40" s="49">
        <v>10.274732030810201</v>
      </c>
      <c r="I40" s="47">
        <v>36726.012199999997</v>
      </c>
      <c r="J40" s="49">
        <v>6.7860297278195496</v>
      </c>
      <c r="K40" s="47">
        <v>48788.495000000003</v>
      </c>
      <c r="L40" s="49">
        <v>9.9411222894828501</v>
      </c>
      <c r="M40" s="49">
        <v>-0.247240313520636</v>
      </c>
      <c r="N40" s="47">
        <v>5924360.7900999999</v>
      </c>
      <c r="O40" s="47">
        <v>172208126.05720001</v>
      </c>
      <c r="P40" s="47">
        <v>3102</v>
      </c>
      <c r="Q40" s="47">
        <v>2597</v>
      </c>
      <c r="R40" s="49">
        <v>19.445514054678501</v>
      </c>
      <c r="S40" s="47">
        <v>174.468176853643</v>
      </c>
      <c r="T40" s="47">
        <v>208.18490608394299</v>
      </c>
      <c r="U40" s="50">
        <v>-19.325432201073699</v>
      </c>
    </row>
    <row r="41" spans="1:21" ht="12" thickBot="1">
      <c r="A41" s="63"/>
      <c r="B41" s="60" t="s">
        <v>40</v>
      </c>
      <c r="C41" s="61"/>
      <c r="D41" s="48"/>
      <c r="E41" s="47">
        <v>268212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51"/>
    </row>
    <row r="42" spans="1:21" ht="12" thickBot="1">
      <c r="A42" s="63"/>
      <c r="B42" s="60" t="s">
        <v>41</v>
      </c>
      <c r="C42" s="61"/>
      <c r="D42" s="48"/>
      <c r="E42" s="47">
        <v>111887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51"/>
    </row>
    <row r="43" spans="1:21" ht="12" thickBot="1">
      <c r="A43" s="64"/>
      <c r="B43" s="60" t="s">
        <v>35</v>
      </c>
      <c r="C43" s="61"/>
      <c r="D43" s="52">
        <v>110533.91039999999</v>
      </c>
      <c r="E43" s="53"/>
      <c r="F43" s="53"/>
      <c r="G43" s="52">
        <v>35569.300000000003</v>
      </c>
      <c r="H43" s="54">
        <v>210.75649619194101</v>
      </c>
      <c r="I43" s="52">
        <v>16401.943599999999</v>
      </c>
      <c r="J43" s="54">
        <v>14.838834110405299</v>
      </c>
      <c r="K43" s="52">
        <v>3988.5417000000002</v>
      </c>
      <c r="L43" s="54">
        <v>11.213438836299799</v>
      </c>
      <c r="M43" s="54">
        <v>3.1122657937862401</v>
      </c>
      <c r="N43" s="52">
        <v>433605.70980000001</v>
      </c>
      <c r="O43" s="52">
        <v>16403688.160800001</v>
      </c>
      <c r="P43" s="52">
        <v>60</v>
      </c>
      <c r="Q43" s="52">
        <v>47</v>
      </c>
      <c r="R43" s="54">
        <v>27.659574468085101</v>
      </c>
      <c r="S43" s="52">
        <v>1842.2318399999999</v>
      </c>
      <c r="T43" s="52">
        <v>471.409455319149</v>
      </c>
      <c r="U43" s="55">
        <v>74.410959300369697</v>
      </c>
    </row>
  </sheetData>
  <mergeCells count="41">
    <mergeCell ref="B21:C21"/>
    <mergeCell ref="B22:C22"/>
    <mergeCell ref="B23:C23"/>
    <mergeCell ref="B24:C24"/>
    <mergeCell ref="B8:C8"/>
    <mergeCell ref="B9:C9"/>
    <mergeCell ref="B10:C10"/>
    <mergeCell ref="B11:C11"/>
    <mergeCell ref="B12:C12"/>
    <mergeCell ref="A1:U4"/>
    <mergeCell ref="W1:W4"/>
    <mergeCell ref="B6:C6"/>
    <mergeCell ref="A7:C7"/>
    <mergeCell ref="B37:C37"/>
    <mergeCell ref="B13:C13"/>
    <mergeCell ref="B14:C14"/>
    <mergeCell ref="B15:C15"/>
    <mergeCell ref="B16:C16"/>
    <mergeCell ref="B17:C17"/>
    <mergeCell ref="B18:C18"/>
    <mergeCell ref="B25:C25"/>
    <mergeCell ref="B26:C26"/>
    <mergeCell ref="B27:C27"/>
    <mergeCell ref="B28:C28"/>
    <mergeCell ref="B29:C29"/>
    <mergeCell ref="B43:C43"/>
    <mergeCell ref="B40:C40"/>
    <mergeCell ref="B41:C41"/>
    <mergeCell ref="B42:C42"/>
    <mergeCell ref="A8:A43"/>
    <mergeCell ref="B38:C38"/>
    <mergeCell ref="B39:C39"/>
    <mergeCell ref="B31:C31"/>
    <mergeCell ref="B32:C32"/>
    <mergeCell ref="B33:C33"/>
    <mergeCell ref="B34:C34"/>
    <mergeCell ref="B35:C35"/>
    <mergeCell ref="B36:C36"/>
    <mergeCell ref="B30:C30"/>
    <mergeCell ref="B19:C19"/>
    <mergeCell ref="B20:C2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B3" sqref="B3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48562</v>
      </c>
      <c r="D2" s="32">
        <v>598615.18822136801</v>
      </c>
      <c r="E2" s="32">
        <v>515136.39743675198</v>
      </c>
      <c r="F2" s="32">
        <v>83478.790784615398</v>
      </c>
      <c r="G2" s="32">
        <v>515136.39743675198</v>
      </c>
      <c r="H2" s="32">
        <v>0.13945317864829199</v>
      </c>
    </row>
    <row r="3" spans="1:8" ht="14.25">
      <c r="A3" s="32">
        <v>2</v>
      </c>
      <c r="B3" s="33">
        <v>13</v>
      </c>
      <c r="C3" s="32">
        <v>19300.106</v>
      </c>
      <c r="D3" s="32">
        <v>68975.599585386895</v>
      </c>
      <c r="E3" s="32">
        <v>53547.374439043902</v>
      </c>
      <c r="F3" s="32">
        <v>15428.2251463429</v>
      </c>
      <c r="G3" s="32">
        <v>53547.374439043902</v>
      </c>
      <c r="H3" s="32">
        <v>0.22367656445296899</v>
      </c>
    </row>
    <row r="4" spans="1:8" ht="14.25">
      <c r="A4" s="32">
        <v>3</v>
      </c>
      <c r="B4" s="33">
        <v>14</v>
      </c>
      <c r="C4" s="32">
        <v>92825</v>
      </c>
      <c r="D4" s="32">
        <v>99164.766943589697</v>
      </c>
      <c r="E4" s="32">
        <v>73377.368617094005</v>
      </c>
      <c r="F4" s="32">
        <v>25787.398326495699</v>
      </c>
      <c r="G4" s="32">
        <v>73377.368617094005</v>
      </c>
      <c r="H4" s="32">
        <v>0.26004597319494499</v>
      </c>
    </row>
    <row r="5" spans="1:8" ht="14.25">
      <c r="A5" s="32">
        <v>4</v>
      </c>
      <c r="B5" s="33">
        <v>15</v>
      </c>
      <c r="C5" s="32">
        <v>4425</v>
      </c>
      <c r="D5" s="32">
        <v>75755.926830769196</v>
      </c>
      <c r="E5" s="32">
        <v>60946.810111111103</v>
      </c>
      <c r="F5" s="32">
        <v>14809.116719658099</v>
      </c>
      <c r="G5" s="32">
        <v>60946.810111111103</v>
      </c>
      <c r="H5" s="32">
        <v>0.19548459558471401</v>
      </c>
    </row>
    <row r="6" spans="1:8" ht="14.25">
      <c r="A6" s="32">
        <v>5</v>
      </c>
      <c r="B6" s="33">
        <v>16</v>
      </c>
      <c r="C6" s="32">
        <v>2948</v>
      </c>
      <c r="D6" s="32">
        <v>270902.97748290602</v>
      </c>
      <c r="E6" s="32">
        <v>280845.74763589702</v>
      </c>
      <c r="F6" s="32">
        <v>-9942.7701529914502</v>
      </c>
      <c r="G6" s="32">
        <v>280845.74763589702</v>
      </c>
      <c r="H6" s="32">
        <v>-3.6702328801900497E-2</v>
      </c>
    </row>
    <row r="7" spans="1:8" ht="14.25">
      <c r="A7" s="32">
        <v>6</v>
      </c>
      <c r="B7" s="33">
        <v>17</v>
      </c>
      <c r="C7" s="32">
        <v>17727</v>
      </c>
      <c r="D7" s="32">
        <v>419212.26233760698</v>
      </c>
      <c r="E7" s="32">
        <v>338521.20714700897</v>
      </c>
      <c r="F7" s="32">
        <v>80691.055190598301</v>
      </c>
      <c r="G7" s="32">
        <v>338521.20714700897</v>
      </c>
      <c r="H7" s="32">
        <v>0.19248257372208</v>
      </c>
    </row>
    <row r="8" spans="1:8" ht="14.25">
      <c r="A8" s="32">
        <v>7</v>
      </c>
      <c r="B8" s="33">
        <v>18</v>
      </c>
      <c r="C8" s="32">
        <v>45220</v>
      </c>
      <c r="D8" s="32">
        <v>210152.962220513</v>
      </c>
      <c r="E8" s="32">
        <v>171225.256682051</v>
      </c>
      <c r="F8" s="32">
        <v>38927.705538461501</v>
      </c>
      <c r="G8" s="32">
        <v>171225.256682051</v>
      </c>
      <c r="H8" s="32">
        <v>0.185235102694459</v>
      </c>
    </row>
    <row r="9" spans="1:8" ht="14.25">
      <c r="A9" s="32">
        <v>8</v>
      </c>
      <c r="B9" s="33">
        <v>19</v>
      </c>
      <c r="C9" s="32">
        <v>15391</v>
      </c>
      <c r="D9" s="32">
        <v>130286.40419914501</v>
      </c>
      <c r="E9" s="32">
        <v>109954.472699145</v>
      </c>
      <c r="F9" s="32">
        <v>20331.931499999999</v>
      </c>
      <c r="G9" s="32">
        <v>109954.472699145</v>
      </c>
      <c r="H9" s="32">
        <v>0.15605566540099</v>
      </c>
    </row>
    <row r="10" spans="1:8" ht="14.25">
      <c r="A10" s="32">
        <v>9</v>
      </c>
      <c r="B10" s="33">
        <v>21</v>
      </c>
      <c r="C10" s="32">
        <v>126002</v>
      </c>
      <c r="D10" s="32">
        <v>517227.34899999999</v>
      </c>
      <c r="E10" s="32">
        <v>492158.45500000002</v>
      </c>
      <c r="F10" s="32">
        <v>25068.894</v>
      </c>
      <c r="G10" s="32">
        <v>492158.45500000002</v>
      </c>
      <c r="H10" s="32">
        <v>4.8467843103168901E-2</v>
      </c>
    </row>
    <row r="11" spans="1:8" ht="14.25">
      <c r="A11" s="32">
        <v>10</v>
      </c>
      <c r="B11" s="33">
        <v>22</v>
      </c>
      <c r="C11" s="32">
        <v>24782</v>
      </c>
      <c r="D11" s="32">
        <v>453835.45839572599</v>
      </c>
      <c r="E11" s="32">
        <v>407977.44355470099</v>
      </c>
      <c r="F11" s="32">
        <v>45858.014841025601</v>
      </c>
      <c r="G11" s="32">
        <v>407977.44355470099</v>
      </c>
      <c r="H11" s="32">
        <v>0.101045464810375</v>
      </c>
    </row>
    <row r="12" spans="1:8" ht="14.25">
      <c r="A12" s="32">
        <v>11</v>
      </c>
      <c r="B12" s="33">
        <v>23</v>
      </c>
      <c r="C12" s="32">
        <v>146977.258</v>
      </c>
      <c r="D12" s="32">
        <v>1360213.29986923</v>
      </c>
      <c r="E12" s="32">
        <v>1141501.3416384601</v>
      </c>
      <c r="F12" s="32">
        <v>218711.958230769</v>
      </c>
      <c r="G12" s="32">
        <v>1141501.3416384601</v>
      </c>
      <c r="H12" s="32">
        <v>0.16079239796566899</v>
      </c>
    </row>
    <row r="13" spans="1:8" ht="14.25">
      <c r="A13" s="32">
        <v>12</v>
      </c>
      <c r="B13" s="33">
        <v>24</v>
      </c>
      <c r="C13" s="32">
        <v>23558.198</v>
      </c>
      <c r="D13" s="32">
        <v>593425.31338034198</v>
      </c>
      <c r="E13" s="32">
        <v>528718.25825299101</v>
      </c>
      <c r="F13" s="32">
        <v>64707.055127350402</v>
      </c>
      <c r="G13" s="32">
        <v>528718.25825299101</v>
      </c>
      <c r="H13" s="32">
        <v>0.10903993083604401</v>
      </c>
    </row>
    <row r="14" spans="1:8" ht="14.25">
      <c r="A14" s="32">
        <v>13</v>
      </c>
      <c r="B14" s="33">
        <v>25</v>
      </c>
      <c r="C14" s="32">
        <v>76877</v>
      </c>
      <c r="D14" s="32">
        <v>1025492.5163</v>
      </c>
      <c r="E14" s="32">
        <v>983841.40509999997</v>
      </c>
      <c r="F14" s="32">
        <v>41651.111199999999</v>
      </c>
      <c r="G14" s="32">
        <v>983841.40509999997</v>
      </c>
      <c r="H14" s="32">
        <v>4.06157144376618E-2</v>
      </c>
    </row>
    <row r="15" spans="1:8" ht="14.25">
      <c r="A15" s="32">
        <v>14</v>
      </c>
      <c r="B15" s="33">
        <v>26</v>
      </c>
      <c r="C15" s="32">
        <v>80311</v>
      </c>
      <c r="D15" s="32">
        <v>338478.84110000002</v>
      </c>
      <c r="E15" s="32">
        <v>296860.14390000002</v>
      </c>
      <c r="F15" s="32">
        <v>41618.697200000002</v>
      </c>
      <c r="G15" s="32">
        <v>296860.14390000002</v>
      </c>
      <c r="H15" s="32">
        <v>0.122958046844955</v>
      </c>
    </row>
    <row r="16" spans="1:8" ht="14.25">
      <c r="A16" s="32">
        <v>15</v>
      </c>
      <c r="B16" s="33">
        <v>27</v>
      </c>
      <c r="C16" s="32">
        <v>118086.984</v>
      </c>
      <c r="D16" s="32">
        <v>856446.24920117995</v>
      </c>
      <c r="E16" s="32">
        <v>742194.87097433605</v>
      </c>
      <c r="F16" s="32">
        <v>114251.378226844</v>
      </c>
      <c r="G16" s="32">
        <v>742194.87097433605</v>
      </c>
      <c r="H16" s="32">
        <v>0.13340169138858099</v>
      </c>
    </row>
    <row r="17" spans="1:8" ht="14.25">
      <c r="A17" s="32">
        <v>16</v>
      </c>
      <c r="B17" s="33">
        <v>29</v>
      </c>
      <c r="C17" s="32">
        <v>201418</v>
      </c>
      <c r="D17" s="32">
        <v>2467471.8529538498</v>
      </c>
      <c r="E17" s="32">
        <v>2369110.2226760699</v>
      </c>
      <c r="F17" s="32">
        <v>98361.630277777804</v>
      </c>
      <c r="G17" s="32">
        <v>2369110.2226760699</v>
      </c>
      <c r="H17" s="32">
        <v>3.9863324138845899E-2</v>
      </c>
    </row>
    <row r="18" spans="1:8" ht="14.25">
      <c r="A18" s="32">
        <v>17</v>
      </c>
      <c r="B18" s="33">
        <v>31</v>
      </c>
      <c r="C18" s="32">
        <v>35784.999000000003</v>
      </c>
      <c r="D18" s="32">
        <v>284645.71843713801</v>
      </c>
      <c r="E18" s="32">
        <v>241107.75723575801</v>
      </c>
      <c r="F18" s="32">
        <v>43537.961201379803</v>
      </c>
      <c r="G18" s="32">
        <v>241107.75723575801</v>
      </c>
      <c r="H18" s="32">
        <v>0.15295491335835701</v>
      </c>
    </row>
    <row r="19" spans="1:8" ht="14.25">
      <c r="A19" s="32">
        <v>18</v>
      </c>
      <c r="B19" s="33">
        <v>32</v>
      </c>
      <c r="C19" s="32">
        <v>26676.291000000001</v>
      </c>
      <c r="D19" s="32">
        <v>382971.69514187297</v>
      </c>
      <c r="E19" s="32">
        <v>354083.92740431998</v>
      </c>
      <c r="F19" s="32">
        <v>28887.767737552698</v>
      </c>
      <c r="G19" s="32">
        <v>354083.92740431998</v>
      </c>
      <c r="H19" s="32">
        <v>7.5430555584143397E-2</v>
      </c>
    </row>
    <row r="20" spans="1:8" ht="14.25">
      <c r="A20" s="32">
        <v>19</v>
      </c>
      <c r="B20" s="33">
        <v>33</v>
      </c>
      <c r="C20" s="32">
        <v>44574.169000000002</v>
      </c>
      <c r="D20" s="32">
        <v>574522.226695447</v>
      </c>
      <c r="E20" s="32">
        <v>466184.96104861901</v>
      </c>
      <c r="F20" s="32">
        <v>108337.265646827</v>
      </c>
      <c r="G20" s="32">
        <v>466184.96104861901</v>
      </c>
      <c r="H20" s="32">
        <v>0.18856932005914701</v>
      </c>
    </row>
    <row r="21" spans="1:8" ht="14.25">
      <c r="A21" s="32">
        <v>20</v>
      </c>
      <c r="B21" s="33">
        <v>34</v>
      </c>
      <c r="C21" s="32">
        <v>46398.860999999997</v>
      </c>
      <c r="D21" s="32">
        <v>253224.508173209</v>
      </c>
      <c r="E21" s="32">
        <v>180683.53827665999</v>
      </c>
      <c r="F21" s="32">
        <v>72540.969896549504</v>
      </c>
      <c r="G21" s="32">
        <v>180683.53827665999</v>
      </c>
      <c r="H21" s="32">
        <v>0.286468993147103</v>
      </c>
    </row>
    <row r="22" spans="1:8" ht="14.25">
      <c r="A22" s="32">
        <v>21</v>
      </c>
      <c r="B22" s="33">
        <v>35</v>
      </c>
      <c r="C22" s="32">
        <v>54895.118999999999</v>
      </c>
      <c r="D22" s="32">
        <v>1248553.4759035399</v>
      </c>
      <c r="E22" s="32">
        <v>1172694.3324527901</v>
      </c>
      <c r="F22" s="32">
        <v>75859.143450749703</v>
      </c>
      <c r="G22" s="32">
        <v>1172694.3324527901</v>
      </c>
      <c r="H22" s="32">
        <v>6.07576246550856E-2</v>
      </c>
    </row>
    <row r="23" spans="1:8" ht="14.25">
      <c r="A23" s="32">
        <v>22</v>
      </c>
      <c r="B23" s="33">
        <v>36</v>
      </c>
      <c r="C23" s="32">
        <v>133224.75700000001</v>
      </c>
      <c r="D23" s="32">
        <v>531975.20513185801</v>
      </c>
      <c r="E23" s="32">
        <v>445099.083980767</v>
      </c>
      <c r="F23" s="32">
        <v>86876.121151091094</v>
      </c>
      <c r="G23" s="32">
        <v>445099.083980767</v>
      </c>
      <c r="H23" s="32">
        <v>0.16330859091366401</v>
      </c>
    </row>
    <row r="24" spans="1:8" ht="14.25">
      <c r="A24" s="32">
        <v>23</v>
      </c>
      <c r="B24" s="33">
        <v>37</v>
      </c>
      <c r="C24" s="32">
        <v>98367.801000000007</v>
      </c>
      <c r="D24" s="32">
        <v>785364.09370531002</v>
      </c>
      <c r="E24" s="32">
        <v>676481.664157797</v>
      </c>
      <c r="F24" s="32">
        <v>108882.429547512</v>
      </c>
      <c r="G24" s="32">
        <v>676481.664157797</v>
      </c>
      <c r="H24" s="32">
        <v>0.13863942904979301</v>
      </c>
    </row>
    <row r="25" spans="1:8" ht="14.25">
      <c r="A25" s="32">
        <v>24</v>
      </c>
      <c r="B25" s="33">
        <v>38</v>
      </c>
      <c r="C25" s="32">
        <v>183469.38399999999</v>
      </c>
      <c r="D25" s="32">
        <v>861043.60224513302</v>
      </c>
      <c r="E25" s="32">
        <v>823451.77541061898</v>
      </c>
      <c r="F25" s="32">
        <v>37591.826834513296</v>
      </c>
      <c r="G25" s="32">
        <v>823451.77541061898</v>
      </c>
      <c r="H25" s="32">
        <v>4.3658447419496801E-2</v>
      </c>
    </row>
    <row r="26" spans="1:8" ht="14.25">
      <c r="A26" s="32">
        <v>25</v>
      </c>
      <c r="B26" s="33">
        <v>39</v>
      </c>
      <c r="C26" s="32">
        <v>98976.665999999997</v>
      </c>
      <c r="D26" s="32">
        <v>129698.151291249</v>
      </c>
      <c r="E26" s="32">
        <v>95384.930201495707</v>
      </c>
      <c r="F26" s="32">
        <v>34313.221089753002</v>
      </c>
      <c r="G26" s="32">
        <v>95384.930201495707</v>
      </c>
      <c r="H26" s="32">
        <v>0.26456214485817597</v>
      </c>
    </row>
    <row r="27" spans="1:8" ht="14.25">
      <c r="A27" s="32">
        <v>26</v>
      </c>
      <c r="B27" s="33">
        <v>40</v>
      </c>
      <c r="C27" s="32">
        <v>9</v>
      </c>
      <c r="D27" s="32">
        <v>45.128300000000003</v>
      </c>
      <c r="E27" s="32">
        <v>36.459800000000001</v>
      </c>
      <c r="F27" s="32">
        <v>8.6684999999999999</v>
      </c>
      <c r="G27" s="32">
        <v>36.459800000000001</v>
      </c>
      <c r="H27" s="32">
        <v>0.192085675728977</v>
      </c>
    </row>
    <row r="28" spans="1:8" ht="14.25">
      <c r="A28" s="32">
        <v>27</v>
      </c>
      <c r="B28" s="33">
        <v>42</v>
      </c>
      <c r="C28" s="32">
        <v>27157.679</v>
      </c>
      <c r="D28" s="32">
        <v>353070.99660000001</v>
      </c>
      <c r="E28" s="32">
        <v>329349.60399999999</v>
      </c>
      <c r="F28" s="32">
        <v>23721.392599999999</v>
      </c>
      <c r="G28" s="32">
        <v>329349.60399999999</v>
      </c>
      <c r="H28" s="32">
        <v>6.7185899800414201E-2</v>
      </c>
    </row>
    <row r="29" spans="1:8" ht="14.25">
      <c r="A29" s="32">
        <v>28</v>
      </c>
      <c r="B29" s="33">
        <v>75</v>
      </c>
      <c r="C29" s="32">
        <v>350</v>
      </c>
      <c r="D29" s="32">
        <v>179964.102564103</v>
      </c>
      <c r="E29" s="32">
        <v>171603.86871794899</v>
      </c>
      <c r="F29" s="32">
        <v>8360.2338461538493</v>
      </c>
      <c r="G29" s="32">
        <v>171603.86871794899</v>
      </c>
      <c r="H29" s="32">
        <v>4.6455008121277702E-2</v>
      </c>
    </row>
    <row r="30" spans="1:8" ht="14.25">
      <c r="A30" s="32">
        <v>29</v>
      </c>
      <c r="B30" s="33">
        <v>76</v>
      </c>
      <c r="C30" s="32">
        <v>3353</v>
      </c>
      <c r="D30" s="32">
        <v>541200.27933076897</v>
      </c>
      <c r="E30" s="32">
        <v>504474.26699999999</v>
      </c>
      <c r="F30" s="32">
        <v>36726.012330769197</v>
      </c>
      <c r="G30" s="32">
        <v>504474.26699999999</v>
      </c>
      <c r="H30" s="32">
        <v>6.7860298180524595E-2</v>
      </c>
    </row>
    <row r="31" spans="1:8" ht="14.25">
      <c r="A31" s="32">
        <v>30</v>
      </c>
      <c r="B31" s="33">
        <v>99</v>
      </c>
      <c r="C31" s="32">
        <v>63</v>
      </c>
      <c r="D31" s="32">
        <v>110533.910294229</v>
      </c>
      <c r="E31" s="32">
        <v>94131.967173436205</v>
      </c>
      <c r="F31" s="32">
        <v>16401.943120792701</v>
      </c>
      <c r="G31" s="32">
        <v>94131.967173436205</v>
      </c>
      <c r="H31" s="32">
        <v>0.14838833691066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2013-12-13T05:31:45Z</dcterms:modified>
</cp:coreProperties>
</file>