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<sst xmlns="http://schemas.openxmlformats.org/spreadsheetml/2006/main" count="114" uniqueCount="71">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</sst>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19957528.025699999</v>
      </c>
      <c r="F3" s="25">
        <f>RA!I7</f>
        <v>2045634.2936</v>
      </c>
      <c r="G3" s="16">
        <f>E3-F3</f>
        <v>17911893.732099999</v>
      </c>
      <c r="H3" s="27">
        <f>RA!J7</f>
        <v>10.2499382236405</v>
      </c>
      <c r="I3" s="20">
        <f>SUM(I4:I39)</f>
        <v>19957532.082698863</v>
      </c>
      <c r="J3" s="21">
        <f>SUM(J4:J39)</f>
        <v>17911893.661098592</v>
      </c>
      <c r="K3" s="22">
        <f>E3-I3</f>
        <v>-4.0569988638162613</v>
      </c>
      <c r="L3" s="22">
        <f>G3-J3</f>
        <v>7.1001406759023666E-2</v>
      </c>
    </row>
    <row r="4" spans="1:12">
      <c r="A4" s="38">
        <f>RA!A8</f>
        <v>41622</v>
      </c>
      <c r="B4" s="12">
        <v>12</v>
      </c>
      <c r="C4" s="35" t="s">
        <v>6</v>
      </c>
      <c r="D4" s="35"/>
      <c r="E4" s="15">
        <f>VLOOKUP(C4,RA!B8:D39,3,0)</f>
        <v>701662.30209999997</v>
      </c>
      <c r="F4" s="25">
        <f>VLOOKUP(C4,RA!B8:I43,8,0)</f>
        <v>95531.7837</v>
      </c>
      <c r="G4" s="16">
        <f t="shared" ref="G4:G39" si="0">E4-F4</f>
        <v>606130.51839999994</v>
      </c>
      <c r="H4" s="27">
        <f>RA!J8</f>
        <v>13.6150657394709</v>
      </c>
      <c r="I4" s="20">
        <f>VLOOKUP(B4,RMS!B:D,3,FALSE)</f>
        <v>701662.89459230797</v>
      </c>
      <c r="J4" s="21">
        <f>VLOOKUP(B4,RMS!B:E,4,FALSE)</f>
        <v>606130.51864444395</v>
      </c>
      <c r="K4" s="22">
        <f t="shared" ref="K4:K39" si="1">E4-I4</f>
        <v>-0.59249230800196528</v>
      </c>
      <c r="L4" s="22">
        <f t="shared" ref="L4:L39" si="2">G4-J4</f>
        <v>-2.4444400332868099E-4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149754.01990000001</v>
      </c>
      <c r="F5" s="25">
        <f>VLOOKUP(C5,RA!B9:I44,8,0)</f>
        <v>33320.048699999999</v>
      </c>
      <c r="G5" s="16">
        <f t="shared" si="0"/>
        <v>116433.97120000001</v>
      </c>
      <c r="H5" s="27">
        <f>RA!J9</f>
        <v>22.249852606460799</v>
      </c>
      <c r="I5" s="20">
        <f>VLOOKUP(B5,RMS!B:D,3,FALSE)</f>
        <v>149754.10169770801</v>
      </c>
      <c r="J5" s="21">
        <f>VLOOKUP(B5,RMS!B:E,4,FALSE)</f>
        <v>116433.93783778801</v>
      </c>
      <c r="K5" s="22">
        <f t="shared" si="1"/>
        <v>-8.1797708000522107E-2</v>
      </c>
      <c r="L5" s="22">
        <f t="shared" si="2"/>
        <v>3.3362212008796632E-2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186208.4803</v>
      </c>
      <c r="F6" s="25">
        <f>VLOOKUP(C6,RA!B10:I45,8,0)</f>
        <v>47582.958899999998</v>
      </c>
      <c r="G6" s="16">
        <f t="shared" si="0"/>
        <v>138625.5214</v>
      </c>
      <c r="H6" s="27">
        <f>RA!J10</f>
        <v>25.553593919750199</v>
      </c>
      <c r="I6" s="20">
        <f>VLOOKUP(B6,RMS!B:D,3,FALSE)</f>
        <v>186210.738580342</v>
      </c>
      <c r="J6" s="21">
        <f>VLOOKUP(B6,RMS!B:E,4,FALSE)</f>
        <v>138625.52063333301</v>
      </c>
      <c r="K6" s="22">
        <f t="shared" si="1"/>
        <v>-2.25828034200822</v>
      </c>
      <c r="L6" s="22">
        <f t="shared" si="2"/>
        <v>7.6666698441840708E-4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90788.177200000006</v>
      </c>
      <c r="F7" s="25">
        <f>VLOOKUP(C7,RA!B11:I46,8,0)</f>
        <v>17411.701700000001</v>
      </c>
      <c r="G7" s="16">
        <f t="shared" si="0"/>
        <v>73376.4755</v>
      </c>
      <c r="H7" s="27">
        <f>RA!J11</f>
        <v>19.178380089781101</v>
      </c>
      <c r="I7" s="20">
        <f>VLOOKUP(B7,RMS!B:D,3,FALSE)</f>
        <v>90788.209324786294</v>
      </c>
      <c r="J7" s="21">
        <f>VLOOKUP(B7,RMS!B:E,4,FALSE)</f>
        <v>73376.475548717906</v>
      </c>
      <c r="K7" s="22">
        <f t="shared" si="1"/>
        <v>-3.212478628847748E-2</v>
      </c>
      <c r="L7" s="22">
        <f t="shared" si="2"/>
        <v>-4.8717905883677304E-5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265927.97840000002</v>
      </c>
      <c r="F8" s="25">
        <f>VLOOKUP(C8,RA!B12:I47,8,0)</f>
        <v>-5507.6836000000003</v>
      </c>
      <c r="G8" s="16">
        <f t="shared" si="0"/>
        <v>271435.66200000001</v>
      </c>
      <c r="H8" s="27">
        <f>RA!J12</f>
        <v>-2.0711185160500598</v>
      </c>
      <c r="I8" s="20">
        <f>VLOOKUP(B8,RMS!B:D,3,FALSE)</f>
        <v>265927.973975214</v>
      </c>
      <c r="J8" s="21">
        <f>VLOOKUP(B8,RMS!B:E,4,FALSE)</f>
        <v>271435.663282906</v>
      </c>
      <c r="K8" s="22">
        <f t="shared" si="1"/>
        <v>4.4247860205359757E-3</v>
      </c>
      <c r="L8" s="22">
        <f t="shared" si="2"/>
        <v>-1.2829059851355851E-3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525754.03</v>
      </c>
      <c r="F9" s="25">
        <f>VLOOKUP(C9,RA!B13:I48,8,0)</f>
        <v>83598.2595</v>
      </c>
      <c r="G9" s="16">
        <f t="shared" si="0"/>
        <v>442155.77050000004</v>
      </c>
      <c r="H9" s="27">
        <f>RA!J13</f>
        <v>15.900640742592101</v>
      </c>
      <c r="I9" s="20">
        <f>VLOOKUP(B9,RMS!B:D,3,FALSE)</f>
        <v>525754.203750427</v>
      </c>
      <c r="J9" s="21">
        <f>VLOOKUP(B9,RMS!B:E,4,FALSE)</f>
        <v>442155.77075128199</v>
      </c>
      <c r="K9" s="22">
        <f t="shared" si="1"/>
        <v>-0.17375042696949095</v>
      </c>
      <c r="L9" s="22">
        <f t="shared" si="2"/>
        <v>-2.5128194829449058E-4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285445.79180000001</v>
      </c>
      <c r="F10" s="25">
        <f>VLOOKUP(C10,RA!B14:I49,8,0)</f>
        <v>54427.472800000003</v>
      </c>
      <c r="G10" s="16">
        <f t="shared" si="0"/>
        <v>231018.31900000002</v>
      </c>
      <c r="H10" s="27">
        <f>RA!J14</f>
        <v>19.0675337887395</v>
      </c>
      <c r="I10" s="20">
        <f>VLOOKUP(B10,RMS!B:D,3,FALSE)</f>
        <v>285445.78437265003</v>
      </c>
      <c r="J10" s="21">
        <f>VLOOKUP(B10,RMS!B:E,4,FALSE)</f>
        <v>231018.320058974</v>
      </c>
      <c r="K10" s="22">
        <f t="shared" si="1"/>
        <v>7.4273499776609242E-3</v>
      </c>
      <c r="L10" s="22">
        <f t="shared" si="2"/>
        <v>-1.0589739831630141E-3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159696.0857</v>
      </c>
      <c r="F11" s="25">
        <f>VLOOKUP(C11,RA!B15:I50,8,0)</f>
        <v>28475.815399999999</v>
      </c>
      <c r="G11" s="16">
        <f t="shared" si="0"/>
        <v>131220.2703</v>
      </c>
      <c r="H11" s="27">
        <f>RA!J15</f>
        <v>17.831254457603801</v>
      </c>
      <c r="I11" s="20">
        <f>VLOOKUP(B11,RMS!B:D,3,FALSE)</f>
        <v>159696.15252307701</v>
      </c>
      <c r="J11" s="21">
        <f>VLOOKUP(B11,RMS!B:E,4,FALSE)</f>
        <v>131220.266511111</v>
      </c>
      <c r="K11" s="22">
        <f t="shared" si="1"/>
        <v>-6.6823077009757981E-2</v>
      </c>
      <c r="L11" s="22">
        <f t="shared" si="2"/>
        <v>3.7888890074100345E-3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713276.28040000005</v>
      </c>
      <c r="F12" s="25">
        <f>VLOOKUP(C12,RA!B16:I51,8,0)</f>
        <v>70733.083700000003</v>
      </c>
      <c r="G12" s="16">
        <f t="shared" si="0"/>
        <v>642543.19670000009</v>
      </c>
      <c r="H12" s="27">
        <f>RA!J16</f>
        <v>9.9166459959012592</v>
      </c>
      <c r="I12" s="20">
        <f>VLOOKUP(B12,RMS!B:D,3,FALSE)</f>
        <v>713276.08180000004</v>
      </c>
      <c r="J12" s="21">
        <f>VLOOKUP(B12,RMS!B:E,4,FALSE)</f>
        <v>642543.19669999997</v>
      </c>
      <c r="K12" s="22">
        <f t="shared" si="1"/>
        <v>0.19860000000335276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520430.52590000001</v>
      </c>
      <c r="F13" s="25">
        <f>VLOOKUP(C13,RA!B17:I52,8,0)</f>
        <v>41236.411800000002</v>
      </c>
      <c r="G13" s="16">
        <f t="shared" si="0"/>
        <v>479194.11410000001</v>
      </c>
      <c r="H13" s="27">
        <f>RA!J17</f>
        <v>7.9235190381441098</v>
      </c>
      <c r="I13" s="20">
        <f>VLOOKUP(B13,RMS!B:D,3,FALSE)</f>
        <v>520430.58519401698</v>
      </c>
      <c r="J13" s="21">
        <f>VLOOKUP(B13,RMS!B:E,4,FALSE)</f>
        <v>479194.11410427402</v>
      </c>
      <c r="K13" s="22">
        <f t="shared" si="1"/>
        <v>-5.9294016973581165E-2</v>
      </c>
      <c r="L13" s="22">
        <f t="shared" si="2"/>
        <v>-4.2740139178931713E-6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2505685.9465000001</v>
      </c>
      <c r="F14" s="25">
        <f>VLOOKUP(C14,RA!B18:I53,8,0)</f>
        <v>209788.28479999999</v>
      </c>
      <c r="G14" s="16">
        <f t="shared" si="0"/>
        <v>2295897.6617000001</v>
      </c>
      <c r="H14" s="27">
        <f>RA!J18</f>
        <v>8.3724891817762401</v>
      </c>
      <c r="I14" s="20">
        <f>VLOOKUP(B14,RMS!B:D,3,FALSE)</f>
        <v>2505686.2257709401</v>
      </c>
      <c r="J14" s="21">
        <f>VLOOKUP(B14,RMS!B:E,4,FALSE)</f>
        <v>2295897.6870452999</v>
      </c>
      <c r="K14" s="22">
        <f t="shared" si="1"/>
        <v>-0.2792709399946034</v>
      </c>
      <c r="L14" s="22">
        <f t="shared" si="2"/>
        <v>-2.5345299858599901E-2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725238.34589999996</v>
      </c>
      <c r="F15" s="25">
        <f>VLOOKUP(C15,RA!B19:I54,8,0)</f>
        <v>79555.059200000003</v>
      </c>
      <c r="G15" s="16">
        <f t="shared" si="0"/>
        <v>645683.28669999994</v>
      </c>
      <c r="H15" s="27">
        <f>RA!J19</f>
        <v>10.969505356376899</v>
      </c>
      <c r="I15" s="20">
        <f>VLOOKUP(B15,RMS!B:D,3,FALSE)</f>
        <v>725238.395549573</v>
      </c>
      <c r="J15" s="21">
        <f>VLOOKUP(B15,RMS!B:E,4,FALSE)</f>
        <v>645683.28671196604</v>
      </c>
      <c r="K15" s="22">
        <f t="shared" si="1"/>
        <v>-4.964957304764539E-2</v>
      </c>
      <c r="L15" s="22">
        <f t="shared" si="2"/>
        <v>-1.1966098099946976E-5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1031362.1729</v>
      </c>
      <c r="F16" s="25">
        <f>VLOOKUP(C16,RA!B20:I55,8,0)</f>
        <v>66334.430300000007</v>
      </c>
      <c r="G16" s="16">
        <f t="shared" si="0"/>
        <v>965027.7426</v>
      </c>
      <c r="H16" s="27">
        <f>RA!J20</f>
        <v>6.4317300016423804</v>
      </c>
      <c r="I16" s="20">
        <f>VLOOKUP(B16,RMS!B:D,3,FALSE)</f>
        <v>1031362.1722</v>
      </c>
      <c r="J16" s="21">
        <f>VLOOKUP(B16,RMS!B:E,4,FALSE)</f>
        <v>965027.7426</v>
      </c>
      <c r="K16" s="22">
        <f t="shared" si="1"/>
        <v>6.99999975040555E-4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404396.24280000001</v>
      </c>
      <c r="F17" s="25">
        <f>VLOOKUP(C17,RA!B21:I56,8,0)</f>
        <v>52983.896500000003</v>
      </c>
      <c r="G17" s="16">
        <f t="shared" si="0"/>
        <v>351412.34629999998</v>
      </c>
      <c r="H17" s="27">
        <f>RA!J21</f>
        <v>13.101975461776</v>
      </c>
      <c r="I17" s="20">
        <f>VLOOKUP(B17,RMS!B:D,3,FALSE)</f>
        <v>404395.90954615403</v>
      </c>
      <c r="J17" s="21">
        <f>VLOOKUP(B17,RMS!B:E,4,FALSE)</f>
        <v>351412.34628461499</v>
      </c>
      <c r="K17" s="22">
        <f t="shared" si="1"/>
        <v>0.33325384597992525</v>
      </c>
      <c r="L17" s="22">
        <f t="shared" si="2"/>
        <v>1.5384983271360397E-5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1253618.6795000001</v>
      </c>
      <c r="F18" s="25">
        <f>VLOOKUP(C18,RA!B22:I57,8,0)</f>
        <v>167356.1967</v>
      </c>
      <c r="G18" s="16">
        <f t="shared" si="0"/>
        <v>1086262.4828000001</v>
      </c>
      <c r="H18" s="27">
        <f>RA!J22</f>
        <v>13.349848677011501</v>
      </c>
      <c r="I18" s="20">
        <f>VLOOKUP(B18,RMS!B:D,3,FALSE)</f>
        <v>1253618.9685327399</v>
      </c>
      <c r="J18" s="21">
        <f>VLOOKUP(B18,RMS!B:E,4,FALSE)</f>
        <v>1086262.48406283</v>
      </c>
      <c r="K18" s="22">
        <f t="shared" si="1"/>
        <v>-0.28903273981995881</v>
      </c>
      <c r="L18" s="22">
        <f t="shared" si="2"/>
        <v>-1.2628298718482256E-3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2686293.5559999999</v>
      </c>
      <c r="F19" s="25">
        <f>VLOOKUP(C19,RA!B23:I58,8,0)</f>
        <v>164315.08720000001</v>
      </c>
      <c r="G19" s="16">
        <f t="shared" si="0"/>
        <v>2521978.4687999999</v>
      </c>
      <c r="H19" s="27">
        <f>RA!J23</f>
        <v>6.1167956433127797</v>
      </c>
      <c r="I19" s="20">
        <f>VLOOKUP(B19,RMS!B:D,3,FALSE)</f>
        <v>2686294.5943444399</v>
      </c>
      <c r="J19" s="21">
        <f>VLOOKUP(B19,RMS!B:E,4,FALSE)</f>
        <v>2521978.5069401702</v>
      </c>
      <c r="K19" s="22">
        <f t="shared" si="1"/>
        <v>-1.0383444400504231</v>
      </c>
      <c r="L19" s="22">
        <f t="shared" si="2"/>
        <v>-3.8140170276165009E-2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347161.60590000002</v>
      </c>
      <c r="F20" s="25">
        <f>VLOOKUP(C20,RA!B24:I59,8,0)</f>
        <v>57564.133800000003</v>
      </c>
      <c r="G20" s="16">
        <f t="shared" si="0"/>
        <v>289597.47210000001</v>
      </c>
      <c r="H20" s="27">
        <f>RA!J24</f>
        <v>16.581365226367001</v>
      </c>
      <c r="I20" s="20">
        <f>VLOOKUP(B20,RMS!B:D,3,FALSE)</f>
        <v>347161.60601097503</v>
      </c>
      <c r="J20" s="21">
        <f>VLOOKUP(B20,RMS!B:E,4,FALSE)</f>
        <v>289597.470163711</v>
      </c>
      <c r="K20" s="22">
        <f t="shared" si="1"/>
        <v>-1.109750010073185E-4</v>
      </c>
      <c r="L20" s="22">
        <f t="shared" si="2"/>
        <v>1.9362890161573887E-3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520046.6299</v>
      </c>
      <c r="F21" s="25">
        <f>VLOOKUP(C21,RA!B25:I60,8,0)</f>
        <v>39286.8992</v>
      </c>
      <c r="G21" s="16">
        <f t="shared" si="0"/>
        <v>480759.73070000001</v>
      </c>
      <c r="H21" s="27">
        <f>RA!J25</f>
        <v>7.55449548967455</v>
      </c>
      <c r="I21" s="20">
        <f>VLOOKUP(B21,RMS!B:D,3,FALSE)</f>
        <v>520046.63084238698</v>
      </c>
      <c r="J21" s="21">
        <f>VLOOKUP(B21,RMS!B:E,4,FALSE)</f>
        <v>480759.74498586799</v>
      </c>
      <c r="K21" s="22">
        <f t="shared" si="1"/>
        <v>-9.4238697784021497E-4</v>
      </c>
      <c r="L21" s="22">
        <f t="shared" si="2"/>
        <v>-1.4285867975559086E-2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588530.36120000004</v>
      </c>
      <c r="F22" s="25">
        <f>VLOOKUP(C22,RA!B26:I61,8,0)</f>
        <v>125225.63219999999</v>
      </c>
      <c r="G22" s="16">
        <f t="shared" si="0"/>
        <v>463304.72900000005</v>
      </c>
      <c r="H22" s="27">
        <f>RA!J26</f>
        <v>21.277684288822002</v>
      </c>
      <c r="I22" s="20">
        <f>VLOOKUP(B22,RMS!B:D,3,FALSE)</f>
        <v>588530.35771470401</v>
      </c>
      <c r="J22" s="21">
        <f>VLOOKUP(B22,RMS!B:E,4,FALSE)</f>
        <v>463304.713493263</v>
      </c>
      <c r="K22" s="22">
        <f t="shared" si="1"/>
        <v>3.485296037979424E-3</v>
      </c>
      <c r="L22" s="22">
        <f t="shared" si="2"/>
        <v>1.550673705060035E-2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321046.28340000001</v>
      </c>
      <c r="F23" s="25">
        <f>VLOOKUP(C23,RA!B27:I62,8,0)</f>
        <v>92796.143599999996</v>
      </c>
      <c r="G23" s="16">
        <f t="shared" si="0"/>
        <v>228250.1398</v>
      </c>
      <c r="H23" s="27">
        <f>RA!J27</f>
        <v>28.9042883839845</v>
      </c>
      <c r="I23" s="20">
        <f>VLOOKUP(B23,RMS!B:D,3,FALSE)</f>
        <v>321046.22812232102</v>
      </c>
      <c r="J23" s="21">
        <f>VLOOKUP(B23,RMS!B:E,4,FALSE)</f>
        <v>228250.14277453499</v>
      </c>
      <c r="K23" s="22">
        <f t="shared" si="1"/>
        <v>5.5277678999118507E-2</v>
      </c>
      <c r="L23" s="22">
        <f t="shared" si="2"/>
        <v>-2.9745349893346429E-3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1575606.0774999999</v>
      </c>
      <c r="F24" s="25">
        <f>VLOOKUP(C24,RA!B28:I63,8,0)</f>
        <v>99562.110700000005</v>
      </c>
      <c r="G24" s="16">
        <f t="shared" si="0"/>
        <v>1476043.9667999998</v>
      </c>
      <c r="H24" s="27">
        <f>RA!J28</f>
        <v>6.3189722432382496</v>
      </c>
      <c r="I24" s="20">
        <f>VLOOKUP(B24,RMS!B:D,3,FALSE)</f>
        <v>1575606.0766115</v>
      </c>
      <c r="J24" s="21">
        <f>VLOOKUP(B24,RMS!B:E,4,FALSE)</f>
        <v>1476043.9566490899</v>
      </c>
      <c r="K24" s="22">
        <f t="shared" si="1"/>
        <v>8.8849989697337151E-4</v>
      </c>
      <c r="L24" s="22">
        <f t="shared" si="2"/>
        <v>1.0150909889489412E-2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643495.54059999995</v>
      </c>
      <c r="F25" s="25">
        <f>VLOOKUP(C25,RA!B29:I64,8,0)</f>
        <v>105855.8486</v>
      </c>
      <c r="G25" s="16">
        <f t="shared" si="0"/>
        <v>537639.69199999992</v>
      </c>
      <c r="H25" s="27">
        <f>RA!J29</f>
        <v>16.450129320445502</v>
      </c>
      <c r="I25" s="20">
        <f>VLOOKUP(B25,RMS!B:D,3,FALSE)</f>
        <v>643495.54003097303</v>
      </c>
      <c r="J25" s="21">
        <f>VLOOKUP(B25,RMS!B:E,4,FALSE)</f>
        <v>537639.68866590096</v>
      </c>
      <c r="K25" s="22">
        <f t="shared" si="1"/>
        <v>5.6902691721916199E-4</v>
      </c>
      <c r="L25" s="22">
        <f t="shared" si="2"/>
        <v>3.3340989612042904E-3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1001067.4442</v>
      </c>
      <c r="F26" s="25">
        <f>VLOOKUP(C26,RA!B30:I65,8,0)</f>
        <v>143907.83590000001</v>
      </c>
      <c r="G26" s="16">
        <f t="shared" si="0"/>
        <v>857159.60829999996</v>
      </c>
      <c r="H26" s="27">
        <f>RA!J30</f>
        <v>14.3754386114318</v>
      </c>
      <c r="I26" s="20">
        <f>VLOOKUP(B26,RMS!B:D,3,FALSE)</f>
        <v>1001067.43670796</v>
      </c>
      <c r="J26" s="21">
        <f>VLOOKUP(B26,RMS!B:E,4,FALSE)</f>
        <v>857159.59658399899</v>
      </c>
      <c r="K26" s="22">
        <f t="shared" si="1"/>
        <v>7.4920400511473417E-3</v>
      </c>
      <c r="L26" s="22">
        <f t="shared" si="2"/>
        <v>1.1716000968590379E-2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1138762.8256999999</v>
      </c>
      <c r="F27" s="25">
        <f>VLOOKUP(C27,RA!B31:I66,8,0)</f>
        <v>30540.9048</v>
      </c>
      <c r="G27" s="16">
        <f t="shared" si="0"/>
        <v>1108221.9209</v>
      </c>
      <c r="H27" s="27">
        <f>RA!J31</f>
        <v>2.6819372841071099</v>
      </c>
      <c r="I27" s="20">
        <f>VLOOKUP(B27,RMS!B:D,3,FALSE)</f>
        <v>1138762.68510265</v>
      </c>
      <c r="J27" s="21">
        <f>VLOOKUP(B27,RMS!B:E,4,FALSE)</f>
        <v>1108221.8432123901</v>
      </c>
      <c r="K27" s="22">
        <f t="shared" si="1"/>
        <v>0.14059734996408224</v>
      </c>
      <c r="L27" s="22">
        <f t="shared" si="2"/>
        <v>7.7687609940767288E-2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164748.47349999999</v>
      </c>
      <c r="F28" s="25">
        <f>VLOOKUP(C28,RA!B32:I67,8,0)</f>
        <v>42296.673999999999</v>
      </c>
      <c r="G28" s="16">
        <f t="shared" si="0"/>
        <v>122451.79949999999</v>
      </c>
      <c r="H28" s="27">
        <f>RA!J32</f>
        <v>25.673484616535799</v>
      </c>
      <c r="I28" s="20">
        <f>VLOOKUP(B28,RMS!B:D,3,FALSE)</f>
        <v>164748.36744827899</v>
      </c>
      <c r="J28" s="21">
        <f>VLOOKUP(B28,RMS!B:E,4,FALSE)</f>
        <v>122451.798476033</v>
      </c>
      <c r="K28" s="22">
        <f t="shared" si="1"/>
        <v>0.10605172099894844</v>
      </c>
      <c r="L28" s="22">
        <f t="shared" si="2"/>
        <v>1.0239669936709106E-3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25.289400000000001</v>
      </c>
      <c r="F29" s="25">
        <f>VLOOKUP(C29,RA!B33:I68,8,0)</f>
        <v>4.4931999999999999</v>
      </c>
      <c r="G29" s="16">
        <f t="shared" si="0"/>
        <v>20.796199999999999</v>
      </c>
      <c r="H29" s="27">
        <f>RA!J33</f>
        <v>17.7671277294044</v>
      </c>
      <c r="I29" s="20">
        <f>VLOOKUP(B29,RMS!B:D,3,FALSE)</f>
        <v>25.289400000000001</v>
      </c>
      <c r="J29" s="21">
        <f>VLOOKUP(B29,RMS!B:E,4,FALSE)</f>
        <v>20.796199999999999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381685.3922</v>
      </c>
      <c r="F31" s="25">
        <f>VLOOKUP(C31,RA!B35:I70,8,0)</f>
        <v>29088.588299999999</v>
      </c>
      <c r="G31" s="16">
        <f t="shared" si="0"/>
        <v>352596.8039</v>
      </c>
      <c r="H31" s="27">
        <f>RA!J35</f>
        <v>7.6210902734149801</v>
      </c>
      <c r="I31" s="20">
        <f>VLOOKUP(B31,RMS!B:D,3,FALSE)</f>
        <v>381685.39140000002</v>
      </c>
      <c r="J31" s="21">
        <f>VLOOKUP(B31,RMS!B:E,4,FALSE)</f>
        <v>352596.80949999997</v>
      </c>
      <c r="K31" s="22">
        <f t="shared" si="1"/>
        <v>7.9999997979030013E-4</v>
      </c>
      <c r="L31" s="22">
        <f t="shared" si="2"/>
        <v>-5.5999999749474227E-3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315162.39350000001</v>
      </c>
      <c r="F35" s="25">
        <f>VLOOKUP(C35,RA!B8:I74,8,0)</f>
        <v>16572.2392</v>
      </c>
      <c r="G35" s="16">
        <f t="shared" si="0"/>
        <v>298590.15429999999</v>
      </c>
      <c r="H35" s="27">
        <f>RA!J39</f>
        <v>5.2583174711801401</v>
      </c>
      <c r="I35" s="20">
        <f>VLOOKUP(B35,RMS!B:D,3,FALSE)</f>
        <v>315162.39316239301</v>
      </c>
      <c r="J35" s="21">
        <f>VLOOKUP(B35,RMS!B:E,4,FALSE)</f>
        <v>298590.15341880301</v>
      </c>
      <c r="K35" s="22">
        <f t="shared" si="1"/>
        <v>3.3760699443519115E-4</v>
      </c>
      <c r="L35" s="22">
        <f t="shared" si="2"/>
        <v>8.8119698921218514E-4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721678.7463</v>
      </c>
      <c r="F36" s="25">
        <f>VLOOKUP(C36,RA!B8:I75,8,0)</f>
        <v>52689.353199999998</v>
      </c>
      <c r="G36" s="16">
        <f t="shared" si="0"/>
        <v>668989.39309999999</v>
      </c>
      <c r="H36" s="27">
        <f>RA!J40</f>
        <v>7.3009429015520899</v>
      </c>
      <c r="I36" s="20">
        <f>VLOOKUP(B36,RMS!B:D,3,FALSE)</f>
        <v>721678.74151794903</v>
      </c>
      <c r="J36" s="21">
        <f>VLOOKUP(B36,RMS!B:E,4,FALSE)</f>
        <v>668989.39176239294</v>
      </c>
      <c r="K36" s="22">
        <f t="shared" si="1"/>
        <v>4.782050964422524E-3</v>
      </c>
      <c r="L36" s="22">
        <f t="shared" si="2"/>
        <v>1.3376070419326425E-3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32972.347099999999</v>
      </c>
      <c r="F39" s="25">
        <f>VLOOKUP(C39,RA!B8:I78,8,0)</f>
        <v>3100.6296000000002</v>
      </c>
      <c r="G39" s="16">
        <f t="shared" si="0"/>
        <v>29871.717499999999</v>
      </c>
      <c r="H39" s="27">
        <f>RA!J43</f>
        <v>9.4037272827326301</v>
      </c>
      <c r="I39" s="20">
        <f>VLOOKUP(B39,RMS!B:D,3,FALSE)</f>
        <v>32972.346872399998</v>
      </c>
      <c r="J39" s="21">
        <f>VLOOKUP(B39,RMS!B:E,4,FALSE)</f>
        <v>29871.717494894499</v>
      </c>
      <c r="K39" s="22">
        <f t="shared" si="1"/>
        <v>2.2760000138077885E-4</v>
      </c>
      <c r="L39" s="22">
        <f t="shared" si="2"/>
        <v>5.1054994401056319E-6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19957528.025699999</v>
      </c>
      <c r="E7" s="62">
        <v>24676762</v>
      </c>
      <c r="F7" s="63">
        <v>80.875797342050006</v>
      </c>
      <c r="G7" s="62">
        <v>13306440.6852</v>
      </c>
      <c r="H7" s="63">
        <v>49.983970152872203</v>
      </c>
      <c r="I7" s="62">
        <v>2045634.2936</v>
      </c>
      <c r="J7" s="63">
        <v>10.2499382236405</v>
      </c>
      <c r="K7" s="62">
        <v>1754286.4491000001</v>
      </c>
      <c r="L7" s="63">
        <v>13.183739292891399</v>
      </c>
      <c r="M7" s="63">
        <v>0.166077691958157</v>
      </c>
      <c r="N7" s="62">
        <v>224779581.5747</v>
      </c>
      <c r="O7" s="62">
        <v>6041498786.8001003</v>
      </c>
      <c r="P7" s="62">
        <v>1090450</v>
      </c>
      <c r="Q7" s="62">
        <v>957747</v>
      </c>
      <c r="R7" s="63">
        <v>13.8557468726083</v>
      </c>
      <c r="S7" s="62">
        <v>18.3021028251639</v>
      </c>
      <c r="T7" s="62">
        <v>17.799525927202101</v>
      </c>
      <c r="U7" s="64">
        <v>2.7460063073783099</v>
      </c>
      <c r="V7" s="52"/>
      <c r="W7" s="52"/>
    </row>
    <row r="8" spans="1:23" ht="14.25" thickBot="1">
      <c r="A8" s="47">
        <v>41622</v>
      </c>
      <c r="B8" s="50" t="s">
        <v>6</v>
      </c>
      <c r="C8" s="51"/>
      <c r="D8" s="65">
        <v>701662.30209999997</v>
      </c>
      <c r="E8" s="65">
        <v>784360</v>
      </c>
      <c r="F8" s="66">
        <v>89.456665574481093</v>
      </c>
      <c r="G8" s="65">
        <v>472337.60350000003</v>
      </c>
      <c r="H8" s="66">
        <v>48.551014549914001</v>
      </c>
      <c r="I8" s="65">
        <v>95531.7837</v>
      </c>
      <c r="J8" s="66">
        <v>13.6150657394709</v>
      </c>
      <c r="K8" s="65">
        <v>110996.2371</v>
      </c>
      <c r="L8" s="66">
        <v>23.4993437485229</v>
      </c>
      <c r="M8" s="66">
        <v>-0.13932412308777301</v>
      </c>
      <c r="N8" s="65">
        <v>8427831.2916999999</v>
      </c>
      <c r="O8" s="65">
        <v>212682483.9804</v>
      </c>
      <c r="P8" s="65">
        <v>28346</v>
      </c>
      <c r="Q8" s="65">
        <v>24940</v>
      </c>
      <c r="R8" s="66">
        <v>13.656776263031301</v>
      </c>
      <c r="S8" s="65">
        <v>24.753485574684301</v>
      </c>
      <c r="T8" s="65">
        <v>26.0655387890938</v>
      </c>
      <c r="U8" s="67">
        <v>-5.30047863542669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149754.01990000001</v>
      </c>
      <c r="E9" s="65">
        <v>181393</v>
      </c>
      <c r="F9" s="66">
        <v>82.557772295513104</v>
      </c>
      <c r="G9" s="65">
        <v>66987.850999999995</v>
      </c>
      <c r="H9" s="66">
        <v>123.553999216962</v>
      </c>
      <c r="I9" s="65">
        <v>33320.048699999999</v>
      </c>
      <c r="J9" s="66">
        <v>22.249852606460799</v>
      </c>
      <c r="K9" s="65">
        <v>15818.771199999999</v>
      </c>
      <c r="L9" s="66">
        <v>23.614388226904001</v>
      </c>
      <c r="M9" s="66">
        <v>1.1063613778041099</v>
      </c>
      <c r="N9" s="65">
        <v>1302399.3629999999</v>
      </c>
      <c r="O9" s="65">
        <v>39110818.665200002</v>
      </c>
      <c r="P9" s="65">
        <v>9314</v>
      </c>
      <c r="Q9" s="65">
        <v>6226</v>
      </c>
      <c r="R9" s="66">
        <v>49.598458079023501</v>
      </c>
      <c r="S9" s="65">
        <v>16.078378773888801</v>
      </c>
      <c r="T9" s="65">
        <v>15.2879731448763</v>
      </c>
      <c r="U9" s="67">
        <v>4.9159535306884399</v>
      </c>
      <c r="V9" s="52"/>
      <c r="W9" s="52"/>
    </row>
    <row r="10" spans="1:23" ht="14.25" thickBot="1">
      <c r="A10" s="48"/>
      <c r="B10" s="50" t="s">
        <v>8</v>
      </c>
      <c r="C10" s="51"/>
      <c r="D10" s="65">
        <v>186208.4803</v>
      </c>
      <c r="E10" s="65">
        <v>195337</v>
      </c>
      <c r="F10" s="66">
        <v>95.326784121799804</v>
      </c>
      <c r="G10" s="65">
        <v>73671.131999999998</v>
      </c>
      <c r="H10" s="66">
        <v>152.75637179024201</v>
      </c>
      <c r="I10" s="65">
        <v>47582.958899999998</v>
      </c>
      <c r="J10" s="66">
        <v>25.553593919750199</v>
      </c>
      <c r="K10" s="65">
        <v>21331.404399999999</v>
      </c>
      <c r="L10" s="66">
        <v>28.954902444012902</v>
      </c>
      <c r="M10" s="66">
        <v>1.2306528912836101</v>
      </c>
      <c r="N10" s="65">
        <v>1729351.8391</v>
      </c>
      <c r="O10" s="65">
        <v>53075471.306299999</v>
      </c>
      <c r="P10" s="65">
        <v>103114</v>
      </c>
      <c r="Q10" s="65">
        <v>87136</v>
      </c>
      <c r="R10" s="66">
        <v>18.336852735952998</v>
      </c>
      <c r="S10" s="65">
        <v>1.8058506148534601</v>
      </c>
      <c r="T10" s="65">
        <v>1.3870965651395499</v>
      </c>
      <c r="U10" s="67">
        <v>23.1887425388114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90788.177200000006</v>
      </c>
      <c r="E11" s="65">
        <v>79471</v>
      </c>
      <c r="F11" s="66">
        <v>114.240637716903</v>
      </c>
      <c r="G11" s="65">
        <v>72160.187000000005</v>
      </c>
      <c r="H11" s="66">
        <v>25.814775396854198</v>
      </c>
      <c r="I11" s="65">
        <v>17411.701700000001</v>
      </c>
      <c r="J11" s="66">
        <v>19.178380089781101</v>
      </c>
      <c r="K11" s="65">
        <v>16517.5962</v>
      </c>
      <c r="L11" s="66">
        <v>22.890179317301399</v>
      </c>
      <c r="M11" s="66">
        <v>5.4130485403197003E-2</v>
      </c>
      <c r="N11" s="65">
        <v>977660.18389999995</v>
      </c>
      <c r="O11" s="65">
        <v>19547226.124400001</v>
      </c>
      <c r="P11" s="65">
        <v>4290</v>
      </c>
      <c r="Q11" s="65">
        <v>3463</v>
      </c>
      <c r="R11" s="66">
        <v>23.8810280103956</v>
      </c>
      <c r="S11" s="65">
        <v>21.162745268065301</v>
      </c>
      <c r="T11" s="65">
        <v>20.754288564828201</v>
      </c>
      <c r="U11" s="67">
        <v>1.9300742794151999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265927.97840000002</v>
      </c>
      <c r="E12" s="65">
        <v>284673</v>
      </c>
      <c r="F12" s="66">
        <v>93.4152442978435</v>
      </c>
      <c r="G12" s="65">
        <v>234802.18599999999</v>
      </c>
      <c r="H12" s="66">
        <v>13.256176584318499</v>
      </c>
      <c r="I12" s="65">
        <v>-5507.6836000000003</v>
      </c>
      <c r="J12" s="66">
        <v>-2.0711185160500598</v>
      </c>
      <c r="K12" s="65">
        <v>23805.125499999998</v>
      </c>
      <c r="L12" s="66">
        <v>10.1383747338707</v>
      </c>
      <c r="M12" s="66">
        <v>-1.23136545110842</v>
      </c>
      <c r="N12" s="65">
        <v>3577231.2574</v>
      </c>
      <c r="O12" s="65">
        <v>75568062.912</v>
      </c>
      <c r="P12" s="65">
        <v>2303</v>
      </c>
      <c r="Q12" s="65">
        <v>2141</v>
      </c>
      <c r="R12" s="66">
        <v>7.5665576833255503</v>
      </c>
      <c r="S12" s="65">
        <v>115.47024680851101</v>
      </c>
      <c r="T12" s="65">
        <v>126.611667818776</v>
      </c>
      <c r="U12" s="67">
        <v>-9.6487375044256591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525754.03</v>
      </c>
      <c r="E13" s="65">
        <v>507654</v>
      </c>
      <c r="F13" s="66">
        <v>103.565426451875</v>
      </c>
      <c r="G13" s="65">
        <v>356465.39539999998</v>
      </c>
      <c r="H13" s="66">
        <v>47.490902843468497</v>
      </c>
      <c r="I13" s="65">
        <v>83598.2595</v>
      </c>
      <c r="J13" s="66">
        <v>15.900640742592101</v>
      </c>
      <c r="K13" s="65">
        <v>76978.824299999993</v>
      </c>
      <c r="L13" s="66">
        <v>21.595034270751501</v>
      </c>
      <c r="M13" s="66">
        <v>8.5990339034055993E-2</v>
      </c>
      <c r="N13" s="65">
        <v>5806670.7238999996</v>
      </c>
      <c r="O13" s="65">
        <v>115486034.1302</v>
      </c>
      <c r="P13" s="65">
        <v>12785</v>
      </c>
      <c r="Q13" s="65">
        <v>10996</v>
      </c>
      <c r="R13" s="66">
        <v>16.269552564568901</v>
      </c>
      <c r="S13" s="65">
        <v>41.122724286272998</v>
      </c>
      <c r="T13" s="65">
        <v>38.531163304838103</v>
      </c>
      <c r="U13" s="67">
        <v>6.3020167715394599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285445.79180000001</v>
      </c>
      <c r="E14" s="65">
        <v>201792</v>
      </c>
      <c r="F14" s="66">
        <v>141.45545502299399</v>
      </c>
      <c r="G14" s="65">
        <v>152220.42300000001</v>
      </c>
      <c r="H14" s="66">
        <v>87.521349746873298</v>
      </c>
      <c r="I14" s="65">
        <v>54427.472800000003</v>
      </c>
      <c r="J14" s="66">
        <v>19.0675337887395</v>
      </c>
      <c r="K14" s="65">
        <v>28749.169099999999</v>
      </c>
      <c r="L14" s="66">
        <v>18.886538700526401</v>
      </c>
      <c r="M14" s="66">
        <v>0.89318420336537696</v>
      </c>
      <c r="N14" s="65">
        <v>2879907.7488000002</v>
      </c>
      <c r="O14" s="65">
        <v>59569595.3939</v>
      </c>
      <c r="P14" s="65">
        <v>4302</v>
      </c>
      <c r="Q14" s="65">
        <v>2985</v>
      </c>
      <c r="R14" s="66">
        <v>44.120603015075403</v>
      </c>
      <c r="S14" s="65">
        <v>66.351880939098095</v>
      </c>
      <c r="T14" s="65">
        <v>66.0485320268007</v>
      </c>
      <c r="U14" s="67">
        <v>0.45718208437204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159696.0857</v>
      </c>
      <c r="E15" s="65">
        <v>127778</v>
      </c>
      <c r="F15" s="66">
        <v>124.979327975082</v>
      </c>
      <c r="G15" s="65">
        <v>85647.285000000003</v>
      </c>
      <c r="H15" s="66">
        <v>86.457849422780896</v>
      </c>
      <c r="I15" s="65">
        <v>28475.815399999999</v>
      </c>
      <c r="J15" s="66">
        <v>17.831254457603801</v>
      </c>
      <c r="K15" s="65">
        <v>20071.669300000001</v>
      </c>
      <c r="L15" s="66">
        <v>23.435266278434899</v>
      </c>
      <c r="M15" s="66">
        <v>0.41870688353758401</v>
      </c>
      <c r="N15" s="65">
        <v>1778960.7143999999</v>
      </c>
      <c r="O15" s="65">
        <v>37769904.176700003</v>
      </c>
      <c r="P15" s="65">
        <v>5004</v>
      </c>
      <c r="Q15" s="65">
        <v>4152</v>
      </c>
      <c r="R15" s="66">
        <v>20.520231213872801</v>
      </c>
      <c r="S15" s="65">
        <v>31.913686191047201</v>
      </c>
      <c r="T15" s="65">
        <v>30.8648296483622</v>
      </c>
      <c r="U15" s="67">
        <v>3.28654150575426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713276.28040000005</v>
      </c>
      <c r="E16" s="65">
        <v>860010</v>
      </c>
      <c r="F16" s="66">
        <v>82.938137975139796</v>
      </c>
      <c r="G16" s="65">
        <v>379611.31420000002</v>
      </c>
      <c r="H16" s="66">
        <v>87.896475610367901</v>
      </c>
      <c r="I16" s="65">
        <v>70733.083700000003</v>
      </c>
      <c r="J16" s="66">
        <v>9.9166459959012592</v>
      </c>
      <c r="K16" s="65">
        <v>35431.540999999997</v>
      </c>
      <c r="L16" s="66">
        <v>9.33363671593116</v>
      </c>
      <c r="M16" s="66">
        <v>0.99633100067535896</v>
      </c>
      <c r="N16" s="65">
        <v>8227258.5530000003</v>
      </c>
      <c r="O16" s="65">
        <v>294172470.70660001</v>
      </c>
      <c r="P16" s="65">
        <v>46772</v>
      </c>
      <c r="Q16" s="65">
        <v>37958</v>
      </c>
      <c r="R16" s="66">
        <v>23.220401496390799</v>
      </c>
      <c r="S16" s="65">
        <v>15.250070135978801</v>
      </c>
      <c r="T16" s="65">
        <v>15.403561957953499</v>
      </c>
      <c r="U16" s="67">
        <v>-1.00649912168346</v>
      </c>
      <c r="V16" s="52"/>
      <c r="W16" s="52"/>
    </row>
    <row r="17" spans="1:21" ht="12" thickBot="1">
      <c r="A17" s="48"/>
      <c r="B17" s="50" t="s">
        <v>15</v>
      </c>
      <c r="C17" s="51"/>
      <c r="D17" s="65">
        <v>520430.52590000001</v>
      </c>
      <c r="E17" s="65">
        <v>530024</v>
      </c>
      <c r="F17" s="66">
        <v>98.189992509773205</v>
      </c>
      <c r="G17" s="65">
        <v>651594.06469999999</v>
      </c>
      <c r="H17" s="66">
        <v>-20.1296398948</v>
      </c>
      <c r="I17" s="65">
        <v>41236.411800000002</v>
      </c>
      <c r="J17" s="66">
        <v>7.9235190381441098</v>
      </c>
      <c r="K17" s="65">
        <v>54157.210400000004</v>
      </c>
      <c r="L17" s="66">
        <v>8.3114953517777206</v>
      </c>
      <c r="M17" s="66">
        <v>-0.23857947085103201</v>
      </c>
      <c r="N17" s="65">
        <v>6471461.2456999999</v>
      </c>
      <c r="O17" s="65">
        <v>271754468.31699997</v>
      </c>
      <c r="P17" s="65">
        <v>11825</v>
      </c>
      <c r="Q17" s="65">
        <v>10784</v>
      </c>
      <c r="R17" s="66">
        <v>9.6531899109792292</v>
      </c>
      <c r="S17" s="65">
        <v>44.011038131078202</v>
      </c>
      <c r="T17" s="65">
        <v>44.964459031899104</v>
      </c>
      <c r="U17" s="67">
        <v>-2.1663222257591501</v>
      </c>
    </row>
    <row r="18" spans="1:21" ht="12" thickBot="1">
      <c r="A18" s="48"/>
      <c r="B18" s="50" t="s">
        <v>16</v>
      </c>
      <c r="C18" s="51"/>
      <c r="D18" s="65">
        <v>2505685.9465000001</v>
      </c>
      <c r="E18" s="65">
        <v>2308583</v>
      </c>
      <c r="F18" s="66">
        <v>108.537832362969</v>
      </c>
      <c r="G18" s="65">
        <v>1169951.0016000001</v>
      </c>
      <c r="H18" s="66">
        <v>114.170161235238</v>
      </c>
      <c r="I18" s="65">
        <v>209788.28479999999</v>
      </c>
      <c r="J18" s="66">
        <v>8.3724891817762401</v>
      </c>
      <c r="K18" s="65">
        <v>210414.78229999999</v>
      </c>
      <c r="L18" s="66">
        <v>17.984922617463599</v>
      </c>
      <c r="M18" s="66">
        <v>-2.9774405255749998E-3</v>
      </c>
      <c r="N18" s="65">
        <v>21818574.897500001</v>
      </c>
      <c r="O18" s="65">
        <v>685684148.72220004</v>
      </c>
      <c r="P18" s="65">
        <v>110963</v>
      </c>
      <c r="Q18" s="65">
        <v>85175</v>
      </c>
      <c r="R18" s="66">
        <v>30.2764895802759</v>
      </c>
      <c r="S18" s="65">
        <v>22.581274357218199</v>
      </c>
      <c r="T18" s="65">
        <v>19.557037779864999</v>
      </c>
      <c r="U18" s="67">
        <v>13.3926745209864</v>
      </c>
    </row>
    <row r="19" spans="1:21" ht="12" thickBot="1">
      <c r="A19" s="48"/>
      <c r="B19" s="50" t="s">
        <v>17</v>
      </c>
      <c r="C19" s="51"/>
      <c r="D19" s="65">
        <v>725238.34589999996</v>
      </c>
      <c r="E19" s="65">
        <v>977182</v>
      </c>
      <c r="F19" s="66">
        <v>74.217325523802103</v>
      </c>
      <c r="G19" s="65">
        <v>519194.02510000003</v>
      </c>
      <c r="H19" s="66">
        <v>39.685418328979097</v>
      </c>
      <c r="I19" s="65">
        <v>79555.059200000003</v>
      </c>
      <c r="J19" s="66">
        <v>10.969505356376899</v>
      </c>
      <c r="K19" s="65">
        <v>68349.670599999998</v>
      </c>
      <c r="L19" s="66">
        <v>13.1645718740379</v>
      </c>
      <c r="M19" s="66">
        <v>0.16394210098797499</v>
      </c>
      <c r="N19" s="65">
        <v>9747493.3745000008</v>
      </c>
      <c r="O19" s="65">
        <v>240917368.96039999</v>
      </c>
      <c r="P19" s="65">
        <v>18530</v>
      </c>
      <c r="Q19" s="65">
        <v>15423</v>
      </c>
      <c r="R19" s="66">
        <v>20.1452376321079</v>
      </c>
      <c r="S19" s="65">
        <v>39.138604743658902</v>
      </c>
      <c r="T19" s="65">
        <v>40.096622103352097</v>
      </c>
      <c r="U19" s="67">
        <v>-2.4477555241629401</v>
      </c>
    </row>
    <row r="20" spans="1:21" ht="12" thickBot="1">
      <c r="A20" s="48"/>
      <c r="B20" s="50" t="s">
        <v>18</v>
      </c>
      <c r="C20" s="51"/>
      <c r="D20" s="65">
        <v>1031362.1729</v>
      </c>
      <c r="E20" s="65">
        <v>1444809</v>
      </c>
      <c r="F20" s="66">
        <v>71.3839803669551</v>
      </c>
      <c r="G20" s="65">
        <v>763285.86250000005</v>
      </c>
      <c r="H20" s="66">
        <v>35.121351458281502</v>
      </c>
      <c r="I20" s="65">
        <v>66334.430300000007</v>
      </c>
      <c r="J20" s="66">
        <v>6.4317300016423804</v>
      </c>
      <c r="K20" s="65">
        <v>55357.766900000002</v>
      </c>
      <c r="L20" s="66">
        <v>7.2525602293596796</v>
      </c>
      <c r="M20" s="66">
        <v>0.19828587774916201</v>
      </c>
      <c r="N20" s="65">
        <v>14582249.2556</v>
      </c>
      <c r="O20" s="65">
        <v>368452166.15899998</v>
      </c>
      <c r="P20" s="65">
        <v>41716</v>
      </c>
      <c r="Q20" s="65">
        <v>38443</v>
      </c>
      <c r="R20" s="66">
        <v>8.5139037015841605</v>
      </c>
      <c r="S20" s="65">
        <v>24.723419620769</v>
      </c>
      <c r="T20" s="65">
        <v>25.499156111645799</v>
      </c>
      <c r="U20" s="67">
        <v>-3.1376585552313401</v>
      </c>
    </row>
    <row r="21" spans="1:21" ht="12" thickBot="1">
      <c r="A21" s="48"/>
      <c r="B21" s="50" t="s">
        <v>19</v>
      </c>
      <c r="C21" s="51"/>
      <c r="D21" s="65">
        <v>404396.24280000001</v>
      </c>
      <c r="E21" s="65">
        <v>550110</v>
      </c>
      <c r="F21" s="66">
        <v>73.511887222555501</v>
      </c>
      <c r="G21" s="65">
        <v>295686.4474</v>
      </c>
      <c r="H21" s="66">
        <v>36.765227610496098</v>
      </c>
      <c r="I21" s="65">
        <v>52983.896500000003</v>
      </c>
      <c r="J21" s="66">
        <v>13.101975461776</v>
      </c>
      <c r="K21" s="65">
        <v>39465.937100000003</v>
      </c>
      <c r="L21" s="66">
        <v>13.3472255651309</v>
      </c>
      <c r="M21" s="66">
        <v>0.34252219491831098</v>
      </c>
      <c r="N21" s="65">
        <v>4870759.8047000002</v>
      </c>
      <c r="O21" s="65">
        <v>136778500.20179999</v>
      </c>
      <c r="P21" s="65">
        <v>37974</v>
      </c>
      <c r="Q21" s="65">
        <v>34978</v>
      </c>
      <c r="R21" s="66">
        <v>8.5653839556292493</v>
      </c>
      <c r="S21" s="65">
        <v>10.649292747669501</v>
      </c>
      <c r="T21" s="65">
        <v>10.4182281376865</v>
      </c>
      <c r="U21" s="67">
        <v>2.1697648422096201</v>
      </c>
    </row>
    <row r="22" spans="1:21" ht="12" thickBot="1">
      <c r="A22" s="48"/>
      <c r="B22" s="50" t="s">
        <v>20</v>
      </c>
      <c r="C22" s="51"/>
      <c r="D22" s="65">
        <v>1253618.6795000001</v>
      </c>
      <c r="E22" s="65">
        <v>1523615</v>
      </c>
      <c r="F22" s="66">
        <v>82.279229300052805</v>
      </c>
      <c r="G22" s="65">
        <v>602110.62210000004</v>
      </c>
      <c r="H22" s="66">
        <v>108.204046480315</v>
      </c>
      <c r="I22" s="65">
        <v>167356.1967</v>
      </c>
      <c r="J22" s="66">
        <v>13.349848677011501</v>
      </c>
      <c r="K22" s="65">
        <v>90824.750599999999</v>
      </c>
      <c r="L22" s="66">
        <v>15.084396000726199</v>
      </c>
      <c r="M22" s="66">
        <v>0.84262764934033296</v>
      </c>
      <c r="N22" s="65">
        <v>13390093.597100001</v>
      </c>
      <c r="O22" s="65">
        <v>389440621.47180003</v>
      </c>
      <c r="P22" s="65">
        <v>75152</v>
      </c>
      <c r="Q22" s="65">
        <v>62963</v>
      </c>
      <c r="R22" s="66">
        <v>19.3589886123596</v>
      </c>
      <c r="S22" s="65">
        <v>16.681108679742401</v>
      </c>
      <c r="T22" s="65">
        <v>16.0323154122262</v>
      </c>
      <c r="U22" s="67">
        <v>3.88938936837007</v>
      </c>
    </row>
    <row r="23" spans="1:21" ht="12" thickBot="1">
      <c r="A23" s="48"/>
      <c r="B23" s="50" t="s">
        <v>21</v>
      </c>
      <c r="C23" s="51"/>
      <c r="D23" s="65">
        <v>2686293.5559999999</v>
      </c>
      <c r="E23" s="65">
        <v>3432776</v>
      </c>
      <c r="F23" s="66">
        <v>78.254262905590096</v>
      </c>
      <c r="G23" s="65">
        <v>1791062.0495</v>
      </c>
      <c r="H23" s="66">
        <v>49.983277058989401</v>
      </c>
      <c r="I23" s="65">
        <v>164315.08720000001</v>
      </c>
      <c r="J23" s="66">
        <v>6.1167956433127797</v>
      </c>
      <c r="K23" s="65">
        <v>207212.41339999999</v>
      </c>
      <c r="L23" s="66">
        <v>11.5692481708183</v>
      </c>
      <c r="M23" s="66">
        <v>-0.20702102492861599</v>
      </c>
      <c r="N23" s="65">
        <v>33591893.4793</v>
      </c>
      <c r="O23" s="65">
        <v>879642418.48249996</v>
      </c>
      <c r="P23" s="65">
        <v>94558</v>
      </c>
      <c r="Q23" s="65">
        <v>87704</v>
      </c>
      <c r="R23" s="66">
        <v>7.8149229225576997</v>
      </c>
      <c r="S23" s="65">
        <v>28.4089506546247</v>
      </c>
      <c r="T23" s="65">
        <v>29.110732493386799</v>
      </c>
      <c r="U23" s="67">
        <v>-2.4702842681305799</v>
      </c>
    </row>
    <row r="24" spans="1:21" ht="12" thickBot="1">
      <c r="A24" s="48"/>
      <c r="B24" s="50" t="s">
        <v>22</v>
      </c>
      <c r="C24" s="51"/>
      <c r="D24" s="65">
        <v>347161.60590000002</v>
      </c>
      <c r="E24" s="65">
        <v>412558</v>
      </c>
      <c r="F24" s="66">
        <v>84.148557511913495</v>
      </c>
      <c r="G24" s="65">
        <v>257912.37599999999</v>
      </c>
      <c r="H24" s="66">
        <v>34.604477413677898</v>
      </c>
      <c r="I24" s="65">
        <v>57564.133800000003</v>
      </c>
      <c r="J24" s="66">
        <v>16.581365226367001</v>
      </c>
      <c r="K24" s="65">
        <v>38418.289199999999</v>
      </c>
      <c r="L24" s="66">
        <v>14.8958688201919</v>
      </c>
      <c r="M24" s="66">
        <v>0.49835234724611299</v>
      </c>
      <c r="N24" s="65">
        <v>3937907.8462</v>
      </c>
      <c r="O24" s="65">
        <v>106404866.1503</v>
      </c>
      <c r="P24" s="65">
        <v>36592</v>
      </c>
      <c r="Q24" s="65">
        <v>32336</v>
      </c>
      <c r="R24" s="66">
        <v>13.16180108857</v>
      </c>
      <c r="S24" s="65">
        <v>9.4873635193484898</v>
      </c>
      <c r="T24" s="65">
        <v>9.4420974053686297</v>
      </c>
      <c r="U24" s="67">
        <v>0.47712005434958499</v>
      </c>
    </row>
    <row r="25" spans="1:21" ht="12" thickBot="1">
      <c r="A25" s="48"/>
      <c r="B25" s="50" t="s">
        <v>23</v>
      </c>
      <c r="C25" s="51"/>
      <c r="D25" s="65">
        <v>520046.6299</v>
      </c>
      <c r="E25" s="65">
        <v>450141</v>
      </c>
      <c r="F25" s="66">
        <v>115.52971844377601</v>
      </c>
      <c r="G25" s="65">
        <v>349099.45559999999</v>
      </c>
      <c r="H25" s="66">
        <v>48.9680437931912</v>
      </c>
      <c r="I25" s="65">
        <v>39286.8992</v>
      </c>
      <c r="J25" s="66">
        <v>7.55449548967455</v>
      </c>
      <c r="K25" s="65">
        <v>33221.967199999999</v>
      </c>
      <c r="L25" s="66">
        <v>9.5164763700078403</v>
      </c>
      <c r="M25" s="66">
        <v>0.18255788296606301</v>
      </c>
      <c r="N25" s="65">
        <v>5073046.7626</v>
      </c>
      <c r="O25" s="65">
        <v>92404641.924600005</v>
      </c>
      <c r="P25" s="65">
        <v>24745</v>
      </c>
      <c r="Q25" s="65">
        <v>21491</v>
      </c>
      <c r="R25" s="66">
        <v>15.1412219068447</v>
      </c>
      <c r="S25" s="65">
        <v>21.0162307496464</v>
      </c>
      <c r="T25" s="65">
        <v>20.1705819785026</v>
      </c>
      <c r="U25" s="67">
        <v>4.0237889525360799</v>
      </c>
    </row>
    <row r="26" spans="1:21" ht="12" thickBot="1">
      <c r="A26" s="48"/>
      <c r="B26" s="50" t="s">
        <v>24</v>
      </c>
      <c r="C26" s="51"/>
      <c r="D26" s="65">
        <v>588530.36120000004</v>
      </c>
      <c r="E26" s="65">
        <v>626810</v>
      </c>
      <c r="F26" s="66">
        <v>93.892943826678007</v>
      </c>
      <c r="G26" s="65">
        <v>482339.05160000001</v>
      </c>
      <c r="H26" s="66">
        <v>22.015905460639299</v>
      </c>
      <c r="I26" s="65">
        <v>125225.63219999999</v>
      </c>
      <c r="J26" s="66">
        <v>21.277684288822002</v>
      </c>
      <c r="K26" s="65">
        <v>97347.291899999997</v>
      </c>
      <c r="L26" s="66">
        <v>20.182336797545801</v>
      </c>
      <c r="M26" s="66">
        <v>0.28638023468221402</v>
      </c>
      <c r="N26" s="65">
        <v>7320388.6911000004</v>
      </c>
      <c r="O26" s="65">
        <v>190920502.94859999</v>
      </c>
      <c r="P26" s="65">
        <v>51138</v>
      </c>
      <c r="Q26" s="65">
        <v>50070</v>
      </c>
      <c r="R26" s="66">
        <v>2.1330137807070102</v>
      </c>
      <c r="S26" s="65">
        <v>11.5086698971411</v>
      </c>
      <c r="T26" s="65">
        <v>11.3374601218294</v>
      </c>
      <c r="U26" s="67">
        <v>1.4876591025880599</v>
      </c>
    </row>
    <row r="27" spans="1:21" ht="12" thickBot="1">
      <c r="A27" s="48"/>
      <c r="B27" s="50" t="s">
        <v>25</v>
      </c>
      <c r="C27" s="51"/>
      <c r="D27" s="65">
        <v>321046.28340000001</v>
      </c>
      <c r="E27" s="65">
        <v>350090</v>
      </c>
      <c r="F27" s="66">
        <v>91.703928532662999</v>
      </c>
      <c r="G27" s="65">
        <v>225506.821</v>
      </c>
      <c r="H27" s="66">
        <v>42.366551032174797</v>
      </c>
      <c r="I27" s="65">
        <v>92796.143599999996</v>
      </c>
      <c r="J27" s="66">
        <v>28.9042883839845</v>
      </c>
      <c r="K27" s="65">
        <v>67517.512000000002</v>
      </c>
      <c r="L27" s="66">
        <v>29.9403413611156</v>
      </c>
      <c r="M27" s="66">
        <v>0.37440111241065899</v>
      </c>
      <c r="N27" s="65">
        <v>3637494.8451</v>
      </c>
      <c r="O27" s="65">
        <v>89925771.454600006</v>
      </c>
      <c r="P27" s="65">
        <v>44318</v>
      </c>
      <c r="Q27" s="65">
        <v>40105</v>
      </c>
      <c r="R27" s="66">
        <v>10.5049245729959</v>
      </c>
      <c r="S27" s="65">
        <v>7.2441509860553301</v>
      </c>
      <c r="T27" s="65">
        <v>6.9944981747911701</v>
      </c>
      <c r="U27" s="67">
        <v>3.4462673644533899</v>
      </c>
    </row>
    <row r="28" spans="1:21" ht="12" thickBot="1">
      <c r="A28" s="48"/>
      <c r="B28" s="50" t="s">
        <v>26</v>
      </c>
      <c r="C28" s="51"/>
      <c r="D28" s="65">
        <v>1575606.0774999999</v>
      </c>
      <c r="E28" s="65">
        <v>1395944</v>
      </c>
      <c r="F28" s="66">
        <v>112.870292612025</v>
      </c>
      <c r="G28" s="65">
        <v>1036734.5246</v>
      </c>
      <c r="H28" s="66">
        <v>51.977776384741396</v>
      </c>
      <c r="I28" s="65">
        <v>99562.110700000005</v>
      </c>
      <c r="J28" s="66">
        <v>6.3189722432382496</v>
      </c>
      <c r="K28" s="65">
        <v>73234.3557</v>
      </c>
      <c r="L28" s="66">
        <v>7.0639449118621602</v>
      </c>
      <c r="M28" s="66">
        <v>0.35950005633762999</v>
      </c>
      <c r="N28" s="65">
        <v>16762946.9868</v>
      </c>
      <c r="O28" s="65">
        <v>320274470.08359998</v>
      </c>
      <c r="P28" s="65">
        <v>57066</v>
      </c>
      <c r="Q28" s="65">
        <v>51000</v>
      </c>
      <c r="R28" s="66">
        <v>11.894117647058801</v>
      </c>
      <c r="S28" s="65">
        <v>27.610242131917399</v>
      </c>
      <c r="T28" s="65">
        <v>26.481898507843098</v>
      </c>
      <c r="U28" s="67">
        <v>4.0866850014688003</v>
      </c>
    </row>
    <row r="29" spans="1:21" ht="12" thickBot="1">
      <c r="A29" s="48"/>
      <c r="B29" s="50" t="s">
        <v>27</v>
      </c>
      <c r="C29" s="51"/>
      <c r="D29" s="65">
        <v>643495.54059999995</v>
      </c>
      <c r="E29" s="65">
        <v>767420</v>
      </c>
      <c r="F29" s="66">
        <v>83.851807432696603</v>
      </c>
      <c r="G29" s="65">
        <v>494910.03029999998</v>
      </c>
      <c r="H29" s="66">
        <v>30.022731648807301</v>
      </c>
      <c r="I29" s="65">
        <v>105855.8486</v>
      </c>
      <c r="J29" s="66">
        <v>16.450129320445502</v>
      </c>
      <c r="K29" s="65">
        <v>91049.057199999996</v>
      </c>
      <c r="L29" s="66">
        <v>18.397092729118601</v>
      </c>
      <c r="M29" s="66">
        <v>0.16262432424176701</v>
      </c>
      <c r="N29" s="65">
        <v>7571444.8965999996</v>
      </c>
      <c r="O29" s="65">
        <v>217406336.5679</v>
      </c>
      <c r="P29" s="65">
        <v>98376</v>
      </c>
      <c r="Q29" s="65">
        <v>92350</v>
      </c>
      <c r="R29" s="66">
        <v>6.5251759610178697</v>
      </c>
      <c r="S29" s="65">
        <v>6.5411842380255401</v>
      </c>
      <c r="T29" s="65">
        <v>5.9327746713589598</v>
      </c>
      <c r="U29" s="67">
        <v>9.3012143447930793</v>
      </c>
    </row>
    <row r="30" spans="1:21" ht="12" thickBot="1">
      <c r="A30" s="48"/>
      <c r="B30" s="50" t="s">
        <v>28</v>
      </c>
      <c r="C30" s="51"/>
      <c r="D30" s="65">
        <v>1001067.4442</v>
      </c>
      <c r="E30" s="65">
        <v>1609329</v>
      </c>
      <c r="F30" s="66">
        <v>62.204026908108901</v>
      </c>
      <c r="G30" s="65">
        <v>725900.89919999999</v>
      </c>
      <c r="H30" s="66">
        <v>37.906902347587</v>
      </c>
      <c r="I30" s="65">
        <v>143907.83590000001</v>
      </c>
      <c r="J30" s="66">
        <v>14.3754386114318</v>
      </c>
      <c r="K30" s="65">
        <v>138640.17939999999</v>
      </c>
      <c r="L30" s="66">
        <v>19.099050511274001</v>
      </c>
      <c r="M30" s="66">
        <v>3.7995165058189999E-2</v>
      </c>
      <c r="N30" s="65">
        <v>11344906.7161</v>
      </c>
      <c r="O30" s="65">
        <v>388003992.09890002</v>
      </c>
      <c r="P30" s="65">
        <v>75332</v>
      </c>
      <c r="Q30" s="65">
        <v>69257</v>
      </c>
      <c r="R30" s="66">
        <v>8.7716765092337194</v>
      </c>
      <c r="S30" s="65">
        <v>13.288741095417601</v>
      </c>
      <c r="T30" s="65">
        <v>12.9868568202492</v>
      </c>
      <c r="U30" s="67">
        <v>2.2717296770308701</v>
      </c>
    </row>
    <row r="31" spans="1:21" ht="12" thickBot="1">
      <c r="A31" s="48"/>
      <c r="B31" s="50" t="s">
        <v>29</v>
      </c>
      <c r="C31" s="51"/>
      <c r="D31" s="65">
        <v>1138762.8256999999</v>
      </c>
      <c r="E31" s="65">
        <v>1222747</v>
      </c>
      <c r="F31" s="66">
        <v>93.131516634266902</v>
      </c>
      <c r="G31" s="65">
        <v>1000904.803</v>
      </c>
      <c r="H31" s="66">
        <v>13.773340110547901</v>
      </c>
      <c r="I31" s="65">
        <v>30540.9048</v>
      </c>
      <c r="J31" s="66">
        <v>2.6819372841071099</v>
      </c>
      <c r="K31" s="65">
        <v>21799.976900000001</v>
      </c>
      <c r="L31" s="66">
        <v>2.1780270046321299</v>
      </c>
      <c r="M31" s="66">
        <v>0.40096042028374801</v>
      </c>
      <c r="N31" s="65">
        <v>12979103.9849</v>
      </c>
      <c r="O31" s="65">
        <v>335573925.27280003</v>
      </c>
      <c r="P31" s="65">
        <v>38638</v>
      </c>
      <c r="Q31" s="65">
        <v>32723</v>
      </c>
      <c r="R31" s="66">
        <v>18.075971029551098</v>
      </c>
      <c r="S31" s="65">
        <v>29.4726131192091</v>
      </c>
      <c r="T31" s="65">
        <v>27.557368587843399</v>
      </c>
      <c r="U31" s="67">
        <v>6.4983872438422496</v>
      </c>
    </row>
    <row r="32" spans="1:21" ht="12" thickBot="1">
      <c r="A32" s="48"/>
      <c r="B32" s="50" t="s">
        <v>30</v>
      </c>
      <c r="C32" s="51"/>
      <c r="D32" s="65">
        <v>164748.47349999999</v>
      </c>
      <c r="E32" s="65">
        <v>183447</v>
      </c>
      <c r="F32" s="66">
        <v>89.807123310820003</v>
      </c>
      <c r="G32" s="65">
        <v>108790.2482</v>
      </c>
      <c r="H32" s="66">
        <v>51.436802678422403</v>
      </c>
      <c r="I32" s="65">
        <v>42296.673999999999</v>
      </c>
      <c r="J32" s="66">
        <v>25.673484616535799</v>
      </c>
      <c r="K32" s="65">
        <v>33279.879200000003</v>
      </c>
      <c r="L32" s="66">
        <v>30.590866139783301</v>
      </c>
      <c r="M32" s="66">
        <v>0.270938327204024</v>
      </c>
      <c r="N32" s="65">
        <v>1929182.0020999999</v>
      </c>
      <c r="O32" s="65">
        <v>49372090.669799998</v>
      </c>
      <c r="P32" s="65">
        <v>32726</v>
      </c>
      <c r="Q32" s="65">
        <v>29298</v>
      </c>
      <c r="R32" s="66">
        <v>11.700457369103701</v>
      </c>
      <c r="S32" s="65">
        <v>5.0341769082686501</v>
      </c>
      <c r="T32" s="65">
        <v>4.6524089425899398</v>
      </c>
      <c r="U32" s="67">
        <v>7.5835230393207098</v>
      </c>
    </row>
    <row r="33" spans="1:21" ht="12" thickBot="1">
      <c r="A33" s="48"/>
      <c r="B33" s="50" t="s">
        <v>31</v>
      </c>
      <c r="C33" s="51"/>
      <c r="D33" s="65">
        <v>25.289400000000001</v>
      </c>
      <c r="E33" s="68"/>
      <c r="F33" s="68"/>
      <c r="G33" s="65">
        <v>113.378</v>
      </c>
      <c r="H33" s="66">
        <v>-77.694614475471397</v>
      </c>
      <c r="I33" s="65">
        <v>4.4931999999999999</v>
      </c>
      <c r="J33" s="66">
        <v>17.7671277294044</v>
      </c>
      <c r="K33" s="65">
        <v>19.411300000000001</v>
      </c>
      <c r="L33" s="66">
        <v>17.120870010054901</v>
      </c>
      <c r="M33" s="66">
        <v>-0.76852657987872997</v>
      </c>
      <c r="N33" s="65">
        <v>207.4221</v>
      </c>
      <c r="O33" s="65">
        <v>30393.487799999999</v>
      </c>
      <c r="P33" s="65">
        <v>4</v>
      </c>
      <c r="Q33" s="65">
        <v>3</v>
      </c>
      <c r="R33" s="66">
        <v>33.3333333333333</v>
      </c>
      <c r="S33" s="65">
        <v>6.3223500000000001</v>
      </c>
      <c r="T33" s="65">
        <v>15.671799999999999</v>
      </c>
      <c r="U33" s="67">
        <v>-147.87934865991301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381685.3922</v>
      </c>
      <c r="E35" s="65">
        <v>241732</v>
      </c>
      <c r="F35" s="66">
        <v>157.89609658630201</v>
      </c>
      <c r="G35" s="65">
        <v>220063.59169999999</v>
      </c>
      <c r="H35" s="66">
        <v>73.443225774634101</v>
      </c>
      <c r="I35" s="65">
        <v>29088.588299999999</v>
      </c>
      <c r="J35" s="66">
        <v>7.6210902734149801</v>
      </c>
      <c r="K35" s="65">
        <v>30992.702700000002</v>
      </c>
      <c r="L35" s="66">
        <v>14.083521249735201</v>
      </c>
      <c r="M35" s="66">
        <v>-6.1437507352336003E-2</v>
      </c>
      <c r="N35" s="65">
        <v>3906309.8917</v>
      </c>
      <c r="O35" s="65">
        <v>56761820.404899999</v>
      </c>
      <c r="P35" s="65">
        <v>20703</v>
      </c>
      <c r="Q35" s="65">
        <v>20261</v>
      </c>
      <c r="R35" s="66">
        <v>2.1815310201865699</v>
      </c>
      <c r="S35" s="65">
        <v>18.4362359174999</v>
      </c>
      <c r="T35" s="65">
        <v>18.740412334040801</v>
      </c>
      <c r="U35" s="67">
        <v>-1.6498835114827299</v>
      </c>
    </row>
    <row r="36" spans="1:21" ht="12" thickBot="1">
      <c r="A36" s="48"/>
      <c r="B36" s="50" t="s">
        <v>37</v>
      </c>
      <c r="C36" s="51"/>
      <c r="D36" s="68"/>
      <c r="E36" s="65">
        <v>1028440</v>
      </c>
      <c r="F36" s="68"/>
      <c r="G36" s="65">
        <v>21075.360000000001</v>
      </c>
      <c r="H36" s="68"/>
      <c r="I36" s="68"/>
      <c r="J36" s="68"/>
      <c r="K36" s="65">
        <v>868.10260000000005</v>
      </c>
      <c r="L36" s="66">
        <v>4.11904043394751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customHeight="1" thickBot="1">
      <c r="A37" s="48"/>
      <c r="B37" s="50" t="s">
        <v>38</v>
      </c>
      <c r="C37" s="51"/>
      <c r="D37" s="68"/>
      <c r="E37" s="65">
        <v>331432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390148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315162.39350000001</v>
      </c>
      <c r="E39" s="65">
        <v>656513</v>
      </c>
      <c r="F39" s="66">
        <v>48.005506897807102</v>
      </c>
      <c r="G39" s="65">
        <v>236187.29</v>
      </c>
      <c r="H39" s="66">
        <v>33.437490857361503</v>
      </c>
      <c r="I39" s="65">
        <v>16572.2392</v>
      </c>
      <c r="J39" s="66">
        <v>5.2583174711801401</v>
      </c>
      <c r="K39" s="65">
        <v>12002.391900000001</v>
      </c>
      <c r="L39" s="66">
        <v>5.0817264129665896</v>
      </c>
      <c r="M39" s="66">
        <v>0.38074471639273799</v>
      </c>
      <c r="N39" s="65">
        <v>3359911.9571000002</v>
      </c>
      <c r="O39" s="65">
        <v>124737410.16509999</v>
      </c>
      <c r="P39" s="65">
        <v>537</v>
      </c>
      <c r="Q39" s="65">
        <v>427</v>
      </c>
      <c r="R39" s="66">
        <v>25.761124121779901</v>
      </c>
      <c r="S39" s="65">
        <v>586.89458752327698</v>
      </c>
      <c r="T39" s="65">
        <v>846.26393348946101</v>
      </c>
      <c r="U39" s="67">
        <v>-44.193514726509001</v>
      </c>
    </row>
    <row r="40" spans="1:21" ht="12" thickBot="1">
      <c r="A40" s="48"/>
      <c r="B40" s="50" t="s">
        <v>34</v>
      </c>
      <c r="C40" s="51"/>
      <c r="D40" s="65">
        <v>721678.7463</v>
      </c>
      <c r="E40" s="65">
        <v>499563</v>
      </c>
      <c r="F40" s="66">
        <v>144.46200905591499</v>
      </c>
      <c r="G40" s="65">
        <v>439476.86599999998</v>
      </c>
      <c r="H40" s="66">
        <v>64.213136602280301</v>
      </c>
      <c r="I40" s="65">
        <v>52689.353199999998</v>
      </c>
      <c r="J40" s="66">
        <v>7.3009429015520899</v>
      </c>
      <c r="K40" s="65">
        <v>38948.275099999999</v>
      </c>
      <c r="L40" s="66">
        <v>8.8624175953780497</v>
      </c>
      <c r="M40" s="66">
        <v>0.35280325161306098</v>
      </c>
      <c r="N40" s="65">
        <v>7299900.7893000003</v>
      </c>
      <c r="O40" s="65">
        <v>173583666.0564</v>
      </c>
      <c r="P40" s="65">
        <v>3276</v>
      </c>
      <c r="Q40" s="65">
        <v>2918</v>
      </c>
      <c r="R40" s="66">
        <v>12.268677176148101</v>
      </c>
      <c r="S40" s="65">
        <v>220.29265760073301</v>
      </c>
      <c r="T40" s="65">
        <v>224.07856507882099</v>
      </c>
      <c r="U40" s="67">
        <v>-1.71858087297227</v>
      </c>
    </row>
    <row r="41" spans="1:21" ht="12" thickBot="1">
      <c r="A41" s="48"/>
      <c r="B41" s="50" t="s">
        <v>40</v>
      </c>
      <c r="C41" s="51"/>
      <c r="D41" s="68"/>
      <c r="E41" s="65">
        <v>367554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153327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32972.347099999999</v>
      </c>
      <c r="E43" s="71"/>
      <c r="F43" s="71"/>
      <c r="G43" s="70">
        <v>20638.54</v>
      </c>
      <c r="H43" s="72">
        <v>59.761044628156803</v>
      </c>
      <c r="I43" s="70">
        <v>3100.6296000000002</v>
      </c>
      <c r="J43" s="72">
        <v>9.4037272827326301</v>
      </c>
      <c r="K43" s="70">
        <v>1464.1874</v>
      </c>
      <c r="L43" s="72">
        <v>7.0944330364454098</v>
      </c>
      <c r="M43" s="72">
        <v>1.1176453232694099</v>
      </c>
      <c r="N43" s="70">
        <v>477031.4534</v>
      </c>
      <c r="O43" s="70">
        <v>16447113.9044</v>
      </c>
      <c r="P43" s="70">
        <v>51</v>
      </c>
      <c r="Q43" s="70">
        <v>41</v>
      </c>
      <c r="R43" s="72">
        <v>24.390243902439</v>
      </c>
      <c r="S43" s="70">
        <v>646.51660980392205</v>
      </c>
      <c r="T43" s="70">
        <v>254.96089024390201</v>
      </c>
      <c r="U43" s="73">
        <v>60.563907194707902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30:C30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58069</v>
      </c>
      <c r="D2" s="32">
        <v>701662.89459230797</v>
      </c>
      <c r="E2" s="32">
        <v>606130.51864444395</v>
      </c>
      <c r="F2" s="32">
        <v>95532.375947863198</v>
      </c>
      <c r="G2" s="32">
        <v>606130.51864444395</v>
      </c>
      <c r="H2" s="32">
        <v>0.136151386490761</v>
      </c>
    </row>
    <row r="3" spans="1:8" ht="14.25">
      <c r="A3" s="32">
        <v>2</v>
      </c>
      <c r="B3" s="33">
        <v>13</v>
      </c>
      <c r="C3" s="32">
        <v>25963.014999999999</v>
      </c>
      <c r="D3" s="32">
        <v>149754.10169770801</v>
      </c>
      <c r="E3" s="32">
        <v>116433.93783778801</v>
      </c>
      <c r="F3" s="32">
        <v>33320.163859919798</v>
      </c>
      <c r="G3" s="32">
        <v>116433.93783778801</v>
      </c>
      <c r="H3" s="32">
        <v>0.22249917352634199</v>
      </c>
    </row>
    <row r="4" spans="1:8" ht="14.25">
      <c r="A4" s="32">
        <v>3</v>
      </c>
      <c r="B4" s="33">
        <v>14</v>
      </c>
      <c r="C4" s="32">
        <v>126627</v>
      </c>
      <c r="D4" s="32">
        <v>186210.738580342</v>
      </c>
      <c r="E4" s="32">
        <v>138625.52063333301</v>
      </c>
      <c r="F4" s="32">
        <v>47585.217947008503</v>
      </c>
      <c r="G4" s="32">
        <v>138625.52063333301</v>
      </c>
      <c r="H4" s="32">
        <v>0.25554497184101799</v>
      </c>
    </row>
    <row r="5" spans="1:8" ht="14.25">
      <c r="A5" s="32">
        <v>4</v>
      </c>
      <c r="B5" s="33">
        <v>15</v>
      </c>
      <c r="C5" s="32">
        <v>5425</v>
      </c>
      <c r="D5" s="32">
        <v>90788.209324786294</v>
      </c>
      <c r="E5" s="32">
        <v>73376.475548717906</v>
      </c>
      <c r="F5" s="32">
        <v>17411.733776068399</v>
      </c>
      <c r="G5" s="32">
        <v>73376.475548717906</v>
      </c>
      <c r="H5" s="32">
        <v>0.19178408634296901</v>
      </c>
    </row>
    <row r="6" spans="1:8" ht="14.25">
      <c r="A6" s="32">
        <v>5</v>
      </c>
      <c r="B6" s="33">
        <v>16</v>
      </c>
      <c r="C6" s="32">
        <v>3060</v>
      </c>
      <c r="D6" s="32">
        <v>265927.973975214</v>
      </c>
      <c r="E6" s="32">
        <v>271435.663282906</v>
      </c>
      <c r="F6" s="32">
        <v>-5507.6893076923097</v>
      </c>
      <c r="G6" s="32">
        <v>271435.663282906</v>
      </c>
      <c r="H6" s="32">
        <v>-2.0711206968416399E-2</v>
      </c>
    </row>
    <row r="7" spans="1:8" ht="14.25">
      <c r="A7" s="32">
        <v>6</v>
      </c>
      <c r="B7" s="33">
        <v>17</v>
      </c>
      <c r="C7" s="32">
        <v>20702</v>
      </c>
      <c r="D7" s="32">
        <v>525754.203750427</v>
      </c>
      <c r="E7" s="32">
        <v>442155.77075128199</v>
      </c>
      <c r="F7" s="32">
        <v>83598.432999145298</v>
      </c>
      <c r="G7" s="32">
        <v>442155.77075128199</v>
      </c>
      <c r="H7" s="32">
        <v>0.159006684878223</v>
      </c>
    </row>
    <row r="8" spans="1:8" ht="14.25">
      <c r="A8" s="32">
        <v>7</v>
      </c>
      <c r="B8" s="33">
        <v>18</v>
      </c>
      <c r="C8" s="32">
        <v>66137</v>
      </c>
      <c r="D8" s="32">
        <v>285445.78437265003</v>
      </c>
      <c r="E8" s="32">
        <v>231018.320058974</v>
      </c>
      <c r="F8" s="32">
        <v>54427.464313675198</v>
      </c>
      <c r="G8" s="32">
        <v>231018.320058974</v>
      </c>
      <c r="H8" s="32">
        <v>0.19067531311872599</v>
      </c>
    </row>
    <row r="9" spans="1:8" ht="14.25">
      <c r="A9" s="32">
        <v>8</v>
      </c>
      <c r="B9" s="33">
        <v>19</v>
      </c>
      <c r="C9" s="32">
        <v>17509</v>
      </c>
      <c r="D9" s="32">
        <v>159696.15252307701</v>
      </c>
      <c r="E9" s="32">
        <v>131220.266511111</v>
      </c>
      <c r="F9" s="32">
        <v>28475.886011965798</v>
      </c>
      <c r="G9" s="32">
        <v>131220.266511111</v>
      </c>
      <c r="H9" s="32">
        <v>0.17831291212761599</v>
      </c>
    </row>
    <row r="10" spans="1:8" ht="14.25">
      <c r="A10" s="32">
        <v>9</v>
      </c>
      <c r="B10" s="33">
        <v>21</v>
      </c>
      <c r="C10" s="32">
        <v>165541</v>
      </c>
      <c r="D10" s="32">
        <v>713276.08180000004</v>
      </c>
      <c r="E10" s="32">
        <v>642543.19669999997</v>
      </c>
      <c r="F10" s="32">
        <v>70732.8851</v>
      </c>
      <c r="G10" s="32">
        <v>642543.19669999997</v>
      </c>
      <c r="H10" s="32">
        <v>9.9166209136721403E-2</v>
      </c>
    </row>
    <row r="11" spans="1:8" ht="14.25">
      <c r="A11" s="32">
        <v>10</v>
      </c>
      <c r="B11" s="33">
        <v>22</v>
      </c>
      <c r="C11" s="32">
        <v>35264</v>
      </c>
      <c r="D11" s="32">
        <v>520430.58519401698</v>
      </c>
      <c r="E11" s="32">
        <v>479194.11410427402</v>
      </c>
      <c r="F11" s="32">
        <v>41236.471089743602</v>
      </c>
      <c r="G11" s="32">
        <v>479194.11410427402</v>
      </c>
      <c r="H11" s="32">
        <v>7.9235295278371407E-2</v>
      </c>
    </row>
    <row r="12" spans="1:8" ht="14.25">
      <c r="A12" s="32">
        <v>11</v>
      </c>
      <c r="B12" s="33">
        <v>23</v>
      </c>
      <c r="C12" s="32">
        <v>280909.19300000003</v>
      </c>
      <c r="D12" s="32">
        <v>2505686.2257709401</v>
      </c>
      <c r="E12" s="32">
        <v>2295897.6870452999</v>
      </c>
      <c r="F12" s="32">
        <v>209788.538725641</v>
      </c>
      <c r="G12" s="32">
        <v>2295897.6870452999</v>
      </c>
      <c r="H12" s="32">
        <v>8.3724983825975305E-2</v>
      </c>
    </row>
    <row r="13" spans="1:8" ht="14.25">
      <c r="A13" s="32">
        <v>12</v>
      </c>
      <c r="B13" s="33">
        <v>24</v>
      </c>
      <c r="C13" s="32">
        <v>32311.3</v>
      </c>
      <c r="D13" s="32">
        <v>725238.395549573</v>
      </c>
      <c r="E13" s="32">
        <v>645683.28671196604</v>
      </c>
      <c r="F13" s="32">
        <v>79555.108837606793</v>
      </c>
      <c r="G13" s="32">
        <v>645683.28671196604</v>
      </c>
      <c r="H13" s="32">
        <v>0.10969511449724299</v>
      </c>
    </row>
    <row r="14" spans="1:8" ht="14.25">
      <c r="A14" s="32">
        <v>13</v>
      </c>
      <c r="B14" s="33">
        <v>25</v>
      </c>
      <c r="C14" s="32">
        <v>84495</v>
      </c>
      <c r="D14" s="32">
        <v>1031362.1722</v>
      </c>
      <c r="E14" s="32">
        <v>965027.7426</v>
      </c>
      <c r="F14" s="32">
        <v>66334.429600000003</v>
      </c>
      <c r="G14" s="32">
        <v>965027.7426</v>
      </c>
      <c r="H14" s="32">
        <v>6.43172993813627E-2</v>
      </c>
    </row>
    <row r="15" spans="1:8" ht="14.25">
      <c r="A15" s="32">
        <v>14</v>
      </c>
      <c r="B15" s="33">
        <v>26</v>
      </c>
      <c r="C15" s="32">
        <v>87434</v>
      </c>
      <c r="D15" s="32">
        <v>404395.90954615403</v>
      </c>
      <c r="E15" s="32">
        <v>351412.34628461499</v>
      </c>
      <c r="F15" s="32">
        <v>52983.563261538497</v>
      </c>
      <c r="G15" s="32">
        <v>351412.34628461499</v>
      </c>
      <c r="H15" s="32">
        <v>0.13101903854814201</v>
      </c>
    </row>
    <row r="16" spans="1:8" ht="14.25">
      <c r="A16" s="32">
        <v>15</v>
      </c>
      <c r="B16" s="33">
        <v>27</v>
      </c>
      <c r="C16" s="32">
        <v>178540.91399999999</v>
      </c>
      <c r="D16" s="32">
        <v>1253618.9685327399</v>
      </c>
      <c r="E16" s="32">
        <v>1086262.48406283</v>
      </c>
      <c r="F16" s="32">
        <v>167356.48446991199</v>
      </c>
      <c r="G16" s="32">
        <v>1086262.48406283</v>
      </c>
      <c r="H16" s="32">
        <v>0.133498685542217</v>
      </c>
    </row>
    <row r="17" spans="1:8" ht="14.25">
      <c r="A17" s="32">
        <v>16</v>
      </c>
      <c r="B17" s="33">
        <v>29</v>
      </c>
      <c r="C17" s="32">
        <v>226565</v>
      </c>
      <c r="D17" s="32">
        <v>2686294.5943444399</v>
      </c>
      <c r="E17" s="32">
        <v>2521978.5069401702</v>
      </c>
      <c r="F17" s="32">
        <v>164316.087404274</v>
      </c>
      <c r="G17" s="32">
        <v>2521978.5069401702</v>
      </c>
      <c r="H17" s="32">
        <v>6.1168305125660502E-2</v>
      </c>
    </row>
    <row r="18" spans="1:8" ht="14.25">
      <c r="A18" s="32">
        <v>17</v>
      </c>
      <c r="B18" s="33">
        <v>31</v>
      </c>
      <c r="C18" s="32">
        <v>50016.974000000002</v>
      </c>
      <c r="D18" s="32">
        <v>347161.60601097503</v>
      </c>
      <c r="E18" s="32">
        <v>289597.470163711</v>
      </c>
      <c r="F18" s="32">
        <v>57564.135847263999</v>
      </c>
      <c r="G18" s="32">
        <v>289597.470163711</v>
      </c>
      <c r="H18" s="32">
        <v>0.16581365810781601</v>
      </c>
    </row>
    <row r="19" spans="1:8" ht="14.25">
      <c r="A19" s="32">
        <v>18</v>
      </c>
      <c r="B19" s="33">
        <v>32</v>
      </c>
      <c r="C19" s="32">
        <v>35356.171999999999</v>
      </c>
      <c r="D19" s="32">
        <v>520046.63084238698</v>
      </c>
      <c r="E19" s="32">
        <v>480759.74498586799</v>
      </c>
      <c r="F19" s="32">
        <v>39286.8858565189</v>
      </c>
      <c r="G19" s="32">
        <v>480759.74498586799</v>
      </c>
      <c r="H19" s="32">
        <v>7.5544929101609204E-2</v>
      </c>
    </row>
    <row r="20" spans="1:8" ht="14.25">
      <c r="A20" s="32">
        <v>19</v>
      </c>
      <c r="B20" s="33">
        <v>33</v>
      </c>
      <c r="C20" s="32">
        <v>41528.788999999997</v>
      </c>
      <c r="D20" s="32">
        <v>588530.35771470401</v>
      </c>
      <c r="E20" s="32">
        <v>463304.713493263</v>
      </c>
      <c r="F20" s="32">
        <v>125225.64422144101</v>
      </c>
      <c r="G20" s="32">
        <v>463304.713493263</v>
      </c>
      <c r="H20" s="32">
        <v>0.21277686457449599</v>
      </c>
    </row>
    <row r="21" spans="1:8" ht="14.25">
      <c r="A21" s="32">
        <v>20</v>
      </c>
      <c r="B21" s="33">
        <v>34</v>
      </c>
      <c r="C21" s="32">
        <v>56511.595000000001</v>
      </c>
      <c r="D21" s="32">
        <v>321046.22812232102</v>
      </c>
      <c r="E21" s="32">
        <v>228250.14277453499</v>
      </c>
      <c r="F21" s="32">
        <v>92796.085347785294</v>
      </c>
      <c r="G21" s="32">
        <v>228250.14277453499</v>
      </c>
      <c r="H21" s="32">
        <v>0.289042752162251</v>
      </c>
    </row>
    <row r="22" spans="1:8" ht="14.25">
      <c r="A22" s="32">
        <v>21</v>
      </c>
      <c r="B22" s="33">
        <v>35</v>
      </c>
      <c r="C22" s="32">
        <v>69092.536999999997</v>
      </c>
      <c r="D22" s="32">
        <v>1575606.0766115</v>
      </c>
      <c r="E22" s="32">
        <v>1476043.9566490899</v>
      </c>
      <c r="F22" s="32">
        <v>99562.119962413301</v>
      </c>
      <c r="G22" s="32">
        <v>1476043.9566490899</v>
      </c>
      <c r="H22" s="32">
        <v>6.3189728346650903E-2</v>
      </c>
    </row>
    <row r="23" spans="1:8" ht="14.25">
      <c r="A23" s="32">
        <v>22</v>
      </c>
      <c r="B23" s="33">
        <v>36</v>
      </c>
      <c r="C23" s="32">
        <v>163167.23499999999</v>
      </c>
      <c r="D23" s="32">
        <v>643495.54003097303</v>
      </c>
      <c r="E23" s="32">
        <v>537639.68866590096</v>
      </c>
      <c r="F23" s="32">
        <v>105855.851365072</v>
      </c>
      <c r="G23" s="32">
        <v>537639.68866590096</v>
      </c>
      <c r="H23" s="32">
        <v>0.16450129764687499</v>
      </c>
    </row>
    <row r="24" spans="1:8" ht="14.25">
      <c r="A24" s="32">
        <v>23</v>
      </c>
      <c r="B24" s="33">
        <v>37</v>
      </c>
      <c r="C24" s="32">
        <v>123175.075</v>
      </c>
      <c r="D24" s="32">
        <v>1001067.43670796</v>
      </c>
      <c r="E24" s="32">
        <v>857159.59658399899</v>
      </c>
      <c r="F24" s="32">
        <v>143907.84012396599</v>
      </c>
      <c r="G24" s="32">
        <v>857159.59658399899</v>
      </c>
      <c r="H24" s="32">
        <v>0.14375439140964399</v>
      </c>
    </row>
    <row r="25" spans="1:8" ht="14.25">
      <c r="A25" s="32">
        <v>24</v>
      </c>
      <c r="B25" s="33">
        <v>38</v>
      </c>
      <c r="C25" s="32">
        <v>251903.98300000001</v>
      </c>
      <c r="D25" s="32">
        <v>1138762.68510265</v>
      </c>
      <c r="E25" s="32">
        <v>1108221.8432123901</v>
      </c>
      <c r="F25" s="32">
        <v>30540.841890265499</v>
      </c>
      <c r="G25" s="32">
        <v>1108221.8432123901</v>
      </c>
      <c r="H25" s="32">
        <v>2.68193209083878E-2</v>
      </c>
    </row>
    <row r="26" spans="1:8" ht="14.25">
      <c r="A26" s="32">
        <v>25</v>
      </c>
      <c r="B26" s="33">
        <v>39</v>
      </c>
      <c r="C26" s="32">
        <v>108286.243</v>
      </c>
      <c r="D26" s="32">
        <v>164748.36744827899</v>
      </c>
      <c r="E26" s="32">
        <v>122451.798476033</v>
      </c>
      <c r="F26" s="32">
        <v>42296.568972246299</v>
      </c>
      <c r="G26" s="32">
        <v>122451.798476033</v>
      </c>
      <c r="H26" s="32">
        <v>0.25673437392649601</v>
      </c>
    </row>
    <row r="27" spans="1:8" ht="14.25">
      <c r="A27" s="32">
        <v>26</v>
      </c>
      <c r="B27" s="33">
        <v>40</v>
      </c>
      <c r="C27" s="32">
        <v>7</v>
      </c>
      <c r="D27" s="32">
        <v>25.289400000000001</v>
      </c>
      <c r="E27" s="32">
        <v>20.796199999999999</v>
      </c>
      <c r="F27" s="32">
        <v>4.4931999999999999</v>
      </c>
      <c r="G27" s="32">
        <v>20.796199999999999</v>
      </c>
      <c r="H27" s="32">
        <v>0.177671277294044</v>
      </c>
    </row>
    <row r="28" spans="1:8" ht="14.25">
      <c r="A28" s="32">
        <v>27</v>
      </c>
      <c r="B28" s="33">
        <v>42</v>
      </c>
      <c r="C28" s="32">
        <v>27495.611000000001</v>
      </c>
      <c r="D28" s="32">
        <v>381685.39140000002</v>
      </c>
      <c r="E28" s="32">
        <v>352596.80949999997</v>
      </c>
      <c r="F28" s="32">
        <v>29088.581900000001</v>
      </c>
      <c r="G28" s="32">
        <v>352596.80949999997</v>
      </c>
      <c r="H28" s="32">
        <v>7.6210886126148999E-2</v>
      </c>
    </row>
    <row r="29" spans="1:8" ht="14.25">
      <c r="A29" s="32">
        <v>28</v>
      </c>
      <c r="B29" s="33">
        <v>75</v>
      </c>
      <c r="C29" s="32">
        <v>2343</v>
      </c>
      <c r="D29" s="32">
        <v>315162.39316239301</v>
      </c>
      <c r="E29" s="32">
        <v>298590.15341880301</v>
      </c>
      <c r="F29" s="32">
        <v>16572.2397435897</v>
      </c>
      <c r="G29" s="32">
        <v>298590.15341880301</v>
      </c>
      <c r="H29" s="32">
        <v>5.2583176492921803E-2</v>
      </c>
    </row>
    <row r="30" spans="1:8" ht="14.25">
      <c r="A30" s="32">
        <v>29</v>
      </c>
      <c r="B30" s="33">
        <v>76</v>
      </c>
      <c r="C30" s="32">
        <v>3450</v>
      </c>
      <c r="D30" s="32">
        <v>721678.74151794903</v>
      </c>
      <c r="E30" s="32">
        <v>668989.39176239294</v>
      </c>
      <c r="F30" s="32">
        <v>52689.349755555602</v>
      </c>
      <c r="G30" s="32">
        <v>668989.39176239294</v>
      </c>
      <c r="H30" s="32">
        <v>7.3009424726480102E-2</v>
      </c>
    </row>
    <row r="31" spans="1:8" ht="14.25">
      <c r="A31" s="32">
        <v>30</v>
      </c>
      <c r="B31" s="33">
        <v>99</v>
      </c>
      <c r="C31" s="32">
        <v>49</v>
      </c>
      <c r="D31" s="32">
        <v>32972.346872399998</v>
      </c>
      <c r="E31" s="32">
        <v>29871.717494894499</v>
      </c>
      <c r="F31" s="32">
        <v>3100.6293775054801</v>
      </c>
      <c r="G31" s="32">
        <v>29871.717494894499</v>
      </c>
      <c r="H31" s="32">
        <v>9.4037266728529897E-2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2013-12-15T02:55:20Z</dcterms:modified>
</cp:coreProperties>
</file>