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<sst xmlns="http://schemas.openxmlformats.org/spreadsheetml/2006/main" count="114" uniqueCount="71">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</sst>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92" Type="http://schemas.openxmlformats.org/officeDocument/2006/relationships/image" Target="cid:df11ed3b13" TargetMode="External"/><Relationship Id="rId297" Type="http://schemas.openxmlformats.org/officeDocument/2006/relationships/hyperlink" Target="cid:f8f29c9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21110713.890999999</v>
      </c>
      <c r="F3" s="25">
        <f>RA!I7</f>
        <v>1762905.3415000001</v>
      </c>
      <c r="G3" s="16">
        <f>E3-F3</f>
        <v>19347808.5495</v>
      </c>
      <c r="H3" s="27">
        <f>RA!J7</f>
        <v>8.3507613745434206</v>
      </c>
      <c r="I3" s="20">
        <f>SUM(I4:I39)</f>
        <v>21110718.302885029</v>
      </c>
      <c r="J3" s="21">
        <f>SUM(J4:J39)</f>
        <v>19347808.511044871</v>
      </c>
      <c r="K3" s="22">
        <f>E3-I3</f>
        <v>-4.411885030567646</v>
      </c>
      <c r="L3" s="22">
        <f>G3-J3</f>
        <v>3.845512866973877E-2</v>
      </c>
    </row>
    <row r="4" spans="1:12">
      <c r="A4" s="59">
        <f>RA!A8</f>
        <v>41623</v>
      </c>
      <c r="B4" s="12">
        <v>12</v>
      </c>
      <c r="C4" s="56" t="s">
        <v>6</v>
      </c>
      <c r="D4" s="56"/>
      <c r="E4" s="15">
        <f>VLOOKUP(C4,RA!B8:D39,3,0)</f>
        <v>709097.71270000003</v>
      </c>
      <c r="F4" s="25">
        <f>VLOOKUP(C4,RA!B8:I43,8,0)</f>
        <v>115227.9359</v>
      </c>
      <c r="G4" s="16">
        <f t="shared" ref="G4:G39" si="0">E4-F4</f>
        <v>593869.77679999999</v>
      </c>
      <c r="H4" s="27">
        <f>RA!J8</f>
        <v>16.2499376089159</v>
      </c>
      <c r="I4" s="20">
        <f>VLOOKUP(B4,RMS!B:D,3,FALSE)</f>
        <v>709098.29669999995</v>
      </c>
      <c r="J4" s="21">
        <f>VLOOKUP(B4,RMS!B:E,4,FALSE)</f>
        <v>593869.77569914504</v>
      </c>
      <c r="K4" s="22">
        <f t="shared" ref="K4:K39" si="1">E4-I4</f>
        <v>-0.58399999991524965</v>
      </c>
      <c r="L4" s="22">
        <f t="shared" ref="L4:L39" si="2">G4-J4</f>
        <v>1.1008549481630325E-3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129515.33590000001</v>
      </c>
      <c r="F5" s="25">
        <f>VLOOKUP(C5,RA!B9:I44,8,0)</f>
        <v>29087.507799999999</v>
      </c>
      <c r="G5" s="16">
        <f t="shared" si="0"/>
        <v>100427.82810000001</v>
      </c>
      <c r="H5" s="27">
        <f>RA!J9</f>
        <v>22.458736332552</v>
      </c>
      <c r="I5" s="20">
        <f>VLOOKUP(B5,RMS!B:D,3,FALSE)</f>
        <v>129515.410107791</v>
      </c>
      <c r="J5" s="21">
        <f>VLOOKUP(B5,RMS!B:E,4,FALSE)</f>
        <v>100427.817108819</v>
      </c>
      <c r="K5" s="22">
        <f t="shared" si="1"/>
        <v>-7.4207790996297263E-2</v>
      </c>
      <c r="L5" s="22">
        <f t="shared" si="2"/>
        <v>1.0991181014105678E-2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170947.79689999999</v>
      </c>
      <c r="F6" s="25">
        <f>VLOOKUP(C6,RA!B10:I45,8,0)</f>
        <v>42784.0461</v>
      </c>
      <c r="G6" s="16">
        <f t="shared" si="0"/>
        <v>128163.75079999998</v>
      </c>
      <c r="H6" s="27">
        <f>RA!J10</f>
        <v>25.0275504427984</v>
      </c>
      <c r="I6" s="20">
        <f>VLOOKUP(B6,RMS!B:D,3,FALSE)</f>
        <v>170950.183716239</v>
      </c>
      <c r="J6" s="21">
        <f>VLOOKUP(B6,RMS!B:E,4,FALSE)</f>
        <v>128163.75020085499</v>
      </c>
      <c r="K6" s="22">
        <f t="shared" si="1"/>
        <v>-2.3868162390135694</v>
      </c>
      <c r="L6" s="22">
        <f t="shared" si="2"/>
        <v>5.991449870634824E-4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115241.3299</v>
      </c>
      <c r="F7" s="25">
        <f>VLOOKUP(C7,RA!B11:I46,8,0)</f>
        <v>21262.291799999999</v>
      </c>
      <c r="G7" s="16">
        <f t="shared" si="0"/>
        <v>93979.038100000005</v>
      </c>
      <c r="H7" s="27">
        <f>RA!J11</f>
        <v>18.450231196091</v>
      </c>
      <c r="I7" s="20">
        <f>VLOOKUP(B7,RMS!B:D,3,FALSE)</f>
        <v>115241.36004957301</v>
      </c>
      <c r="J7" s="21">
        <f>VLOOKUP(B7,RMS!B:E,4,FALSE)</f>
        <v>93979.037974359002</v>
      </c>
      <c r="K7" s="22">
        <f t="shared" si="1"/>
        <v>-3.0149573009111919E-2</v>
      </c>
      <c r="L7" s="22">
        <f t="shared" si="2"/>
        <v>1.2564100325107574E-4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301136.73420000001</v>
      </c>
      <c r="F8" s="25">
        <f>VLOOKUP(C8,RA!B12:I47,8,0)</f>
        <v>-8093.7456000000002</v>
      </c>
      <c r="G8" s="16">
        <f t="shared" si="0"/>
        <v>309230.47980000003</v>
      </c>
      <c r="H8" s="27">
        <f>RA!J12</f>
        <v>-2.68773108053451</v>
      </c>
      <c r="I8" s="20">
        <f>VLOOKUP(B8,RMS!B:D,3,FALSE)</f>
        <v>301136.73211111099</v>
      </c>
      <c r="J8" s="21">
        <f>VLOOKUP(B8,RMS!B:E,4,FALSE)</f>
        <v>309230.47960427398</v>
      </c>
      <c r="K8" s="22">
        <f t="shared" si="1"/>
        <v>2.0888890139758587E-3</v>
      </c>
      <c r="L8" s="22">
        <f t="shared" si="2"/>
        <v>1.95726053789258E-4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649841.84970000002</v>
      </c>
      <c r="F9" s="25">
        <f>VLOOKUP(C9,RA!B13:I48,8,0)</f>
        <v>131432.48389999999</v>
      </c>
      <c r="G9" s="16">
        <f t="shared" si="0"/>
        <v>518409.36580000003</v>
      </c>
      <c r="H9" s="27">
        <f>RA!J13</f>
        <v>20.225303119624598</v>
      </c>
      <c r="I9" s="20">
        <f>VLOOKUP(B9,RMS!B:D,3,FALSE)</f>
        <v>649842.06535470102</v>
      </c>
      <c r="J9" s="21">
        <f>VLOOKUP(B9,RMS!B:E,4,FALSE)</f>
        <v>518409.36543589702</v>
      </c>
      <c r="K9" s="22">
        <f t="shared" si="1"/>
        <v>-0.21565470099449158</v>
      </c>
      <c r="L9" s="22">
        <f t="shared" si="2"/>
        <v>3.6410300526767969E-4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328346.16230000003</v>
      </c>
      <c r="F10" s="25">
        <f>VLOOKUP(C10,RA!B14:I49,8,0)</f>
        <v>66531.893500000006</v>
      </c>
      <c r="G10" s="16">
        <f t="shared" si="0"/>
        <v>261814.26880000002</v>
      </c>
      <c r="H10" s="27">
        <f>RA!J14</f>
        <v>20.2627291374314</v>
      </c>
      <c r="I10" s="20">
        <f>VLOOKUP(B10,RMS!B:D,3,FALSE)</f>
        <v>328346.144964103</v>
      </c>
      <c r="J10" s="21">
        <f>VLOOKUP(B10,RMS!B:E,4,FALSE)</f>
        <v>261814.26998376101</v>
      </c>
      <c r="K10" s="22">
        <f t="shared" si="1"/>
        <v>1.7335897020529956E-2</v>
      </c>
      <c r="L10" s="22">
        <f t="shared" si="2"/>
        <v>-1.1837609927169979E-3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194714.19760000001</v>
      </c>
      <c r="F11" s="25">
        <f>VLOOKUP(C11,RA!B15:I50,8,0)</f>
        <v>36812.132100000003</v>
      </c>
      <c r="G11" s="16">
        <f t="shared" si="0"/>
        <v>157902.06550000003</v>
      </c>
      <c r="H11" s="27">
        <f>RA!J15</f>
        <v>18.905725701431901</v>
      </c>
      <c r="I11" s="20">
        <f>VLOOKUP(B11,RMS!B:D,3,FALSE)</f>
        <v>194714.26610341901</v>
      </c>
      <c r="J11" s="21">
        <f>VLOOKUP(B11,RMS!B:E,4,FALSE)</f>
        <v>157902.06193076901</v>
      </c>
      <c r="K11" s="22">
        <f t="shared" si="1"/>
        <v>-6.8503418995533139E-2</v>
      </c>
      <c r="L11" s="22">
        <f t="shared" si="2"/>
        <v>3.5692310193553567E-3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687944.88439999998</v>
      </c>
      <c r="F12" s="25">
        <f>VLOOKUP(C12,RA!B16:I51,8,0)</f>
        <v>63046.045899999997</v>
      </c>
      <c r="G12" s="16">
        <f t="shared" si="0"/>
        <v>624898.83849999995</v>
      </c>
      <c r="H12" s="27">
        <f>RA!J16</f>
        <v>9.1644036215177902</v>
      </c>
      <c r="I12" s="20">
        <f>VLOOKUP(B12,RMS!B:D,3,FALSE)</f>
        <v>687944.6875</v>
      </c>
      <c r="J12" s="21">
        <f>VLOOKUP(B12,RMS!B:E,4,FALSE)</f>
        <v>624898.83849999995</v>
      </c>
      <c r="K12" s="22">
        <f t="shared" si="1"/>
        <v>0.19689999998081475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791350.90659999999</v>
      </c>
      <c r="F13" s="25">
        <f>VLOOKUP(C13,RA!B17:I52,8,0)</f>
        <v>59897.270299999996</v>
      </c>
      <c r="G13" s="16">
        <f t="shared" si="0"/>
        <v>731453.63630000001</v>
      </c>
      <c r="H13" s="27">
        <f>RA!J17</f>
        <v>7.5689899133806096</v>
      </c>
      <c r="I13" s="20">
        <f>VLOOKUP(B13,RMS!B:D,3,FALSE)</f>
        <v>791350.96931111102</v>
      </c>
      <c r="J13" s="21">
        <f>VLOOKUP(B13,RMS!B:E,4,FALSE)</f>
        <v>731453.63638547005</v>
      </c>
      <c r="K13" s="22">
        <f t="shared" si="1"/>
        <v>-6.2711111037060618E-2</v>
      </c>
      <c r="L13" s="22">
        <f t="shared" si="2"/>
        <v>-8.5470033809542656E-5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3589137.0427000001</v>
      </c>
      <c r="F14" s="25">
        <f>VLOOKUP(C14,RA!B18:I53,8,0)</f>
        <v>-129352.0183</v>
      </c>
      <c r="G14" s="16">
        <f t="shared" si="0"/>
        <v>3718489.0610000002</v>
      </c>
      <c r="H14" s="27">
        <f>RA!J18</f>
        <v>-3.6039866062816102</v>
      </c>
      <c r="I14" s="20">
        <f>VLOOKUP(B14,RMS!B:D,3,FALSE)</f>
        <v>3589137.54151368</v>
      </c>
      <c r="J14" s="21">
        <f>VLOOKUP(B14,RMS!B:E,4,FALSE)</f>
        <v>3718489.04864957</v>
      </c>
      <c r="K14" s="22">
        <f t="shared" si="1"/>
        <v>-0.49881367990747094</v>
      </c>
      <c r="L14" s="22">
        <f t="shared" si="2"/>
        <v>1.2350430246442556E-2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709476.47420000006</v>
      </c>
      <c r="F15" s="25">
        <f>VLOOKUP(C15,RA!B19:I54,8,0)</f>
        <v>82690.279200000004</v>
      </c>
      <c r="G15" s="16">
        <f t="shared" si="0"/>
        <v>626786.19500000007</v>
      </c>
      <c r="H15" s="27">
        <f>RA!J19</f>
        <v>11.655112214008399</v>
      </c>
      <c r="I15" s="20">
        <f>VLOOKUP(B15,RMS!B:D,3,FALSE)</f>
        <v>709476.51792649599</v>
      </c>
      <c r="J15" s="21">
        <f>VLOOKUP(B15,RMS!B:E,4,FALSE)</f>
        <v>626786.193953846</v>
      </c>
      <c r="K15" s="22">
        <f t="shared" si="1"/>
        <v>-4.3726495932787657E-2</v>
      </c>
      <c r="L15" s="22">
        <f t="shared" si="2"/>
        <v>1.0461540659889579E-3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989331.22259999998</v>
      </c>
      <c r="F16" s="25">
        <f>VLOOKUP(C16,RA!B20:I55,8,0)</f>
        <v>61874.783900000002</v>
      </c>
      <c r="G16" s="16">
        <f t="shared" si="0"/>
        <v>927456.43869999994</v>
      </c>
      <c r="H16" s="27">
        <f>RA!J20</f>
        <v>6.2542030905878798</v>
      </c>
      <c r="I16" s="20">
        <f>VLOOKUP(B16,RMS!B:D,3,FALSE)</f>
        <v>989331.23199999996</v>
      </c>
      <c r="J16" s="21">
        <f>VLOOKUP(B16,RMS!B:E,4,FALSE)</f>
        <v>927456.43870000006</v>
      </c>
      <c r="K16" s="22">
        <f t="shared" si="1"/>
        <v>-9.399999980814755E-3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420979.76699999999</v>
      </c>
      <c r="F17" s="25">
        <f>VLOOKUP(C17,RA!B21:I56,8,0)</f>
        <v>54896.952400000002</v>
      </c>
      <c r="G17" s="16">
        <f t="shared" si="0"/>
        <v>366082.81459999998</v>
      </c>
      <c r="H17" s="27">
        <f>RA!J21</f>
        <v>13.0402828599599</v>
      </c>
      <c r="I17" s="20">
        <f>VLOOKUP(B17,RMS!B:D,3,FALSE)</f>
        <v>420979.381938053</v>
      </c>
      <c r="J17" s="21">
        <f>VLOOKUP(B17,RMS!B:E,4,FALSE)</f>
        <v>366082.81460354</v>
      </c>
      <c r="K17" s="22">
        <f t="shared" si="1"/>
        <v>0.38506194698857144</v>
      </c>
      <c r="L17" s="22">
        <f t="shared" si="2"/>
        <v>-3.5400153137743473E-6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1213246.247</v>
      </c>
      <c r="F18" s="25">
        <f>VLOOKUP(C18,RA!B22:I57,8,0)</f>
        <v>165598.47399999999</v>
      </c>
      <c r="G18" s="16">
        <f t="shared" si="0"/>
        <v>1047647.773</v>
      </c>
      <c r="H18" s="27">
        <f>RA!J22</f>
        <v>13.649205543349201</v>
      </c>
      <c r="I18" s="20">
        <f>VLOOKUP(B18,RMS!B:D,3,FALSE)</f>
        <v>1213246.54503068</v>
      </c>
      <c r="J18" s="21">
        <f>VLOOKUP(B18,RMS!B:E,4,FALSE)</f>
        <v>1047647.77263274</v>
      </c>
      <c r="K18" s="22">
        <f t="shared" si="1"/>
        <v>-0.2980306800454855</v>
      </c>
      <c r="L18" s="22">
        <f t="shared" si="2"/>
        <v>3.6726007238030434E-4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2593713.8536999999</v>
      </c>
      <c r="F19" s="25">
        <f>VLOOKUP(C19,RA!B23:I58,8,0)</f>
        <v>171892.2464</v>
      </c>
      <c r="G19" s="16">
        <f t="shared" si="0"/>
        <v>2421821.6072999998</v>
      </c>
      <c r="H19" s="27">
        <f>RA!J23</f>
        <v>6.6272633025725396</v>
      </c>
      <c r="I19" s="20">
        <f>VLOOKUP(B19,RMS!B:D,3,FALSE)</f>
        <v>2593714.9153350401</v>
      </c>
      <c r="J19" s="21">
        <f>VLOOKUP(B19,RMS!B:E,4,FALSE)</f>
        <v>2421821.6451529898</v>
      </c>
      <c r="K19" s="22">
        <f t="shared" si="1"/>
        <v>-1.0616350402124226</v>
      </c>
      <c r="L19" s="22">
        <f t="shared" si="2"/>
        <v>-3.7852989975363016E-2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339895.17109999998</v>
      </c>
      <c r="F20" s="25">
        <f>VLOOKUP(C20,RA!B24:I59,8,0)</f>
        <v>57255.611900000004</v>
      </c>
      <c r="G20" s="16">
        <f t="shared" si="0"/>
        <v>282639.55919999996</v>
      </c>
      <c r="H20" s="27">
        <f>RA!J24</f>
        <v>16.845079532817198</v>
      </c>
      <c r="I20" s="20">
        <f>VLOOKUP(B20,RMS!B:D,3,FALSE)</f>
        <v>339895.16411629203</v>
      </c>
      <c r="J20" s="21">
        <f>VLOOKUP(B20,RMS!B:E,4,FALSE)</f>
        <v>282639.550041507</v>
      </c>
      <c r="K20" s="22">
        <f t="shared" si="1"/>
        <v>6.9837079499848187E-3</v>
      </c>
      <c r="L20" s="22">
        <f t="shared" si="2"/>
        <v>9.1584929614327848E-3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526829.73899999994</v>
      </c>
      <c r="F21" s="25">
        <f>VLOOKUP(C21,RA!B25:I60,8,0)</f>
        <v>37778.47</v>
      </c>
      <c r="G21" s="16">
        <f t="shared" si="0"/>
        <v>489051.26899999997</v>
      </c>
      <c r="H21" s="27">
        <f>RA!J25</f>
        <v>7.1709068800309304</v>
      </c>
      <c r="I21" s="20">
        <f>VLOOKUP(B21,RMS!B:D,3,FALSE)</f>
        <v>526829.74206970702</v>
      </c>
      <c r="J21" s="21">
        <f>VLOOKUP(B21,RMS!B:E,4,FALSE)</f>
        <v>489051.24971452198</v>
      </c>
      <c r="K21" s="22">
        <f t="shared" si="1"/>
        <v>-3.0697070760652423E-3</v>
      </c>
      <c r="L21" s="22">
        <f t="shared" si="2"/>
        <v>1.9285477988887578E-2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563874.52679999999</v>
      </c>
      <c r="F22" s="25">
        <f>VLOOKUP(C22,RA!B26:I61,8,0)</f>
        <v>122643.0318</v>
      </c>
      <c r="G22" s="16">
        <f t="shared" si="0"/>
        <v>441231.495</v>
      </c>
      <c r="H22" s="27">
        <f>RA!J26</f>
        <v>21.750057144095798</v>
      </c>
      <c r="I22" s="20">
        <f>VLOOKUP(B22,RMS!B:D,3,FALSE)</f>
        <v>563874.52017470705</v>
      </c>
      <c r="J22" s="21">
        <f>VLOOKUP(B22,RMS!B:E,4,FALSE)</f>
        <v>441231.53197992803</v>
      </c>
      <c r="K22" s="22">
        <f t="shared" si="1"/>
        <v>6.6252929391339421E-3</v>
      </c>
      <c r="L22" s="22">
        <f t="shared" si="2"/>
        <v>-3.6979928030632436E-2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329532.97330000001</v>
      </c>
      <c r="F23" s="25">
        <f>VLOOKUP(C23,RA!B27:I62,8,0)</f>
        <v>96811.572</v>
      </c>
      <c r="G23" s="16">
        <f t="shared" si="0"/>
        <v>232721.40130000003</v>
      </c>
      <c r="H23" s="27">
        <f>RA!J27</f>
        <v>29.378417288719898</v>
      </c>
      <c r="I23" s="20">
        <f>VLOOKUP(B23,RMS!B:D,3,FALSE)</f>
        <v>329532.92866156902</v>
      </c>
      <c r="J23" s="21">
        <f>VLOOKUP(B23,RMS!B:E,4,FALSE)</f>
        <v>232721.39882371301</v>
      </c>
      <c r="K23" s="22">
        <f t="shared" si="1"/>
        <v>4.4638430990744382E-2</v>
      </c>
      <c r="L23" s="22">
        <f t="shared" si="2"/>
        <v>2.4762870161794126E-3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1527415.8259000001</v>
      </c>
      <c r="F24" s="25">
        <f>VLOOKUP(C24,RA!B28:I63,8,0)</f>
        <v>45393.826200000003</v>
      </c>
      <c r="G24" s="16">
        <f t="shared" si="0"/>
        <v>1482021.9997</v>
      </c>
      <c r="H24" s="27">
        <f>RA!J28</f>
        <v>2.9719363535632199</v>
      </c>
      <c r="I24" s="20">
        <f>VLOOKUP(B24,RMS!B:D,3,FALSE)</f>
        <v>1527415.8269522099</v>
      </c>
      <c r="J24" s="21">
        <f>VLOOKUP(B24,RMS!B:E,4,FALSE)</f>
        <v>1482022.0031919</v>
      </c>
      <c r="K24" s="22">
        <f t="shared" si="1"/>
        <v>-1.0522098746150732E-3</v>
      </c>
      <c r="L24" s="22">
        <f t="shared" si="2"/>
        <v>-3.4918999299407005E-3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670867.99069999997</v>
      </c>
      <c r="F25" s="25">
        <f>VLOOKUP(C25,RA!B29:I64,8,0)</f>
        <v>116141.52190000001</v>
      </c>
      <c r="G25" s="16">
        <f t="shared" si="0"/>
        <v>554726.46879999992</v>
      </c>
      <c r="H25" s="27">
        <f>RA!J29</f>
        <v>17.312127499005499</v>
      </c>
      <c r="I25" s="20">
        <f>VLOOKUP(B25,RMS!B:D,3,FALSE)</f>
        <v>670867.98855132703</v>
      </c>
      <c r="J25" s="21">
        <f>VLOOKUP(B25,RMS!B:E,4,FALSE)</f>
        <v>554726.43157126103</v>
      </c>
      <c r="K25" s="22">
        <f t="shared" si="1"/>
        <v>2.1486729383468628E-3</v>
      </c>
      <c r="L25" s="22">
        <f t="shared" si="2"/>
        <v>3.7228738889098167E-2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956400.69499999995</v>
      </c>
      <c r="F26" s="25">
        <f>VLOOKUP(C26,RA!B30:I65,8,0)</f>
        <v>156049.47469999999</v>
      </c>
      <c r="G26" s="16">
        <f t="shared" si="0"/>
        <v>800351.22029999993</v>
      </c>
      <c r="H26" s="27">
        <f>RA!J30</f>
        <v>16.316328032363</v>
      </c>
      <c r="I26" s="20">
        <f>VLOOKUP(B26,RMS!B:D,3,FALSE)</f>
        <v>956400.69297079602</v>
      </c>
      <c r="J26" s="21">
        <f>VLOOKUP(B26,RMS!B:E,4,FALSE)</f>
        <v>800351.19448297203</v>
      </c>
      <c r="K26" s="22">
        <f t="shared" si="1"/>
        <v>2.0292039262130857E-3</v>
      </c>
      <c r="L26" s="22">
        <f t="shared" si="2"/>
        <v>2.5817027897574008E-2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1060580.2132999999</v>
      </c>
      <c r="F27" s="25">
        <f>VLOOKUP(C27,RA!B31:I66,8,0)</f>
        <v>27306.0759</v>
      </c>
      <c r="G27" s="16">
        <f t="shared" si="0"/>
        <v>1033274.1373999999</v>
      </c>
      <c r="H27" s="27">
        <f>RA!J31</f>
        <v>2.5746356152579</v>
      </c>
      <c r="I27" s="20">
        <f>VLOOKUP(B27,RMS!B:D,3,FALSE)</f>
        <v>1060580.0772752201</v>
      </c>
      <c r="J27" s="21">
        <f>VLOOKUP(B27,RMS!B:E,4,FALSE)</f>
        <v>1033274.1813177</v>
      </c>
      <c r="K27" s="22">
        <f t="shared" si="1"/>
        <v>0.13602477987296879</v>
      </c>
      <c r="L27" s="22">
        <f t="shared" si="2"/>
        <v>-4.3917700066231191E-2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164703.1384</v>
      </c>
      <c r="F28" s="25">
        <f>VLOOKUP(C28,RA!B32:I67,8,0)</f>
        <v>42338.503599999996</v>
      </c>
      <c r="G28" s="16">
        <f t="shared" si="0"/>
        <v>122364.6348</v>
      </c>
      <c r="H28" s="27">
        <f>RA!J32</f>
        <v>25.705948296611201</v>
      </c>
      <c r="I28" s="20">
        <f>VLOOKUP(B28,RMS!B:D,3,FALSE)</f>
        <v>164703.02293516399</v>
      </c>
      <c r="J28" s="21">
        <f>VLOOKUP(B28,RMS!B:E,4,FALSE)</f>
        <v>122364.633218142</v>
      </c>
      <c r="K28" s="22">
        <f t="shared" si="1"/>
        <v>0.11546483600977808</v>
      </c>
      <c r="L28" s="22">
        <f t="shared" si="2"/>
        <v>1.5818579995539039E-3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-208.67500000000001</v>
      </c>
      <c r="F29" s="25">
        <f>VLOOKUP(C29,RA!B33:I68,8,0)</f>
        <v>17.427900000000001</v>
      </c>
      <c r="G29" s="16">
        <f t="shared" si="0"/>
        <v>-226.10290000000001</v>
      </c>
      <c r="H29" s="27">
        <f>RA!J33</f>
        <v>-8.3516952198394598</v>
      </c>
      <c r="I29" s="20">
        <f>VLOOKUP(B29,RMS!B:D,3,FALSE)</f>
        <v>-208.67500000000001</v>
      </c>
      <c r="J29" s="21">
        <f>VLOOKUP(B29,RMS!B:E,4,FALSE)</f>
        <v>-226.10290000000001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328512.45439999999</v>
      </c>
      <c r="F31" s="25">
        <f>VLOOKUP(C31,RA!B35:I70,8,0)</f>
        <v>28524.070800000001</v>
      </c>
      <c r="G31" s="16">
        <f t="shared" si="0"/>
        <v>299988.3836</v>
      </c>
      <c r="H31" s="27">
        <f>RA!J35</f>
        <v>8.6827973849870599</v>
      </c>
      <c r="I31" s="20">
        <f>VLOOKUP(B31,RMS!B:D,3,FALSE)</f>
        <v>328512.45329999999</v>
      </c>
      <c r="J31" s="21">
        <f>VLOOKUP(B31,RMS!B:E,4,FALSE)</f>
        <v>299988.34940000001</v>
      </c>
      <c r="K31" s="22">
        <f t="shared" si="1"/>
        <v>1.0999999940395355E-3</v>
      </c>
      <c r="L31" s="22">
        <f t="shared" si="2"/>
        <v>3.4199999994598329E-2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313657.69209999999</v>
      </c>
      <c r="F35" s="25">
        <f>VLOOKUP(C35,RA!B8:I74,8,0)</f>
        <v>15855.169599999999</v>
      </c>
      <c r="G35" s="16">
        <f t="shared" si="0"/>
        <v>297802.52249999996</v>
      </c>
      <c r="H35" s="27">
        <f>RA!J39</f>
        <v>5.0549277123881504</v>
      </c>
      <c r="I35" s="20">
        <f>VLOOKUP(B35,RMS!B:D,3,FALSE)</f>
        <v>313657.69230769202</v>
      </c>
      <c r="J35" s="21">
        <f>VLOOKUP(B35,RMS!B:E,4,FALSE)</f>
        <v>297802.52367521398</v>
      </c>
      <c r="K35" s="22">
        <f t="shared" si="1"/>
        <v>-2.0769203547388315E-4</v>
      </c>
      <c r="L35" s="22">
        <f t="shared" si="2"/>
        <v>-1.175214012619108E-3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721936.13749999995</v>
      </c>
      <c r="F36" s="25">
        <f>VLOOKUP(C36,RA!B8:I75,8,0)</f>
        <v>50093.779199999997</v>
      </c>
      <c r="G36" s="16">
        <f t="shared" si="0"/>
        <v>671842.35829999996</v>
      </c>
      <c r="H36" s="27">
        <f>RA!J40</f>
        <v>6.9388103182464702</v>
      </c>
      <c r="I36" s="20">
        <f>VLOOKUP(B36,RMS!B:D,3,FALSE)</f>
        <v>721936.12779572594</v>
      </c>
      <c r="J36" s="21">
        <f>VLOOKUP(B36,RMS!B:E,4,FALSE)</f>
        <v>671842.35535726498</v>
      </c>
      <c r="K36" s="22">
        <f t="shared" si="1"/>
        <v>9.7042740089818835E-3</v>
      </c>
      <c r="L36" s="22">
        <f t="shared" si="2"/>
        <v>2.9427349800243974E-3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12694.491099999999</v>
      </c>
      <c r="F39" s="25">
        <f>VLOOKUP(C39,RA!B8:I78,8,0)</f>
        <v>1108.2266999999999</v>
      </c>
      <c r="G39" s="16">
        <f t="shared" si="0"/>
        <v>11586.2644</v>
      </c>
      <c r="H39" s="27">
        <f>RA!J43</f>
        <v>8.7299813066157501</v>
      </c>
      <c r="I39" s="20">
        <f>VLOOKUP(B39,RMS!B:D,3,FALSE)</f>
        <v>12694.4911126239</v>
      </c>
      <c r="J39" s="21">
        <f>VLOOKUP(B39,RMS!B:E,4,FALSE)</f>
        <v>11586.264654716</v>
      </c>
      <c r="K39" s="22">
        <f t="shared" si="1"/>
        <v>-1.2623901056940667E-5</v>
      </c>
      <c r="L39" s="22">
        <f t="shared" si="2"/>
        <v>-2.5471600019955076E-4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21110713.890999999</v>
      </c>
      <c r="E7" s="44">
        <v>26744957</v>
      </c>
      <c r="F7" s="45">
        <v>78.933437399058107</v>
      </c>
      <c r="G7" s="44">
        <v>16143327.870200001</v>
      </c>
      <c r="H7" s="45">
        <v>30.770520556480999</v>
      </c>
      <c r="I7" s="44">
        <v>1762905.3415000001</v>
      </c>
      <c r="J7" s="45">
        <v>8.3507613745434206</v>
      </c>
      <c r="K7" s="44">
        <v>1966549.885</v>
      </c>
      <c r="L7" s="45">
        <v>12.181812206330701</v>
      </c>
      <c r="M7" s="45">
        <v>-0.103554222068463</v>
      </c>
      <c r="N7" s="44">
        <v>245890295.4657</v>
      </c>
      <c r="O7" s="44">
        <v>6062609500.6911001</v>
      </c>
      <c r="P7" s="44">
        <v>1112170</v>
      </c>
      <c r="Q7" s="44">
        <v>1090450</v>
      </c>
      <c r="R7" s="45">
        <v>1.99183823192259</v>
      </c>
      <c r="S7" s="44">
        <v>18.981553081813001</v>
      </c>
      <c r="T7" s="44">
        <v>18.3021028251639</v>
      </c>
      <c r="U7" s="46">
        <v>3.5795293131209598</v>
      </c>
    </row>
    <row r="8" spans="1:23" ht="12" thickBot="1">
      <c r="A8" s="68">
        <v>41623</v>
      </c>
      <c r="B8" s="71" t="s">
        <v>6</v>
      </c>
      <c r="C8" s="72"/>
      <c r="D8" s="47">
        <v>709097.71270000003</v>
      </c>
      <c r="E8" s="47">
        <v>818535</v>
      </c>
      <c r="F8" s="48">
        <v>86.630102891140893</v>
      </c>
      <c r="G8" s="47">
        <v>483832.52250000002</v>
      </c>
      <c r="H8" s="48">
        <v>46.558505210860403</v>
      </c>
      <c r="I8" s="47">
        <v>115227.9359</v>
      </c>
      <c r="J8" s="48">
        <v>16.2499376089159</v>
      </c>
      <c r="K8" s="47">
        <v>131341.3101</v>
      </c>
      <c r="L8" s="48">
        <v>27.146027600903999</v>
      </c>
      <c r="M8" s="48">
        <v>-0.122683215111313</v>
      </c>
      <c r="N8" s="47">
        <v>9136929.0044</v>
      </c>
      <c r="O8" s="47">
        <v>213391581.69310001</v>
      </c>
      <c r="P8" s="47">
        <v>28111</v>
      </c>
      <c r="Q8" s="47">
        <v>28346</v>
      </c>
      <c r="R8" s="48">
        <v>-0.82904113455161099</v>
      </c>
      <c r="S8" s="47">
        <v>25.2249195226068</v>
      </c>
      <c r="T8" s="47">
        <v>24.753485574684301</v>
      </c>
      <c r="U8" s="49">
        <v>1.8689215142987801</v>
      </c>
    </row>
    <row r="9" spans="1:23" ht="12" thickBot="1">
      <c r="A9" s="69"/>
      <c r="B9" s="71" t="s">
        <v>7</v>
      </c>
      <c r="C9" s="72"/>
      <c r="D9" s="47">
        <v>129515.33590000001</v>
      </c>
      <c r="E9" s="47">
        <v>190817</v>
      </c>
      <c r="F9" s="48">
        <v>67.874107600475895</v>
      </c>
      <c r="G9" s="47">
        <v>86941.443299999999</v>
      </c>
      <c r="H9" s="48">
        <v>48.968467722688402</v>
      </c>
      <c r="I9" s="47">
        <v>29087.507799999999</v>
      </c>
      <c r="J9" s="48">
        <v>22.458736332552</v>
      </c>
      <c r="K9" s="47">
        <v>20503.786700000001</v>
      </c>
      <c r="L9" s="48">
        <v>23.583444122556902</v>
      </c>
      <c r="M9" s="48">
        <v>0.41864077234084801</v>
      </c>
      <c r="N9" s="47">
        <v>1431914.6989</v>
      </c>
      <c r="O9" s="47">
        <v>39240334.001100004</v>
      </c>
      <c r="P9" s="47">
        <v>8518</v>
      </c>
      <c r="Q9" s="47">
        <v>9314</v>
      </c>
      <c r="R9" s="48">
        <v>-8.5462744255958807</v>
      </c>
      <c r="S9" s="47">
        <v>15.2048997299836</v>
      </c>
      <c r="T9" s="47">
        <v>16.078378773888801</v>
      </c>
      <c r="U9" s="49">
        <v>-5.74472084273423</v>
      </c>
    </row>
    <row r="10" spans="1:23" ht="12" thickBot="1">
      <c r="A10" s="69"/>
      <c r="B10" s="71" t="s">
        <v>8</v>
      </c>
      <c r="C10" s="72"/>
      <c r="D10" s="47">
        <v>170947.79689999999</v>
      </c>
      <c r="E10" s="47">
        <v>180877</v>
      </c>
      <c r="F10" s="48">
        <v>94.510522012196105</v>
      </c>
      <c r="G10" s="47">
        <v>89298.903200000001</v>
      </c>
      <c r="H10" s="48">
        <v>91.433254803962697</v>
      </c>
      <c r="I10" s="47">
        <v>42784.0461</v>
      </c>
      <c r="J10" s="48">
        <v>25.0275504427984</v>
      </c>
      <c r="K10" s="47">
        <v>26255.8616</v>
      </c>
      <c r="L10" s="48">
        <v>29.402221818106302</v>
      </c>
      <c r="M10" s="48">
        <v>0.62950455604168798</v>
      </c>
      <c r="N10" s="47">
        <v>1900299.6359999999</v>
      </c>
      <c r="O10" s="47">
        <v>53246419.103200004</v>
      </c>
      <c r="P10" s="47">
        <v>110580</v>
      </c>
      <c r="Q10" s="47">
        <v>103114</v>
      </c>
      <c r="R10" s="48">
        <v>7.2405298989467903</v>
      </c>
      <c r="S10" s="47">
        <v>1.5459196681135801</v>
      </c>
      <c r="T10" s="47">
        <v>1.8058506148534601</v>
      </c>
      <c r="U10" s="49">
        <v>-16.814000889002401</v>
      </c>
    </row>
    <row r="11" spans="1:23" ht="12" thickBot="1">
      <c r="A11" s="69"/>
      <c r="B11" s="71" t="s">
        <v>9</v>
      </c>
      <c r="C11" s="72"/>
      <c r="D11" s="47">
        <v>115241.3299</v>
      </c>
      <c r="E11" s="47">
        <v>113197</v>
      </c>
      <c r="F11" s="48">
        <v>101.80599300334799</v>
      </c>
      <c r="G11" s="47">
        <v>70905.827799999999</v>
      </c>
      <c r="H11" s="48">
        <v>62.527303432737099</v>
      </c>
      <c r="I11" s="47">
        <v>21262.291799999999</v>
      </c>
      <c r="J11" s="48">
        <v>18.450231196091</v>
      </c>
      <c r="K11" s="47">
        <v>14994.709699999999</v>
      </c>
      <c r="L11" s="48">
        <v>21.1473586378467</v>
      </c>
      <c r="M11" s="48">
        <v>0.41798622483501602</v>
      </c>
      <c r="N11" s="47">
        <v>1092901.5138000001</v>
      </c>
      <c r="O11" s="47">
        <v>19662467.454300001</v>
      </c>
      <c r="P11" s="47">
        <v>5173</v>
      </c>
      <c r="Q11" s="47">
        <v>4290</v>
      </c>
      <c r="R11" s="48">
        <v>20.582750582750599</v>
      </c>
      <c r="S11" s="47">
        <v>22.277465667891001</v>
      </c>
      <c r="T11" s="47">
        <v>21.162745268065301</v>
      </c>
      <c r="U11" s="49">
        <v>5.0038025709198104</v>
      </c>
    </row>
    <row r="12" spans="1:23" ht="12" thickBot="1">
      <c r="A12" s="69"/>
      <c r="B12" s="71" t="s">
        <v>10</v>
      </c>
      <c r="C12" s="72"/>
      <c r="D12" s="47">
        <v>301136.73420000001</v>
      </c>
      <c r="E12" s="47">
        <v>359713</v>
      </c>
      <c r="F12" s="48">
        <v>83.715832955717502</v>
      </c>
      <c r="G12" s="47">
        <v>268626.761</v>
      </c>
      <c r="H12" s="48">
        <v>12.1022838822823</v>
      </c>
      <c r="I12" s="47">
        <v>-8093.7456000000002</v>
      </c>
      <c r="J12" s="48">
        <v>-2.68773108053451</v>
      </c>
      <c r="K12" s="47">
        <v>21434.8685</v>
      </c>
      <c r="L12" s="48">
        <v>7.9794240976609201</v>
      </c>
      <c r="M12" s="48">
        <v>-1.3775971660381301</v>
      </c>
      <c r="N12" s="47">
        <v>3878367.9915999998</v>
      </c>
      <c r="O12" s="47">
        <v>75869199.646200001</v>
      </c>
      <c r="P12" s="47">
        <v>2616</v>
      </c>
      <c r="Q12" s="47">
        <v>2303</v>
      </c>
      <c r="R12" s="48">
        <v>13.590968302214501</v>
      </c>
      <c r="S12" s="47">
        <v>115.113430504587</v>
      </c>
      <c r="T12" s="47">
        <v>115.47024680851101</v>
      </c>
      <c r="U12" s="49">
        <v>-0.30996930797686201</v>
      </c>
    </row>
    <row r="13" spans="1:23" ht="12" thickBot="1">
      <c r="A13" s="69"/>
      <c r="B13" s="71" t="s">
        <v>11</v>
      </c>
      <c r="C13" s="72"/>
      <c r="D13" s="47">
        <v>649841.84970000002</v>
      </c>
      <c r="E13" s="47">
        <v>644596</v>
      </c>
      <c r="F13" s="48">
        <v>100.813819772385</v>
      </c>
      <c r="G13" s="47">
        <v>381955.20169999998</v>
      </c>
      <c r="H13" s="48">
        <v>70.135619781507003</v>
      </c>
      <c r="I13" s="47">
        <v>131432.48389999999</v>
      </c>
      <c r="J13" s="48">
        <v>20.225303119624598</v>
      </c>
      <c r="K13" s="47">
        <v>70516.631200000003</v>
      </c>
      <c r="L13" s="48">
        <v>18.4620161961784</v>
      </c>
      <c r="M13" s="48">
        <v>0.86385086274512801</v>
      </c>
      <c r="N13" s="47">
        <v>6456512.5735999998</v>
      </c>
      <c r="O13" s="47">
        <v>116135875.9799</v>
      </c>
      <c r="P13" s="47">
        <v>14599</v>
      </c>
      <c r="Q13" s="47">
        <v>12785</v>
      </c>
      <c r="R13" s="48">
        <v>14.188502150958101</v>
      </c>
      <c r="S13" s="47">
        <v>44.512764552366598</v>
      </c>
      <c r="T13" s="47">
        <v>41.122724286272998</v>
      </c>
      <c r="U13" s="49">
        <v>7.6158834441870003</v>
      </c>
    </row>
    <row r="14" spans="1:23" ht="12" thickBot="1">
      <c r="A14" s="69"/>
      <c r="B14" s="71" t="s">
        <v>12</v>
      </c>
      <c r="C14" s="72"/>
      <c r="D14" s="47">
        <v>328346.16230000003</v>
      </c>
      <c r="E14" s="47">
        <v>282729</v>
      </c>
      <c r="F14" s="48">
        <v>116.134589058781</v>
      </c>
      <c r="G14" s="47">
        <v>161295.09520000001</v>
      </c>
      <c r="H14" s="48">
        <v>103.568596982359</v>
      </c>
      <c r="I14" s="47">
        <v>66531.893500000006</v>
      </c>
      <c r="J14" s="48">
        <v>20.2627291374314</v>
      </c>
      <c r="K14" s="47">
        <v>29801.8711</v>
      </c>
      <c r="L14" s="48">
        <v>18.4766133545765</v>
      </c>
      <c r="M14" s="48">
        <v>1.2324737019616201</v>
      </c>
      <c r="N14" s="47">
        <v>3208253.9111000001</v>
      </c>
      <c r="O14" s="47">
        <v>59897941.556199998</v>
      </c>
      <c r="P14" s="47">
        <v>6036</v>
      </c>
      <c r="Q14" s="47">
        <v>4302</v>
      </c>
      <c r="R14" s="48">
        <v>40.306834030683397</v>
      </c>
      <c r="S14" s="47">
        <v>54.397972548045097</v>
      </c>
      <c r="T14" s="47">
        <v>66.351880939098095</v>
      </c>
      <c r="U14" s="49">
        <v>-21.9749152976155</v>
      </c>
    </row>
    <row r="15" spans="1:23" ht="12" thickBot="1">
      <c r="A15" s="69"/>
      <c r="B15" s="71" t="s">
        <v>13</v>
      </c>
      <c r="C15" s="72"/>
      <c r="D15" s="47">
        <v>194714.19760000001</v>
      </c>
      <c r="E15" s="47">
        <v>170358</v>
      </c>
      <c r="F15" s="48">
        <v>114.297067117482</v>
      </c>
      <c r="G15" s="47">
        <v>91135.66</v>
      </c>
      <c r="H15" s="48">
        <v>113.653138189815</v>
      </c>
      <c r="I15" s="47">
        <v>36812.132100000003</v>
      </c>
      <c r="J15" s="48">
        <v>18.905725701431901</v>
      </c>
      <c r="K15" s="47">
        <v>21642.728500000001</v>
      </c>
      <c r="L15" s="48">
        <v>23.747815619045301</v>
      </c>
      <c r="M15" s="48">
        <v>0.70090070205334798</v>
      </c>
      <c r="N15" s="47">
        <v>1973674.912</v>
      </c>
      <c r="O15" s="47">
        <v>37964618.374300003</v>
      </c>
      <c r="P15" s="47">
        <v>5719</v>
      </c>
      <c r="Q15" s="47">
        <v>5004</v>
      </c>
      <c r="R15" s="48">
        <v>14.288569144684301</v>
      </c>
      <c r="S15" s="47">
        <v>34.046895890889999</v>
      </c>
      <c r="T15" s="47">
        <v>31.913686191047201</v>
      </c>
      <c r="U15" s="49">
        <v>6.2655042229962703</v>
      </c>
    </row>
    <row r="16" spans="1:23" ht="12" thickBot="1">
      <c r="A16" s="69"/>
      <c r="B16" s="71" t="s">
        <v>14</v>
      </c>
      <c r="C16" s="72"/>
      <c r="D16" s="47">
        <v>687944.88439999998</v>
      </c>
      <c r="E16" s="47">
        <v>879611</v>
      </c>
      <c r="F16" s="48">
        <v>78.210127476805098</v>
      </c>
      <c r="G16" s="47">
        <v>473253.83960000001</v>
      </c>
      <c r="H16" s="48">
        <v>45.364881768621103</v>
      </c>
      <c r="I16" s="47">
        <v>63046.045899999997</v>
      </c>
      <c r="J16" s="48">
        <v>9.1644036215177902</v>
      </c>
      <c r="K16" s="47">
        <v>39737.3174</v>
      </c>
      <c r="L16" s="48">
        <v>8.3966180672905804</v>
      </c>
      <c r="M16" s="48">
        <v>0.58657025750812197</v>
      </c>
      <c r="N16" s="47">
        <v>8915203.4374000002</v>
      </c>
      <c r="O16" s="47">
        <v>294860415.59100002</v>
      </c>
      <c r="P16" s="47">
        <v>44516</v>
      </c>
      <c r="Q16" s="47">
        <v>46772</v>
      </c>
      <c r="R16" s="48">
        <v>-4.8233986145557202</v>
      </c>
      <c r="S16" s="47">
        <v>15.4538791535628</v>
      </c>
      <c r="T16" s="47">
        <v>15.250070135978801</v>
      </c>
      <c r="U16" s="49">
        <v>1.3188210905414399</v>
      </c>
    </row>
    <row r="17" spans="1:21" ht="12" thickBot="1">
      <c r="A17" s="69"/>
      <c r="B17" s="71" t="s">
        <v>15</v>
      </c>
      <c r="C17" s="72"/>
      <c r="D17" s="47">
        <v>791350.90659999999</v>
      </c>
      <c r="E17" s="47">
        <v>661486</v>
      </c>
      <c r="F17" s="48">
        <v>119.632298582283</v>
      </c>
      <c r="G17" s="47">
        <v>1015801.7997</v>
      </c>
      <c r="H17" s="48">
        <v>-22.095933790064901</v>
      </c>
      <c r="I17" s="47">
        <v>59897.270299999996</v>
      </c>
      <c r="J17" s="48">
        <v>7.5689899133806096</v>
      </c>
      <c r="K17" s="47">
        <v>44952.425999999999</v>
      </c>
      <c r="L17" s="48">
        <v>4.4253146640689103</v>
      </c>
      <c r="M17" s="48">
        <v>0.33245912690007001</v>
      </c>
      <c r="N17" s="47">
        <v>7262812.1523000002</v>
      </c>
      <c r="O17" s="47">
        <v>272545819.22359997</v>
      </c>
      <c r="P17" s="47">
        <v>12304</v>
      </c>
      <c r="Q17" s="47">
        <v>11825</v>
      </c>
      <c r="R17" s="48">
        <v>4.0507399577166998</v>
      </c>
      <c r="S17" s="47">
        <v>64.316556128088394</v>
      </c>
      <c r="T17" s="47">
        <v>44.011038131078202</v>
      </c>
      <c r="U17" s="49">
        <v>31.571214659832101</v>
      </c>
    </row>
    <row r="18" spans="1:21" ht="12" thickBot="1">
      <c r="A18" s="69"/>
      <c r="B18" s="71" t="s">
        <v>16</v>
      </c>
      <c r="C18" s="72"/>
      <c r="D18" s="47">
        <v>3589137.0427000001</v>
      </c>
      <c r="E18" s="47">
        <v>2570205</v>
      </c>
      <c r="F18" s="48">
        <v>139.643998930046</v>
      </c>
      <c r="G18" s="47">
        <v>1430844.9016</v>
      </c>
      <c r="H18" s="48">
        <v>150.84039777383001</v>
      </c>
      <c r="I18" s="47">
        <v>-129352.0183</v>
      </c>
      <c r="J18" s="48">
        <v>-3.6039866062816102</v>
      </c>
      <c r="K18" s="47">
        <v>255024.58670000001</v>
      </c>
      <c r="L18" s="48">
        <v>17.823356424922501</v>
      </c>
      <c r="M18" s="48">
        <v>-1.50721391209297</v>
      </c>
      <c r="N18" s="47">
        <v>25407711.940200001</v>
      </c>
      <c r="O18" s="47">
        <v>689273285.76489997</v>
      </c>
      <c r="P18" s="47">
        <v>127285</v>
      </c>
      <c r="Q18" s="47">
        <v>110963</v>
      </c>
      <c r="R18" s="48">
        <v>14.709407640384599</v>
      </c>
      <c r="S18" s="47">
        <v>28.1976434198845</v>
      </c>
      <c r="T18" s="47">
        <v>22.581274357218199</v>
      </c>
      <c r="U18" s="49">
        <v>19.917866819699501</v>
      </c>
    </row>
    <row r="19" spans="1:21" ht="12" thickBot="1">
      <c r="A19" s="69"/>
      <c r="B19" s="71" t="s">
        <v>17</v>
      </c>
      <c r="C19" s="72"/>
      <c r="D19" s="47">
        <v>709476.47420000006</v>
      </c>
      <c r="E19" s="47">
        <v>937324</v>
      </c>
      <c r="F19" s="48">
        <v>75.691700436562002</v>
      </c>
      <c r="G19" s="47">
        <v>610216.70550000004</v>
      </c>
      <c r="H19" s="48">
        <v>16.2663145412692</v>
      </c>
      <c r="I19" s="47">
        <v>82690.279200000004</v>
      </c>
      <c r="J19" s="48">
        <v>11.655112214008399</v>
      </c>
      <c r="K19" s="47">
        <v>76052.455400000006</v>
      </c>
      <c r="L19" s="48">
        <v>12.463188030502099</v>
      </c>
      <c r="M19" s="48">
        <v>8.7279546269587005E-2</v>
      </c>
      <c r="N19" s="47">
        <v>10456969.8487</v>
      </c>
      <c r="O19" s="47">
        <v>241626845.4346</v>
      </c>
      <c r="P19" s="47">
        <v>20077</v>
      </c>
      <c r="Q19" s="47">
        <v>18530</v>
      </c>
      <c r="R19" s="48">
        <v>8.3486238532110004</v>
      </c>
      <c r="S19" s="47">
        <v>35.337773282861001</v>
      </c>
      <c r="T19" s="47">
        <v>39.138604743658902</v>
      </c>
      <c r="U19" s="49">
        <v>-10.755718619773299</v>
      </c>
    </row>
    <row r="20" spans="1:21" ht="12" thickBot="1">
      <c r="A20" s="69"/>
      <c r="B20" s="71" t="s">
        <v>18</v>
      </c>
      <c r="C20" s="72"/>
      <c r="D20" s="47">
        <v>989331.22259999998</v>
      </c>
      <c r="E20" s="47">
        <v>1684345</v>
      </c>
      <c r="F20" s="48">
        <v>58.736851571382303</v>
      </c>
      <c r="G20" s="47">
        <v>963631.38399999996</v>
      </c>
      <c r="H20" s="48">
        <v>2.6669781647543198</v>
      </c>
      <c r="I20" s="47">
        <v>61874.783900000002</v>
      </c>
      <c r="J20" s="48">
        <v>6.2542030905878798</v>
      </c>
      <c r="K20" s="47">
        <v>61333.791400000002</v>
      </c>
      <c r="L20" s="48">
        <v>6.3648603001497897</v>
      </c>
      <c r="M20" s="48">
        <v>8.8204640158610001E-3</v>
      </c>
      <c r="N20" s="47">
        <v>15571580.4782</v>
      </c>
      <c r="O20" s="47">
        <v>369441497.38160002</v>
      </c>
      <c r="P20" s="47">
        <v>41588</v>
      </c>
      <c r="Q20" s="47">
        <v>41716</v>
      </c>
      <c r="R20" s="48">
        <v>-0.30683670534087398</v>
      </c>
      <c r="S20" s="47">
        <v>23.788862715206299</v>
      </c>
      <c r="T20" s="47">
        <v>24.723419620769</v>
      </c>
      <c r="U20" s="49">
        <v>-3.9285480636504602</v>
      </c>
    </row>
    <row r="21" spans="1:21" ht="12" thickBot="1">
      <c r="A21" s="69"/>
      <c r="B21" s="71" t="s">
        <v>19</v>
      </c>
      <c r="C21" s="72"/>
      <c r="D21" s="47">
        <v>420979.76699999999</v>
      </c>
      <c r="E21" s="47">
        <v>538615</v>
      </c>
      <c r="F21" s="48">
        <v>78.159681219423902</v>
      </c>
      <c r="G21" s="47">
        <v>327240.5661</v>
      </c>
      <c r="H21" s="48">
        <v>28.645348593901002</v>
      </c>
      <c r="I21" s="47">
        <v>54896.952400000002</v>
      </c>
      <c r="J21" s="48">
        <v>13.0402828599599</v>
      </c>
      <c r="K21" s="47">
        <v>41847.302300000003</v>
      </c>
      <c r="L21" s="48">
        <v>12.787932376089399</v>
      </c>
      <c r="M21" s="48">
        <v>0.311839697728854</v>
      </c>
      <c r="N21" s="47">
        <v>5291739.5717000002</v>
      </c>
      <c r="O21" s="47">
        <v>137199479.96880001</v>
      </c>
      <c r="P21" s="47">
        <v>39285</v>
      </c>
      <c r="Q21" s="47">
        <v>37974</v>
      </c>
      <c r="R21" s="48">
        <v>3.45236214251856</v>
      </c>
      <c r="S21" s="47">
        <v>10.7160434516991</v>
      </c>
      <c r="T21" s="47">
        <v>10.649292747669501</v>
      </c>
      <c r="U21" s="49">
        <v>0.62290438005904003</v>
      </c>
    </row>
    <row r="22" spans="1:21" ht="12" thickBot="1">
      <c r="A22" s="69"/>
      <c r="B22" s="71" t="s">
        <v>20</v>
      </c>
      <c r="C22" s="72"/>
      <c r="D22" s="47">
        <v>1213246.247</v>
      </c>
      <c r="E22" s="47">
        <v>1573884</v>
      </c>
      <c r="F22" s="48">
        <v>77.086128774420501</v>
      </c>
      <c r="G22" s="47">
        <v>707130.25329999998</v>
      </c>
      <c r="H22" s="48">
        <v>71.5732343989079</v>
      </c>
      <c r="I22" s="47">
        <v>165598.47399999999</v>
      </c>
      <c r="J22" s="48">
        <v>13.649205543349201</v>
      </c>
      <c r="K22" s="47">
        <v>102044.1115</v>
      </c>
      <c r="L22" s="48">
        <v>14.430737622069699</v>
      </c>
      <c r="M22" s="48">
        <v>0.622812640198254</v>
      </c>
      <c r="N22" s="47">
        <v>14603339.8441</v>
      </c>
      <c r="O22" s="47">
        <v>390653867.71880001</v>
      </c>
      <c r="P22" s="47">
        <v>72116</v>
      </c>
      <c r="Q22" s="47">
        <v>75152</v>
      </c>
      <c r="R22" s="48">
        <v>-4.0398126463700201</v>
      </c>
      <c r="S22" s="47">
        <v>16.823537730878002</v>
      </c>
      <c r="T22" s="47">
        <v>16.681108679742401</v>
      </c>
      <c r="U22" s="49">
        <v>0.84660582936862305</v>
      </c>
    </row>
    <row r="23" spans="1:21" ht="12" thickBot="1">
      <c r="A23" s="69"/>
      <c r="B23" s="71" t="s">
        <v>21</v>
      </c>
      <c r="C23" s="72"/>
      <c r="D23" s="47">
        <v>2593713.8536999999</v>
      </c>
      <c r="E23" s="47">
        <v>3453399</v>
      </c>
      <c r="F23" s="48">
        <v>75.106115849920599</v>
      </c>
      <c r="G23" s="47">
        <v>2103082.037</v>
      </c>
      <c r="H23" s="48">
        <v>23.329181081298898</v>
      </c>
      <c r="I23" s="47">
        <v>171892.2464</v>
      </c>
      <c r="J23" s="48">
        <v>6.6272633025725396</v>
      </c>
      <c r="K23" s="47">
        <v>223929.6366</v>
      </c>
      <c r="L23" s="48">
        <v>10.6476890896482</v>
      </c>
      <c r="M23" s="48">
        <v>-0.23238277429509299</v>
      </c>
      <c r="N23" s="47">
        <v>36185607.332999997</v>
      </c>
      <c r="O23" s="47">
        <v>882236132.3362</v>
      </c>
      <c r="P23" s="47">
        <v>94529</v>
      </c>
      <c r="Q23" s="47">
        <v>94558</v>
      </c>
      <c r="R23" s="48">
        <v>-3.0669007381712E-2</v>
      </c>
      <c r="S23" s="47">
        <v>27.438287231431602</v>
      </c>
      <c r="T23" s="47">
        <v>28.4089506546247</v>
      </c>
      <c r="U23" s="49">
        <v>-3.5376239595637502</v>
      </c>
    </row>
    <row r="24" spans="1:21" ht="12" thickBot="1">
      <c r="A24" s="69"/>
      <c r="B24" s="71" t="s">
        <v>22</v>
      </c>
      <c r="C24" s="72"/>
      <c r="D24" s="47">
        <v>339895.17109999998</v>
      </c>
      <c r="E24" s="47">
        <v>432810</v>
      </c>
      <c r="F24" s="48">
        <v>78.532189898569797</v>
      </c>
      <c r="G24" s="47">
        <v>284154.7879</v>
      </c>
      <c r="H24" s="48">
        <v>19.616204116052501</v>
      </c>
      <c r="I24" s="47">
        <v>57255.611900000004</v>
      </c>
      <c r="J24" s="48">
        <v>16.845079532817198</v>
      </c>
      <c r="K24" s="47">
        <v>42364.56</v>
      </c>
      <c r="L24" s="48">
        <v>14.908972786659101</v>
      </c>
      <c r="M24" s="48">
        <v>0.35149785339444101</v>
      </c>
      <c r="N24" s="47">
        <v>4277803.0173000004</v>
      </c>
      <c r="O24" s="47">
        <v>106744761.3214</v>
      </c>
      <c r="P24" s="47">
        <v>37071</v>
      </c>
      <c r="Q24" s="47">
        <v>36592</v>
      </c>
      <c r="R24" s="48">
        <v>1.3090292960209899</v>
      </c>
      <c r="S24" s="47">
        <v>9.1687618650697296</v>
      </c>
      <c r="T24" s="47">
        <v>9.4873635193484898</v>
      </c>
      <c r="U24" s="49">
        <v>-3.4748601716065499</v>
      </c>
    </row>
    <row r="25" spans="1:21" ht="12" thickBot="1">
      <c r="A25" s="69"/>
      <c r="B25" s="71" t="s">
        <v>23</v>
      </c>
      <c r="C25" s="72"/>
      <c r="D25" s="47">
        <v>526829.73899999994</v>
      </c>
      <c r="E25" s="47">
        <v>535371</v>
      </c>
      <c r="F25" s="48">
        <v>98.404608953417394</v>
      </c>
      <c r="G25" s="47">
        <v>419369.98430000001</v>
      </c>
      <c r="H25" s="48">
        <v>25.624092978272799</v>
      </c>
      <c r="I25" s="47">
        <v>37778.47</v>
      </c>
      <c r="J25" s="48">
        <v>7.1709068800309304</v>
      </c>
      <c r="K25" s="47">
        <v>39229.631800000003</v>
      </c>
      <c r="L25" s="48">
        <v>9.3544205042430395</v>
      </c>
      <c r="M25" s="48">
        <v>-3.6991471329588001E-2</v>
      </c>
      <c r="N25" s="47">
        <v>5599876.5016000001</v>
      </c>
      <c r="O25" s="47">
        <v>92931471.663599998</v>
      </c>
      <c r="P25" s="47">
        <v>24039</v>
      </c>
      <c r="Q25" s="47">
        <v>24745</v>
      </c>
      <c r="R25" s="48">
        <v>-2.8531016366942801</v>
      </c>
      <c r="S25" s="47">
        <v>21.9156262323724</v>
      </c>
      <c r="T25" s="47">
        <v>21.0162307496464</v>
      </c>
      <c r="U25" s="49">
        <v>4.1039004461459401</v>
      </c>
    </row>
    <row r="26" spans="1:21" ht="12" thickBot="1">
      <c r="A26" s="69"/>
      <c r="B26" s="71" t="s">
        <v>24</v>
      </c>
      <c r="C26" s="72"/>
      <c r="D26" s="47">
        <v>563874.52679999999</v>
      </c>
      <c r="E26" s="47">
        <v>720494</v>
      </c>
      <c r="F26" s="48">
        <v>78.262209928188199</v>
      </c>
      <c r="G26" s="47">
        <v>466569.65539999999</v>
      </c>
      <c r="H26" s="48">
        <v>20.855379314494499</v>
      </c>
      <c r="I26" s="47">
        <v>122643.0318</v>
      </c>
      <c r="J26" s="48">
        <v>21.750057144095798</v>
      </c>
      <c r="K26" s="47">
        <v>99402.929000000004</v>
      </c>
      <c r="L26" s="48">
        <v>21.305056565408201</v>
      </c>
      <c r="M26" s="48">
        <v>0.233796961858136</v>
      </c>
      <c r="N26" s="47">
        <v>7884263.2178999996</v>
      </c>
      <c r="O26" s="47">
        <v>191484377.4754</v>
      </c>
      <c r="P26" s="47">
        <v>49299</v>
      </c>
      <c r="Q26" s="47">
        <v>51138</v>
      </c>
      <c r="R26" s="48">
        <v>-3.5961515898157899</v>
      </c>
      <c r="S26" s="47">
        <v>11.437849181524999</v>
      </c>
      <c r="T26" s="47">
        <v>11.5086698971411</v>
      </c>
      <c r="U26" s="49">
        <v>-0.61917861034995703</v>
      </c>
    </row>
    <row r="27" spans="1:21" ht="12" thickBot="1">
      <c r="A27" s="69"/>
      <c r="B27" s="71" t="s">
        <v>25</v>
      </c>
      <c r="C27" s="72"/>
      <c r="D27" s="47">
        <v>329532.97330000001</v>
      </c>
      <c r="E27" s="47">
        <v>404767</v>
      </c>
      <c r="F27" s="48">
        <v>81.413003851598603</v>
      </c>
      <c r="G27" s="47">
        <v>254871.65359999999</v>
      </c>
      <c r="H27" s="48">
        <v>29.293692980536299</v>
      </c>
      <c r="I27" s="47">
        <v>96811.572</v>
      </c>
      <c r="J27" s="48">
        <v>29.378417288719898</v>
      </c>
      <c r="K27" s="47">
        <v>75486.538199999995</v>
      </c>
      <c r="L27" s="48">
        <v>29.617471042295598</v>
      </c>
      <c r="M27" s="48">
        <v>0.28250114932413201</v>
      </c>
      <c r="N27" s="47">
        <v>3967027.8184000002</v>
      </c>
      <c r="O27" s="47">
        <v>90255304.427900001</v>
      </c>
      <c r="P27" s="47">
        <v>45961</v>
      </c>
      <c r="Q27" s="47">
        <v>44318</v>
      </c>
      <c r="R27" s="48">
        <v>3.7072972607067101</v>
      </c>
      <c r="S27" s="47">
        <v>7.16983906572964</v>
      </c>
      <c r="T27" s="47">
        <v>7.2441509860553301</v>
      </c>
      <c r="U27" s="49">
        <v>-1.0364517201073999</v>
      </c>
    </row>
    <row r="28" spans="1:21" ht="12" thickBot="1">
      <c r="A28" s="69"/>
      <c r="B28" s="71" t="s">
        <v>26</v>
      </c>
      <c r="C28" s="72"/>
      <c r="D28" s="47">
        <v>1527415.8259000001</v>
      </c>
      <c r="E28" s="47">
        <v>1389896</v>
      </c>
      <c r="F28" s="48">
        <v>109.89425294410501</v>
      </c>
      <c r="G28" s="47">
        <v>1175100.6624</v>
      </c>
      <c r="H28" s="48">
        <v>29.981700697916299</v>
      </c>
      <c r="I28" s="47">
        <v>45393.826200000003</v>
      </c>
      <c r="J28" s="48">
        <v>2.9719363535632199</v>
      </c>
      <c r="K28" s="47">
        <v>83842.796000000002</v>
      </c>
      <c r="L28" s="48">
        <v>7.1349458546607698</v>
      </c>
      <c r="M28" s="48">
        <v>-0.45858406010219399</v>
      </c>
      <c r="N28" s="47">
        <v>18290362.8127</v>
      </c>
      <c r="O28" s="47">
        <v>321801885.9095</v>
      </c>
      <c r="P28" s="47">
        <v>57180</v>
      </c>
      <c r="Q28" s="47">
        <v>57066</v>
      </c>
      <c r="R28" s="48">
        <v>0.19976868888655899</v>
      </c>
      <c r="S28" s="47">
        <v>26.712413884225299</v>
      </c>
      <c r="T28" s="47">
        <v>27.610242131917399</v>
      </c>
      <c r="U28" s="49">
        <v>-3.3610899096707199</v>
      </c>
    </row>
    <row r="29" spans="1:21" ht="12" thickBot="1">
      <c r="A29" s="69"/>
      <c r="B29" s="71" t="s">
        <v>27</v>
      </c>
      <c r="C29" s="72"/>
      <c r="D29" s="47">
        <v>670867.99069999997</v>
      </c>
      <c r="E29" s="47">
        <v>800808</v>
      </c>
      <c r="F29" s="48">
        <v>83.773887211416493</v>
      </c>
      <c r="G29" s="47">
        <v>553262.79610000004</v>
      </c>
      <c r="H29" s="48">
        <v>21.256660565107499</v>
      </c>
      <c r="I29" s="47">
        <v>116141.52190000001</v>
      </c>
      <c r="J29" s="48">
        <v>17.312127499005499</v>
      </c>
      <c r="K29" s="47">
        <v>100762.8533</v>
      </c>
      <c r="L29" s="48">
        <v>18.212475881314699</v>
      </c>
      <c r="M29" s="48">
        <v>0.15262240097760299</v>
      </c>
      <c r="N29" s="47">
        <v>8242312.8872999996</v>
      </c>
      <c r="O29" s="47">
        <v>218077204.55860001</v>
      </c>
      <c r="P29" s="47">
        <v>99289</v>
      </c>
      <c r="Q29" s="47">
        <v>98376</v>
      </c>
      <c r="R29" s="48">
        <v>0.92807188745223101</v>
      </c>
      <c r="S29" s="47">
        <v>6.75672018753336</v>
      </c>
      <c r="T29" s="47">
        <v>6.5411842380255401</v>
      </c>
      <c r="U29" s="49">
        <v>3.1899493175032698</v>
      </c>
    </row>
    <row r="30" spans="1:21" ht="12" thickBot="1">
      <c r="A30" s="69"/>
      <c r="B30" s="71" t="s">
        <v>28</v>
      </c>
      <c r="C30" s="72"/>
      <c r="D30" s="47">
        <v>956400.69499999995</v>
      </c>
      <c r="E30" s="47">
        <v>1570145</v>
      </c>
      <c r="F30" s="48">
        <v>60.911616124625397</v>
      </c>
      <c r="G30" s="47">
        <v>807050.86809999996</v>
      </c>
      <c r="H30" s="48">
        <v>18.505627439767999</v>
      </c>
      <c r="I30" s="47">
        <v>156049.47469999999</v>
      </c>
      <c r="J30" s="48">
        <v>16.316328032363</v>
      </c>
      <c r="K30" s="47">
        <v>151091.67019999999</v>
      </c>
      <c r="L30" s="48">
        <v>18.721455632122399</v>
      </c>
      <c r="M30" s="48">
        <v>3.2813221889977998E-2</v>
      </c>
      <c r="N30" s="47">
        <v>12301307.4111</v>
      </c>
      <c r="O30" s="47">
        <v>388960392.79390001</v>
      </c>
      <c r="P30" s="47">
        <v>73147</v>
      </c>
      <c r="Q30" s="47">
        <v>75332</v>
      </c>
      <c r="R30" s="48">
        <v>-2.9004938140498102</v>
      </c>
      <c r="S30" s="47">
        <v>13.075050172939401</v>
      </c>
      <c r="T30" s="47">
        <v>13.288741095417601</v>
      </c>
      <c r="U30" s="49">
        <v>-1.6343411279633699</v>
      </c>
    </row>
    <row r="31" spans="1:21" ht="12" thickBot="1">
      <c r="A31" s="69"/>
      <c r="B31" s="71" t="s">
        <v>29</v>
      </c>
      <c r="C31" s="72"/>
      <c r="D31" s="47">
        <v>1060580.2132999999</v>
      </c>
      <c r="E31" s="47">
        <v>1711520</v>
      </c>
      <c r="F31" s="48">
        <v>61.967152782322103</v>
      </c>
      <c r="G31" s="47">
        <v>1180737.5692</v>
      </c>
      <c r="H31" s="48">
        <v>-10.1764658832201</v>
      </c>
      <c r="I31" s="47">
        <v>27306.0759</v>
      </c>
      <c r="J31" s="48">
        <v>2.5746356152579</v>
      </c>
      <c r="K31" s="47">
        <v>22544.5671</v>
      </c>
      <c r="L31" s="48">
        <v>1.9093630700067299</v>
      </c>
      <c r="M31" s="48">
        <v>0.21120426836672301</v>
      </c>
      <c r="N31" s="47">
        <v>14039684.1982</v>
      </c>
      <c r="O31" s="47">
        <v>336634505.48610002</v>
      </c>
      <c r="P31" s="47">
        <v>37675</v>
      </c>
      <c r="Q31" s="47">
        <v>38638</v>
      </c>
      <c r="R31" s="48">
        <v>-2.4923650292458199</v>
      </c>
      <c r="S31" s="47">
        <v>28.150768767086898</v>
      </c>
      <c r="T31" s="47">
        <v>29.4726131192091</v>
      </c>
      <c r="U31" s="49">
        <v>-4.6955888240878298</v>
      </c>
    </row>
    <row r="32" spans="1:21" ht="12" thickBot="1">
      <c r="A32" s="69"/>
      <c r="B32" s="71" t="s">
        <v>30</v>
      </c>
      <c r="C32" s="72"/>
      <c r="D32" s="47">
        <v>164703.1384</v>
      </c>
      <c r="E32" s="47">
        <v>192388</v>
      </c>
      <c r="F32" s="48">
        <v>85.609881281576804</v>
      </c>
      <c r="G32" s="47">
        <v>117594.049</v>
      </c>
      <c r="H32" s="48">
        <v>40.060776714985003</v>
      </c>
      <c r="I32" s="47">
        <v>42338.503599999996</v>
      </c>
      <c r="J32" s="48">
        <v>25.705948296611201</v>
      </c>
      <c r="K32" s="47">
        <v>35121.107199999999</v>
      </c>
      <c r="L32" s="48">
        <v>29.866398426335302</v>
      </c>
      <c r="M32" s="48">
        <v>0.20550025256606899</v>
      </c>
      <c r="N32" s="47">
        <v>2093885.1405</v>
      </c>
      <c r="O32" s="47">
        <v>49536793.808200002</v>
      </c>
      <c r="P32" s="47">
        <v>32457</v>
      </c>
      <c r="Q32" s="47">
        <v>32726</v>
      </c>
      <c r="R32" s="48">
        <v>-0.82197641019372603</v>
      </c>
      <c r="S32" s="47">
        <v>5.0745028314385197</v>
      </c>
      <c r="T32" s="47">
        <v>5.0341769082686501</v>
      </c>
      <c r="U32" s="49">
        <v>0.79467732129402702</v>
      </c>
    </row>
    <row r="33" spans="1:21" ht="12" thickBot="1">
      <c r="A33" s="69"/>
      <c r="B33" s="71" t="s">
        <v>31</v>
      </c>
      <c r="C33" s="72"/>
      <c r="D33" s="47">
        <v>-208.67500000000001</v>
      </c>
      <c r="E33" s="50"/>
      <c r="F33" s="50"/>
      <c r="G33" s="47">
        <v>78.766999999999996</v>
      </c>
      <c r="H33" s="48">
        <v>-364.926936407379</v>
      </c>
      <c r="I33" s="47">
        <v>17.427900000000001</v>
      </c>
      <c r="J33" s="48">
        <v>-8.3516952198394598</v>
      </c>
      <c r="K33" s="47">
        <v>14.8278</v>
      </c>
      <c r="L33" s="48">
        <v>18.824888595477798</v>
      </c>
      <c r="M33" s="48">
        <v>0.175353053049003</v>
      </c>
      <c r="N33" s="47">
        <v>-1.2528999999999999</v>
      </c>
      <c r="O33" s="47">
        <v>30184.8128</v>
      </c>
      <c r="P33" s="47">
        <v>7</v>
      </c>
      <c r="Q33" s="47">
        <v>4</v>
      </c>
      <c r="R33" s="48">
        <v>75</v>
      </c>
      <c r="S33" s="47">
        <v>-29.810714285714301</v>
      </c>
      <c r="T33" s="47">
        <v>6.3223500000000001</v>
      </c>
      <c r="U33" s="49">
        <v>121.208314364442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328512.45439999999</v>
      </c>
      <c r="E35" s="47">
        <v>302442</v>
      </c>
      <c r="F35" s="48">
        <v>108.619984790472</v>
      </c>
      <c r="G35" s="47">
        <v>255313.79440000001</v>
      </c>
      <c r="H35" s="48">
        <v>28.6700764335983</v>
      </c>
      <c r="I35" s="47">
        <v>28524.070800000001</v>
      </c>
      <c r="J35" s="48">
        <v>8.6827973849870599</v>
      </c>
      <c r="K35" s="47">
        <v>32954.743999999999</v>
      </c>
      <c r="L35" s="48">
        <v>12.907545429515601</v>
      </c>
      <c r="M35" s="48">
        <v>-0.13444720432360199</v>
      </c>
      <c r="N35" s="47">
        <v>4234822.3460999997</v>
      </c>
      <c r="O35" s="47">
        <v>57090332.859300002</v>
      </c>
      <c r="P35" s="47">
        <v>18852</v>
      </c>
      <c r="Q35" s="47">
        <v>20703</v>
      </c>
      <c r="R35" s="48">
        <v>-8.9407332270685398</v>
      </c>
      <c r="S35" s="47">
        <v>17.425867515383</v>
      </c>
      <c r="T35" s="47">
        <v>18.4362359174999</v>
      </c>
      <c r="U35" s="49">
        <v>-5.7980952811960504</v>
      </c>
    </row>
    <row r="36" spans="1:21" ht="12" thickBot="1">
      <c r="A36" s="69"/>
      <c r="B36" s="71" t="s">
        <v>37</v>
      </c>
      <c r="C36" s="72"/>
      <c r="D36" s="50"/>
      <c r="E36" s="47">
        <v>1096971</v>
      </c>
      <c r="F36" s="50"/>
      <c r="G36" s="47">
        <v>12013.42</v>
      </c>
      <c r="H36" s="50"/>
      <c r="I36" s="50"/>
      <c r="J36" s="50"/>
      <c r="K36" s="47">
        <v>494.83760000000001</v>
      </c>
      <c r="L36" s="48">
        <v>4.1190402067021701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customHeight="1" thickBot="1">
      <c r="A37" s="69"/>
      <c r="B37" s="71" t="s">
        <v>38</v>
      </c>
      <c r="C37" s="72"/>
      <c r="D37" s="50"/>
      <c r="E37" s="47">
        <v>353519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416144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313657.69209999999</v>
      </c>
      <c r="E39" s="47">
        <v>630689</v>
      </c>
      <c r="F39" s="48">
        <v>49.732545216421997</v>
      </c>
      <c r="G39" s="47">
        <v>610361.67330000002</v>
      </c>
      <c r="H39" s="48">
        <v>-48.611175009700602</v>
      </c>
      <c r="I39" s="47">
        <v>15855.169599999999</v>
      </c>
      <c r="J39" s="48">
        <v>5.0549277123881504</v>
      </c>
      <c r="K39" s="47">
        <v>17508.521400000001</v>
      </c>
      <c r="L39" s="48">
        <v>2.8685486271341198</v>
      </c>
      <c r="M39" s="48">
        <v>-9.443126362458E-2</v>
      </c>
      <c r="N39" s="47">
        <v>3673569.6491999999</v>
      </c>
      <c r="O39" s="47">
        <v>125051067.8572</v>
      </c>
      <c r="P39" s="47">
        <v>517</v>
      </c>
      <c r="Q39" s="47">
        <v>537</v>
      </c>
      <c r="R39" s="48">
        <v>-3.7243947858472999</v>
      </c>
      <c r="S39" s="47">
        <v>606.68799245647995</v>
      </c>
      <c r="T39" s="47">
        <v>586.89458752327698</v>
      </c>
      <c r="U39" s="49">
        <v>3.2625344788939699</v>
      </c>
    </row>
    <row r="40" spans="1:21" ht="12" thickBot="1">
      <c r="A40" s="69"/>
      <c r="B40" s="71" t="s">
        <v>34</v>
      </c>
      <c r="C40" s="72"/>
      <c r="D40" s="47">
        <v>721936.13749999995</v>
      </c>
      <c r="E40" s="47">
        <v>571713</v>
      </c>
      <c r="F40" s="48">
        <v>126.27597019833399</v>
      </c>
      <c r="G40" s="47">
        <v>720460.41799999995</v>
      </c>
      <c r="H40" s="48">
        <v>0.20483005910256799</v>
      </c>
      <c r="I40" s="47">
        <v>50093.779199999997</v>
      </c>
      <c r="J40" s="48">
        <v>6.9388103182464702</v>
      </c>
      <c r="K40" s="47">
        <v>82444.163799999995</v>
      </c>
      <c r="L40" s="48">
        <v>11.4432606899995</v>
      </c>
      <c r="M40" s="48">
        <v>-0.39239144542090698</v>
      </c>
      <c r="N40" s="47">
        <v>8021836.9267999995</v>
      </c>
      <c r="O40" s="47">
        <v>174305602.19389999</v>
      </c>
      <c r="P40" s="47">
        <v>3572</v>
      </c>
      <c r="Q40" s="47">
        <v>3276</v>
      </c>
      <c r="R40" s="48">
        <v>9.03540903540903</v>
      </c>
      <c r="S40" s="47">
        <v>202.10978093505</v>
      </c>
      <c r="T40" s="47">
        <v>220.29265760073301</v>
      </c>
      <c r="U40" s="49">
        <v>-8.9965347454042597</v>
      </c>
    </row>
    <row r="41" spans="1:21" ht="12" thickBot="1">
      <c r="A41" s="69"/>
      <c r="B41" s="71" t="s">
        <v>40</v>
      </c>
      <c r="C41" s="72"/>
      <c r="D41" s="50"/>
      <c r="E41" s="47">
        <v>392047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163542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12694.491099999999</v>
      </c>
      <c r="E43" s="53"/>
      <c r="F43" s="53"/>
      <c r="G43" s="52">
        <v>21194.87</v>
      </c>
      <c r="H43" s="54">
        <v>-40.105831741360099</v>
      </c>
      <c r="I43" s="52">
        <v>1108.2266999999999</v>
      </c>
      <c r="J43" s="54">
        <v>8.7299813066157501</v>
      </c>
      <c r="K43" s="52">
        <v>1872.7429</v>
      </c>
      <c r="L43" s="54">
        <v>8.8358310289235096</v>
      </c>
      <c r="M43" s="54">
        <v>-0.40823339925624602</v>
      </c>
      <c r="N43" s="52">
        <v>489725.94449999998</v>
      </c>
      <c r="O43" s="52">
        <v>16459808.395500001</v>
      </c>
      <c r="P43" s="52">
        <v>52</v>
      </c>
      <c r="Q43" s="52">
        <v>51</v>
      </c>
      <c r="R43" s="54">
        <v>1.9607843137254799</v>
      </c>
      <c r="S43" s="52">
        <v>244.124828846154</v>
      </c>
      <c r="T43" s="52">
        <v>646.51660980392205</v>
      </c>
      <c r="U43" s="55">
        <v>-164.83033817562</v>
      </c>
    </row>
  </sheetData>
  <mergeCells count="41">
    <mergeCell ref="B20:C20"/>
    <mergeCell ref="B21:C21"/>
    <mergeCell ref="B22:C22"/>
    <mergeCell ref="B23:C23"/>
    <mergeCell ref="B30:C30"/>
    <mergeCell ref="B26:C26"/>
    <mergeCell ref="B27:C27"/>
    <mergeCell ref="B28:C28"/>
    <mergeCell ref="B29:C29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57715</v>
      </c>
      <c r="D2" s="32">
        <v>709098.29669999995</v>
      </c>
      <c r="E2" s="32">
        <v>593869.77569914504</v>
      </c>
      <c r="F2" s="32">
        <v>115228.52100085501</v>
      </c>
      <c r="G2" s="32">
        <v>593869.77569914504</v>
      </c>
      <c r="H2" s="32">
        <v>0.16250006739136899</v>
      </c>
    </row>
    <row r="3" spans="1:8" ht="14.25">
      <c r="A3" s="32">
        <v>2</v>
      </c>
      <c r="B3" s="33">
        <v>13</v>
      </c>
      <c r="C3" s="32">
        <v>27264.738000000001</v>
      </c>
      <c r="D3" s="32">
        <v>129515.410107791</v>
      </c>
      <c r="E3" s="32">
        <v>100427.817108819</v>
      </c>
      <c r="F3" s="32">
        <v>29087.5929989713</v>
      </c>
      <c r="G3" s="32">
        <v>100427.817108819</v>
      </c>
      <c r="H3" s="32">
        <v>0.22458789247366701</v>
      </c>
    </row>
    <row r="4" spans="1:8" ht="14.25">
      <c r="A4" s="32">
        <v>3</v>
      </c>
      <c r="B4" s="33">
        <v>14</v>
      </c>
      <c r="C4" s="32">
        <v>125751</v>
      </c>
      <c r="D4" s="32">
        <v>170950.183716239</v>
      </c>
      <c r="E4" s="32">
        <v>128163.75020085499</v>
      </c>
      <c r="F4" s="32">
        <v>42786.433515384597</v>
      </c>
      <c r="G4" s="32">
        <v>128163.75020085499</v>
      </c>
      <c r="H4" s="32">
        <v>0.25028597562905203</v>
      </c>
    </row>
    <row r="5" spans="1:8" ht="14.25">
      <c r="A5" s="32">
        <v>4</v>
      </c>
      <c r="B5" s="33">
        <v>15</v>
      </c>
      <c r="C5" s="32">
        <v>6507</v>
      </c>
      <c r="D5" s="32">
        <v>115241.36004957301</v>
      </c>
      <c r="E5" s="32">
        <v>93979.037974359002</v>
      </c>
      <c r="F5" s="32">
        <v>21262.322075213699</v>
      </c>
      <c r="G5" s="32">
        <v>93979.037974359002</v>
      </c>
      <c r="H5" s="32">
        <v>0.18450252640256401</v>
      </c>
    </row>
    <row r="6" spans="1:8" ht="14.25">
      <c r="A6" s="32">
        <v>5</v>
      </c>
      <c r="B6" s="33">
        <v>16</v>
      </c>
      <c r="C6" s="32">
        <v>3529</v>
      </c>
      <c r="D6" s="32">
        <v>301136.73211111099</v>
      </c>
      <c r="E6" s="32">
        <v>309230.47960427398</v>
      </c>
      <c r="F6" s="32">
        <v>-8093.7474931623901</v>
      </c>
      <c r="G6" s="32">
        <v>309230.47960427398</v>
      </c>
      <c r="H6" s="32">
        <v>-2.68773172785047E-2</v>
      </c>
    </row>
    <row r="7" spans="1:8" ht="14.25">
      <c r="A7" s="32">
        <v>6</v>
      </c>
      <c r="B7" s="33">
        <v>17</v>
      </c>
      <c r="C7" s="32">
        <v>24768</v>
      </c>
      <c r="D7" s="32">
        <v>649842.06535470102</v>
      </c>
      <c r="E7" s="32">
        <v>518409.36543589702</v>
      </c>
      <c r="F7" s="32">
        <v>131432.699918803</v>
      </c>
      <c r="G7" s="32">
        <v>518409.36543589702</v>
      </c>
      <c r="H7" s="32">
        <v>0.202253296494532</v>
      </c>
    </row>
    <row r="8" spans="1:8" ht="14.25">
      <c r="A8" s="32">
        <v>7</v>
      </c>
      <c r="B8" s="33">
        <v>18</v>
      </c>
      <c r="C8" s="32">
        <v>67879</v>
      </c>
      <c r="D8" s="32">
        <v>328346.144964103</v>
      </c>
      <c r="E8" s="32">
        <v>261814.26998376101</v>
      </c>
      <c r="F8" s="32">
        <v>66531.874980341905</v>
      </c>
      <c r="G8" s="32">
        <v>261814.26998376101</v>
      </c>
      <c r="H8" s="32">
        <v>0.202627245669705</v>
      </c>
    </row>
    <row r="9" spans="1:8" ht="14.25">
      <c r="A9" s="32">
        <v>8</v>
      </c>
      <c r="B9" s="33">
        <v>19</v>
      </c>
      <c r="C9" s="32">
        <v>25495</v>
      </c>
      <c r="D9" s="32">
        <v>194714.26610341901</v>
      </c>
      <c r="E9" s="32">
        <v>157902.06193076901</v>
      </c>
      <c r="F9" s="32">
        <v>36812.204172649603</v>
      </c>
      <c r="G9" s="32">
        <v>157902.06193076901</v>
      </c>
      <c r="H9" s="32">
        <v>0.18905756064682699</v>
      </c>
    </row>
    <row r="10" spans="1:8" ht="14.25">
      <c r="A10" s="32">
        <v>9</v>
      </c>
      <c r="B10" s="33">
        <v>21</v>
      </c>
      <c r="C10" s="32">
        <v>157510</v>
      </c>
      <c r="D10" s="32">
        <v>687944.6875</v>
      </c>
      <c r="E10" s="32">
        <v>624898.83849999995</v>
      </c>
      <c r="F10" s="32">
        <v>63045.849000000002</v>
      </c>
      <c r="G10" s="32">
        <v>624898.83849999995</v>
      </c>
      <c r="H10" s="32">
        <v>9.1643776230192903E-2</v>
      </c>
    </row>
    <row r="11" spans="1:8" ht="14.25">
      <c r="A11" s="32">
        <v>10</v>
      </c>
      <c r="B11" s="33">
        <v>22</v>
      </c>
      <c r="C11" s="32">
        <v>56366</v>
      </c>
      <c r="D11" s="32">
        <v>791350.96931111102</v>
      </c>
      <c r="E11" s="32">
        <v>731453.63638547005</v>
      </c>
      <c r="F11" s="32">
        <v>59897.332925641</v>
      </c>
      <c r="G11" s="32">
        <v>731453.63638547005</v>
      </c>
      <c r="H11" s="32">
        <v>7.5689972273342898E-2</v>
      </c>
    </row>
    <row r="12" spans="1:8" ht="14.25">
      <c r="A12" s="32">
        <v>11</v>
      </c>
      <c r="B12" s="33">
        <v>23</v>
      </c>
      <c r="C12" s="32">
        <v>414262.11599999998</v>
      </c>
      <c r="D12" s="32">
        <v>3589137.54151368</v>
      </c>
      <c r="E12" s="32">
        <v>3718489.04864957</v>
      </c>
      <c r="F12" s="32">
        <v>-129351.507135897</v>
      </c>
      <c r="G12" s="32">
        <v>3718489.04864957</v>
      </c>
      <c r="H12" s="32">
        <v>-3.60397186342837E-2</v>
      </c>
    </row>
    <row r="13" spans="1:8" ht="14.25">
      <c r="A13" s="32">
        <v>12</v>
      </c>
      <c r="B13" s="33">
        <v>24</v>
      </c>
      <c r="C13" s="32">
        <v>36383.216</v>
      </c>
      <c r="D13" s="32">
        <v>709476.51792649599</v>
      </c>
      <c r="E13" s="32">
        <v>626786.193953846</v>
      </c>
      <c r="F13" s="32">
        <v>82690.323972649596</v>
      </c>
      <c r="G13" s="32">
        <v>626786.193953846</v>
      </c>
      <c r="H13" s="32">
        <v>0.116551178063397</v>
      </c>
    </row>
    <row r="14" spans="1:8" ht="14.25">
      <c r="A14" s="32">
        <v>13</v>
      </c>
      <c r="B14" s="33">
        <v>25</v>
      </c>
      <c r="C14" s="32">
        <v>84610</v>
      </c>
      <c r="D14" s="32">
        <v>989331.23199999996</v>
      </c>
      <c r="E14" s="32">
        <v>927456.43870000006</v>
      </c>
      <c r="F14" s="32">
        <v>61874.793299999998</v>
      </c>
      <c r="G14" s="32">
        <v>927456.43870000006</v>
      </c>
      <c r="H14" s="32">
        <v>6.2542039813011804E-2</v>
      </c>
    </row>
    <row r="15" spans="1:8" ht="14.25">
      <c r="A15" s="32">
        <v>14</v>
      </c>
      <c r="B15" s="33">
        <v>26</v>
      </c>
      <c r="C15" s="32">
        <v>90217</v>
      </c>
      <c r="D15" s="32">
        <v>420979.381938053</v>
      </c>
      <c r="E15" s="32">
        <v>366082.81460354</v>
      </c>
      <c r="F15" s="32">
        <v>54896.567334513296</v>
      </c>
      <c r="G15" s="32">
        <v>366082.81460354</v>
      </c>
      <c r="H15" s="32">
        <v>0.130402033186963</v>
      </c>
    </row>
    <row r="16" spans="1:8" ht="14.25">
      <c r="A16" s="32">
        <v>15</v>
      </c>
      <c r="B16" s="33">
        <v>27</v>
      </c>
      <c r="C16" s="32">
        <v>172353.845</v>
      </c>
      <c r="D16" s="32">
        <v>1213246.54503068</v>
      </c>
      <c r="E16" s="32">
        <v>1047647.77263274</v>
      </c>
      <c r="F16" s="32">
        <v>165598.77239793501</v>
      </c>
      <c r="G16" s="32">
        <v>1047647.77263274</v>
      </c>
      <c r="H16" s="32">
        <v>0.13649226785454999</v>
      </c>
    </row>
    <row r="17" spans="1:8" ht="14.25">
      <c r="A17" s="32">
        <v>16</v>
      </c>
      <c r="B17" s="33">
        <v>29</v>
      </c>
      <c r="C17" s="32">
        <v>219423</v>
      </c>
      <c r="D17" s="32">
        <v>2593714.9153350401</v>
      </c>
      <c r="E17" s="32">
        <v>2421821.6451529898</v>
      </c>
      <c r="F17" s="32">
        <v>171893.270182051</v>
      </c>
      <c r="G17" s="32">
        <v>2421821.6451529898</v>
      </c>
      <c r="H17" s="32">
        <v>6.6273000616124803E-2</v>
      </c>
    </row>
    <row r="18" spans="1:8" ht="14.25">
      <c r="A18" s="32">
        <v>17</v>
      </c>
      <c r="B18" s="33">
        <v>31</v>
      </c>
      <c r="C18" s="32">
        <v>48820.970999999998</v>
      </c>
      <c r="D18" s="32">
        <v>339895.16411629203</v>
      </c>
      <c r="E18" s="32">
        <v>282639.550041507</v>
      </c>
      <c r="F18" s="32">
        <v>57255.614074785299</v>
      </c>
      <c r="G18" s="32">
        <v>282639.550041507</v>
      </c>
      <c r="H18" s="32">
        <v>0.168450805187672</v>
      </c>
    </row>
    <row r="19" spans="1:8" ht="14.25">
      <c r="A19" s="32">
        <v>18</v>
      </c>
      <c r="B19" s="33">
        <v>32</v>
      </c>
      <c r="C19" s="32">
        <v>35903.052000000003</v>
      </c>
      <c r="D19" s="32">
        <v>526829.74206970702</v>
      </c>
      <c r="E19" s="32">
        <v>489051.24971452198</v>
      </c>
      <c r="F19" s="32">
        <v>37778.492355185699</v>
      </c>
      <c r="G19" s="32">
        <v>489051.24971452198</v>
      </c>
      <c r="H19" s="32">
        <v>7.17091108158944E-2</v>
      </c>
    </row>
    <row r="20" spans="1:8" ht="14.25">
      <c r="A20" s="32">
        <v>19</v>
      </c>
      <c r="B20" s="33">
        <v>33</v>
      </c>
      <c r="C20" s="32">
        <v>38677.557000000001</v>
      </c>
      <c r="D20" s="32">
        <v>563874.52017470705</v>
      </c>
      <c r="E20" s="32">
        <v>441231.53197992803</v>
      </c>
      <c r="F20" s="32">
        <v>122642.988194779</v>
      </c>
      <c r="G20" s="32">
        <v>441231.53197992803</v>
      </c>
      <c r="H20" s="32">
        <v>0.21750049666507401</v>
      </c>
    </row>
    <row r="21" spans="1:8" ht="14.25">
      <c r="A21" s="32">
        <v>20</v>
      </c>
      <c r="B21" s="33">
        <v>34</v>
      </c>
      <c r="C21" s="32">
        <v>59548.567999999999</v>
      </c>
      <c r="D21" s="32">
        <v>329532.92866156902</v>
      </c>
      <c r="E21" s="32">
        <v>232721.39882371301</v>
      </c>
      <c r="F21" s="32">
        <v>96811.529837855895</v>
      </c>
      <c r="G21" s="32">
        <v>232721.39882371301</v>
      </c>
      <c r="H21" s="32">
        <v>0.29378408473795198</v>
      </c>
    </row>
    <row r="22" spans="1:8" ht="14.25">
      <c r="A22" s="32">
        <v>21</v>
      </c>
      <c r="B22" s="33">
        <v>35</v>
      </c>
      <c r="C22" s="32">
        <v>65819.907999999996</v>
      </c>
      <c r="D22" s="32">
        <v>1527415.8269522099</v>
      </c>
      <c r="E22" s="32">
        <v>1482022.0031919</v>
      </c>
      <c r="F22" s="32">
        <v>45393.823760316001</v>
      </c>
      <c r="G22" s="32">
        <v>1482022.0031919</v>
      </c>
      <c r="H22" s="32">
        <v>2.9719361917896502E-2</v>
      </c>
    </row>
    <row r="23" spans="1:8" ht="14.25">
      <c r="A23" s="32">
        <v>22</v>
      </c>
      <c r="B23" s="33">
        <v>36</v>
      </c>
      <c r="C23" s="32">
        <v>170740.95800000001</v>
      </c>
      <c r="D23" s="32">
        <v>670867.98855132703</v>
      </c>
      <c r="E23" s="32">
        <v>554726.43157126103</v>
      </c>
      <c r="F23" s="32">
        <v>116141.556980066</v>
      </c>
      <c r="G23" s="32">
        <v>554726.43157126103</v>
      </c>
      <c r="H23" s="32">
        <v>0.17312132783509601</v>
      </c>
    </row>
    <row r="24" spans="1:8" ht="14.25">
      <c r="A24" s="32">
        <v>23</v>
      </c>
      <c r="B24" s="33">
        <v>37</v>
      </c>
      <c r="C24" s="32">
        <v>118161.423</v>
      </c>
      <c r="D24" s="32">
        <v>956400.69297079602</v>
      </c>
      <c r="E24" s="32">
        <v>800351.19448297203</v>
      </c>
      <c r="F24" s="32">
        <v>156049.49848782399</v>
      </c>
      <c r="G24" s="32">
        <v>800351.19448297203</v>
      </c>
      <c r="H24" s="32">
        <v>0.163163305542052</v>
      </c>
    </row>
    <row r="25" spans="1:8" ht="14.25">
      <c r="A25" s="32">
        <v>24</v>
      </c>
      <c r="B25" s="33">
        <v>38</v>
      </c>
      <c r="C25" s="32">
        <v>234014.462</v>
      </c>
      <c r="D25" s="32">
        <v>1060580.0772752201</v>
      </c>
      <c r="E25" s="32">
        <v>1033274.1813177</v>
      </c>
      <c r="F25" s="32">
        <v>27305.895957522102</v>
      </c>
      <c r="G25" s="32">
        <v>1033274.1813177</v>
      </c>
      <c r="H25" s="32">
        <v>2.5746189790472801E-2</v>
      </c>
    </row>
    <row r="26" spans="1:8" ht="14.25">
      <c r="A26" s="32">
        <v>25</v>
      </c>
      <c r="B26" s="33">
        <v>39</v>
      </c>
      <c r="C26" s="32">
        <v>103359.023</v>
      </c>
      <c r="D26" s="32">
        <v>164703.02293516399</v>
      </c>
      <c r="E26" s="32">
        <v>122364.633218142</v>
      </c>
      <c r="F26" s="32">
        <v>42338.389717021899</v>
      </c>
      <c r="G26" s="32">
        <v>122364.633218142</v>
      </c>
      <c r="H26" s="32">
        <v>0.257058971732951</v>
      </c>
    </row>
    <row r="27" spans="1:8" ht="14.25">
      <c r="A27" s="32">
        <v>26</v>
      </c>
      <c r="B27" s="33">
        <v>40</v>
      </c>
      <c r="C27" s="32">
        <v>-73</v>
      </c>
      <c r="D27" s="32">
        <v>-208.67500000000001</v>
      </c>
      <c r="E27" s="32">
        <v>-226.10290000000001</v>
      </c>
      <c r="F27" s="32">
        <v>17.427900000000001</v>
      </c>
      <c r="G27" s="32">
        <v>-226.10290000000001</v>
      </c>
      <c r="H27" s="32">
        <v>-8.3516952198394598E-2</v>
      </c>
    </row>
    <row r="28" spans="1:8" ht="14.25">
      <c r="A28" s="32">
        <v>27</v>
      </c>
      <c r="B28" s="33">
        <v>42</v>
      </c>
      <c r="C28" s="32">
        <v>22876.883999999998</v>
      </c>
      <c r="D28" s="32">
        <v>328512.45329999999</v>
      </c>
      <c r="E28" s="32">
        <v>299988.34940000001</v>
      </c>
      <c r="F28" s="32">
        <v>28524.103899999998</v>
      </c>
      <c r="G28" s="32">
        <v>299988.34940000001</v>
      </c>
      <c r="H28" s="32">
        <v>8.6828074897823099E-2</v>
      </c>
    </row>
    <row r="29" spans="1:8" ht="14.25">
      <c r="A29" s="32">
        <v>28</v>
      </c>
      <c r="B29" s="33">
        <v>75</v>
      </c>
      <c r="C29" s="32">
        <v>527</v>
      </c>
      <c r="D29" s="32">
        <v>313657.69230769202</v>
      </c>
      <c r="E29" s="32">
        <v>297802.52367521398</v>
      </c>
      <c r="F29" s="32">
        <v>15855.168632478601</v>
      </c>
      <c r="G29" s="32">
        <v>297802.52367521398</v>
      </c>
      <c r="H29" s="32">
        <v>5.0549274005768703E-2</v>
      </c>
    </row>
    <row r="30" spans="1:8" ht="14.25">
      <c r="A30" s="32">
        <v>29</v>
      </c>
      <c r="B30" s="33">
        <v>76</v>
      </c>
      <c r="C30" s="32">
        <v>3886</v>
      </c>
      <c r="D30" s="32">
        <v>721936.12779572594</v>
      </c>
      <c r="E30" s="32">
        <v>671842.35535726498</v>
      </c>
      <c r="F30" s="32">
        <v>50093.772438461499</v>
      </c>
      <c r="G30" s="32">
        <v>671842.35535726498</v>
      </c>
      <c r="H30" s="32">
        <v>6.9388094749340101E-2</v>
      </c>
    </row>
    <row r="31" spans="1:8" ht="14.25">
      <c r="A31" s="32">
        <v>30</v>
      </c>
      <c r="B31" s="33">
        <v>99</v>
      </c>
      <c r="C31" s="32">
        <v>52</v>
      </c>
      <c r="D31" s="32">
        <v>12694.4911126239</v>
      </c>
      <c r="E31" s="32">
        <v>11586.264654716</v>
      </c>
      <c r="F31" s="32">
        <v>1108.2264579078701</v>
      </c>
      <c r="G31" s="32">
        <v>11586.264654716</v>
      </c>
      <c r="H31" s="32">
        <v>8.7299793908699005E-2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2013-12-16T01:09:44Z</dcterms:modified>
</cp:coreProperties>
</file>