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<sst xmlns="http://schemas.openxmlformats.org/spreadsheetml/2006/main" count="114" uniqueCount="71">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</sst>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97" Type="http://schemas.openxmlformats.org/officeDocument/2006/relationships/hyperlink" Target="cid:f8f29c9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16108677.2136</v>
      </c>
      <c r="F3" s="25">
        <f>RA!I7</f>
        <v>1858367.6912</v>
      </c>
      <c r="G3" s="16">
        <f>E3-F3</f>
        <v>14250309.522400001</v>
      </c>
      <c r="H3" s="27">
        <f>RA!J7</f>
        <v>11.536438818396901</v>
      </c>
      <c r="I3" s="20">
        <f>SUM(I4:I39)</f>
        <v>16108680.510664828</v>
      </c>
      <c r="J3" s="21">
        <f>SUM(J4:J39)</f>
        <v>14250309.38560077</v>
      </c>
      <c r="K3" s="22">
        <f>E3-I3</f>
        <v>-3.2970648277550936</v>
      </c>
      <c r="L3" s="22">
        <f>G3-J3</f>
        <v>0.13679923117160797</v>
      </c>
    </row>
    <row r="4" spans="1:12">
      <c r="A4" s="59">
        <f>RA!A8</f>
        <v>41625</v>
      </c>
      <c r="B4" s="12">
        <v>12</v>
      </c>
      <c r="C4" s="56" t="s">
        <v>6</v>
      </c>
      <c r="D4" s="56"/>
      <c r="E4" s="15">
        <f>VLOOKUP(C4,RA!B8:D39,3,0)</f>
        <v>598810.3162</v>
      </c>
      <c r="F4" s="25">
        <f>VLOOKUP(C4,RA!B8:I43,8,0)</f>
        <v>67507.6872</v>
      </c>
      <c r="G4" s="16">
        <f t="shared" ref="G4:G39" si="0">E4-F4</f>
        <v>531302.62899999996</v>
      </c>
      <c r="H4" s="27">
        <f>RA!J8</f>
        <v>11.2736346341523</v>
      </c>
      <c r="I4" s="20">
        <f>VLOOKUP(B4,RMS!B:D,3,FALSE)</f>
        <v>598810.81774700899</v>
      </c>
      <c r="J4" s="21">
        <f>VLOOKUP(B4,RMS!B:E,4,FALSE)</f>
        <v>531302.62878290599</v>
      </c>
      <c r="K4" s="22">
        <f t="shared" ref="K4:K39" si="1">E4-I4</f>
        <v>-0.50154700898565352</v>
      </c>
      <c r="L4" s="22">
        <f t="shared" ref="L4:L39" si="2">G4-J4</f>
        <v>2.1709396969527006E-4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75660.878800000006</v>
      </c>
      <c r="F5" s="25">
        <f>VLOOKUP(C5,RA!B9:I44,8,0)</f>
        <v>16740.440999999999</v>
      </c>
      <c r="G5" s="16">
        <f t="shared" si="0"/>
        <v>58920.437800000007</v>
      </c>
      <c r="H5" s="27">
        <f>RA!J9</f>
        <v>22.1256232619915</v>
      </c>
      <c r="I5" s="20">
        <f>VLOOKUP(B5,RMS!B:D,3,FALSE)</f>
        <v>75660.904618863904</v>
      </c>
      <c r="J5" s="21">
        <f>VLOOKUP(B5,RMS!B:E,4,FALSE)</f>
        <v>58920.436408547001</v>
      </c>
      <c r="K5" s="22">
        <f t="shared" si="1"/>
        <v>-2.5818863898166455E-2</v>
      </c>
      <c r="L5" s="22">
        <f t="shared" si="2"/>
        <v>1.3914530063630082E-3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109895.8554</v>
      </c>
      <c r="F6" s="25">
        <f>VLOOKUP(C6,RA!B10:I45,8,0)</f>
        <v>28292.185700000002</v>
      </c>
      <c r="G6" s="16">
        <f t="shared" si="0"/>
        <v>81603.669699999999</v>
      </c>
      <c r="H6" s="27">
        <f>RA!J10</f>
        <v>25.7445429557119</v>
      </c>
      <c r="I6" s="20">
        <f>VLOOKUP(B6,RMS!B:D,3,FALSE)</f>
        <v>109897.685251282</v>
      </c>
      <c r="J6" s="21">
        <f>VLOOKUP(B6,RMS!B:E,4,FALSE)</f>
        <v>81603.669687179499</v>
      </c>
      <c r="K6" s="22">
        <f t="shared" si="1"/>
        <v>-1.8298512820038013</v>
      </c>
      <c r="L6" s="22">
        <f t="shared" si="2"/>
        <v>1.2820499250665307E-5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114589.5027</v>
      </c>
      <c r="F7" s="25">
        <f>VLOOKUP(C7,RA!B11:I46,8,0)</f>
        <v>21186.380700000002</v>
      </c>
      <c r="G7" s="16">
        <f t="shared" si="0"/>
        <v>93403.122000000003</v>
      </c>
      <c r="H7" s="27">
        <f>RA!J11</f>
        <v>18.488936770645399</v>
      </c>
      <c r="I7" s="20">
        <f>VLOOKUP(B7,RMS!B:D,3,FALSE)</f>
        <v>114589.526035897</v>
      </c>
      <c r="J7" s="21">
        <f>VLOOKUP(B7,RMS!B:E,4,FALSE)</f>
        <v>93403.121960683799</v>
      </c>
      <c r="K7" s="22">
        <f t="shared" si="1"/>
        <v>-2.3335896999924444E-2</v>
      </c>
      <c r="L7" s="22">
        <f t="shared" si="2"/>
        <v>3.9316204492934048E-5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355736.01899999997</v>
      </c>
      <c r="F8" s="25">
        <f>VLOOKUP(C8,RA!B12:I47,8,0)</f>
        <v>-3688.5264000000002</v>
      </c>
      <c r="G8" s="16">
        <f t="shared" si="0"/>
        <v>359424.54539999994</v>
      </c>
      <c r="H8" s="27">
        <f>RA!J12</f>
        <v>-1.03687178216272</v>
      </c>
      <c r="I8" s="20">
        <f>VLOOKUP(B8,RMS!B:D,3,FALSE)</f>
        <v>355736.00455641001</v>
      </c>
      <c r="J8" s="21">
        <f>VLOOKUP(B8,RMS!B:E,4,FALSE)</f>
        <v>359424.54402820498</v>
      </c>
      <c r="K8" s="22">
        <f t="shared" si="1"/>
        <v>1.4443589956499636E-2</v>
      </c>
      <c r="L8" s="22">
        <f t="shared" si="2"/>
        <v>1.3717949623242021E-3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558400.31400000001</v>
      </c>
      <c r="F9" s="25">
        <f>VLOOKUP(C9,RA!B13:I48,8,0)</f>
        <v>84691.993900000001</v>
      </c>
      <c r="G9" s="16">
        <f t="shared" si="0"/>
        <v>473708.32010000001</v>
      </c>
      <c r="H9" s="27">
        <f>RA!J13</f>
        <v>15.1668958230564</v>
      </c>
      <c r="I9" s="20">
        <f>VLOOKUP(B9,RMS!B:D,3,FALSE)</f>
        <v>558400.48612307699</v>
      </c>
      <c r="J9" s="21">
        <f>VLOOKUP(B9,RMS!B:E,4,FALSE)</f>
        <v>473708.31960683799</v>
      </c>
      <c r="K9" s="22">
        <f t="shared" si="1"/>
        <v>-0.17212307697627693</v>
      </c>
      <c r="L9" s="22">
        <f t="shared" si="2"/>
        <v>4.9316202057525516E-4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249998.24129999999</v>
      </c>
      <c r="F10" s="25">
        <f>VLOOKUP(C10,RA!B14:I49,8,0)</f>
        <v>49905.9925</v>
      </c>
      <c r="G10" s="16">
        <f t="shared" si="0"/>
        <v>200092.2488</v>
      </c>
      <c r="H10" s="27">
        <f>RA!J14</f>
        <v>19.962537432458301</v>
      </c>
      <c r="I10" s="20">
        <f>VLOOKUP(B10,RMS!B:D,3,FALSE)</f>
        <v>249998.23726837599</v>
      </c>
      <c r="J10" s="21">
        <f>VLOOKUP(B10,RMS!B:E,4,FALSE)</f>
        <v>200092.25098119699</v>
      </c>
      <c r="K10" s="22">
        <f t="shared" si="1"/>
        <v>4.0316240047104657E-3</v>
      </c>
      <c r="L10" s="22">
        <f t="shared" si="2"/>
        <v>-2.1811969927512109E-3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152801.02609999999</v>
      </c>
      <c r="F11" s="25">
        <f>VLOOKUP(C11,RA!B15:I50,8,0)</f>
        <v>29175.8308</v>
      </c>
      <c r="G11" s="16">
        <f t="shared" si="0"/>
        <v>123625.19529999999</v>
      </c>
      <c r="H11" s="27">
        <f>RA!J15</f>
        <v>19.094001882491298</v>
      </c>
      <c r="I11" s="20">
        <f>VLOOKUP(B11,RMS!B:D,3,FALSE)</f>
        <v>152801.07953931601</v>
      </c>
      <c r="J11" s="21">
        <f>VLOOKUP(B11,RMS!B:E,4,FALSE)</f>
        <v>123625.19260769201</v>
      </c>
      <c r="K11" s="22">
        <f t="shared" si="1"/>
        <v>-5.3439316019648686E-2</v>
      </c>
      <c r="L11" s="22">
        <f t="shared" si="2"/>
        <v>2.6923079858534038E-3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442844.59590000001</v>
      </c>
      <c r="F12" s="25">
        <f>VLOOKUP(C12,RA!B16:I51,8,0)</f>
        <v>44691.0213</v>
      </c>
      <c r="G12" s="16">
        <f t="shared" si="0"/>
        <v>398153.57459999999</v>
      </c>
      <c r="H12" s="27">
        <f>RA!J16</f>
        <v>10.0918068581539</v>
      </c>
      <c r="I12" s="20">
        <f>VLOOKUP(B12,RMS!B:D,3,FALSE)</f>
        <v>442844.50300000003</v>
      </c>
      <c r="J12" s="21">
        <f>VLOOKUP(B12,RMS!B:E,4,FALSE)</f>
        <v>398153.57459999999</v>
      </c>
      <c r="K12" s="22">
        <f t="shared" si="1"/>
        <v>9.2899999988730997E-2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841654.799</v>
      </c>
      <c r="F13" s="25">
        <f>VLOOKUP(C13,RA!B17:I52,8,0)</f>
        <v>54232.749900000003</v>
      </c>
      <c r="G13" s="16">
        <f t="shared" si="0"/>
        <v>787422.04909999995</v>
      </c>
      <c r="H13" s="27">
        <f>RA!J17</f>
        <v>6.4435858934608197</v>
      </c>
      <c r="I13" s="20">
        <f>VLOOKUP(B13,RMS!B:D,3,FALSE)</f>
        <v>841654.83877350402</v>
      </c>
      <c r="J13" s="21">
        <f>VLOOKUP(B13,RMS!B:E,4,FALSE)</f>
        <v>787422.049299145</v>
      </c>
      <c r="K13" s="22">
        <f t="shared" si="1"/>
        <v>-3.9773504016920924E-2</v>
      </c>
      <c r="L13" s="22">
        <f t="shared" si="2"/>
        <v>-1.9914505537599325E-4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1534890.3234999999</v>
      </c>
      <c r="F14" s="25">
        <f>VLOOKUP(C14,RA!B18:I53,8,0)</f>
        <v>251791.18919999999</v>
      </c>
      <c r="G14" s="16">
        <f t="shared" si="0"/>
        <v>1283099.1343</v>
      </c>
      <c r="H14" s="27">
        <f>RA!J18</f>
        <v>16.404506911336998</v>
      </c>
      <c r="I14" s="20">
        <f>VLOOKUP(B14,RMS!B:D,3,FALSE)</f>
        <v>1534890.4567051299</v>
      </c>
      <c r="J14" s="21">
        <f>VLOOKUP(B14,RMS!B:E,4,FALSE)</f>
        <v>1283099.12604359</v>
      </c>
      <c r="K14" s="22">
        <f t="shared" si="1"/>
        <v>-0.13320512999780476</v>
      </c>
      <c r="L14" s="22">
        <f t="shared" si="2"/>
        <v>8.2564100157469511E-3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589989.35710000002</v>
      </c>
      <c r="F15" s="25">
        <f>VLOOKUP(C15,RA!B19:I54,8,0)</f>
        <v>66531.3171</v>
      </c>
      <c r="G15" s="16">
        <f t="shared" si="0"/>
        <v>523458.04000000004</v>
      </c>
      <c r="H15" s="27">
        <f>RA!J19</f>
        <v>11.276697841978701</v>
      </c>
      <c r="I15" s="20">
        <f>VLOOKUP(B15,RMS!B:D,3,FALSE)</f>
        <v>589989.38901196595</v>
      </c>
      <c r="J15" s="21">
        <f>VLOOKUP(B15,RMS!B:E,4,FALSE)</f>
        <v>523458.03966068401</v>
      </c>
      <c r="K15" s="22">
        <f t="shared" si="1"/>
        <v>-3.1911965925246477E-2</v>
      </c>
      <c r="L15" s="22">
        <f t="shared" si="2"/>
        <v>3.3931602956727147E-4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856011.44400000002</v>
      </c>
      <c r="F16" s="25">
        <f>VLOOKUP(C16,RA!B20:I55,8,0)</f>
        <v>60751.935599999997</v>
      </c>
      <c r="G16" s="16">
        <f t="shared" si="0"/>
        <v>795259.50840000005</v>
      </c>
      <c r="H16" s="27">
        <f>RA!J20</f>
        <v>7.0970938561424202</v>
      </c>
      <c r="I16" s="20">
        <f>VLOOKUP(B16,RMS!B:D,3,FALSE)</f>
        <v>856011.46530000004</v>
      </c>
      <c r="J16" s="21">
        <f>VLOOKUP(B16,RMS!B:E,4,FALSE)</f>
        <v>795259.50840000005</v>
      </c>
      <c r="K16" s="22">
        <f t="shared" si="1"/>
        <v>-2.1300000022165477E-2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375937.61820000003</v>
      </c>
      <c r="F17" s="25">
        <f>VLOOKUP(C17,RA!B21:I56,8,0)</f>
        <v>51710.6037</v>
      </c>
      <c r="G17" s="16">
        <f t="shared" si="0"/>
        <v>324227.01450000005</v>
      </c>
      <c r="H17" s="27">
        <f>RA!J21</f>
        <v>13.7551022288197</v>
      </c>
      <c r="I17" s="20">
        <f>VLOOKUP(B17,RMS!B:D,3,FALSE)</f>
        <v>375937.38001168601</v>
      </c>
      <c r="J17" s="21">
        <f>VLOOKUP(B17,RMS!B:E,4,FALSE)</f>
        <v>324227.01433376397</v>
      </c>
      <c r="K17" s="22">
        <f t="shared" si="1"/>
        <v>0.23818831401877105</v>
      </c>
      <c r="L17" s="22">
        <f t="shared" si="2"/>
        <v>1.6623607371002436E-4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917016.87890000001</v>
      </c>
      <c r="F18" s="25">
        <f>VLOOKUP(C18,RA!B22:I57,8,0)</f>
        <v>134516.70749999999</v>
      </c>
      <c r="G18" s="16">
        <f t="shared" si="0"/>
        <v>782500.17139999999</v>
      </c>
      <c r="H18" s="27">
        <f>RA!J22</f>
        <v>14.668945642675499</v>
      </c>
      <c r="I18" s="20">
        <f>VLOOKUP(B18,RMS!B:D,3,FALSE)</f>
        <v>917017.11967256595</v>
      </c>
      <c r="J18" s="21">
        <f>VLOOKUP(B18,RMS!B:E,4,FALSE)</f>
        <v>782500.17237168096</v>
      </c>
      <c r="K18" s="22">
        <f t="shared" si="1"/>
        <v>-0.24077256594318897</v>
      </c>
      <c r="L18" s="22">
        <f t="shared" si="2"/>
        <v>-9.7168097272515297E-4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2144765.7056999998</v>
      </c>
      <c r="F19" s="25">
        <f>VLOOKUP(C19,RA!B23:I58,8,0)</f>
        <v>154084.94349999999</v>
      </c>
      <c r="G19" s="16">
        <f t="shared" si="0"/>
        <v>1990680.7621999998</v>
      </c>
      <c r="H19" s="27">
        <f>RA!J23</f>
        <v>7.18423196951065</v>
      </c>
      <c r="I19" s="20">
        <f>VLOOKUP(B19,RMS!B:D,3,FALSE)</f>
        <v>2144766.5496384599</v>
      </c>
      <c r="J19" s="21">
        <f>VLOOKUP(B19,RMS!B:E,4,FALSE)</f>
        <v>1990680.7966743601</v>
      </c>
      <c r="K19" s="22">
        <f t="shared" si="1"/>
        <v>-0.84393846010789275</v>
      </c>
      <c r="L19" s="22">
        <f t="shared" si="2"/>
        <v>-3.4474360290914774E-2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271327.49290000001</v>
      </c>
      <c r="F20" s="25">
        <f>VLOOKUP(C20,RA!B24:I59,8,0)</f>
        <v>42952.213300000003</v>
      </c>
      <c r="G20" s="16">
        <f t="shared" si="0"/>
        <v>228375.27960000001</v>
      </c>
      <c r="H20" s="27">
        <f>RA!J24</f>
        <v>15.830394790044499</v>
      </c>
      <c r="I20" s="20">
        <f>VLOOKUP(B20,RMS!B:D,3,FALSE)</f>
        <v>271327.51651209401</v>
      </c>
      <c r="J20" s="21">
        <f>VLOOKUP(B20,RMS!B:E,4,FALSE)</f>
        <v>228375.291938615</v>
      </c>
      <c r="K20" s="22">
        <f t="shared" si="1"/>
        <v>-2.3612093995325267E-2</v>
      </c>
      <c r="L20" s="22">
        <f t="shared" si="2"/>
        <v>-1.2338614993495867E-2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311600.1151</v>
      </c>
      <c r="F21" s="25">
        <f>VLOOKUP(C21,RA!B25:I60,8,0)</f>
        <v>34335.244200000001</v>
      </c>
      <c r="G21" s="16">
        <f t="shared" si="0"/>
        <v>277264.87089999998</v>
      </c>
      <c r="H21" s="27">
        <f>RA!J25</f>
        <v>11.0190088309117</v>
      </c>
      <c r="I21" s="20">
        <f>VLOOKUP(B21,RMS!B:D,3,FALSE)</f>
        <v>311600.11426191701</v>
      </c>
      <c r="J21" s="21">
        <f>VLOOKUP(B21,RMS!B:E,4,FALSE)</f>
        <v>277264.87157598801</v>
      </c>
      <c r="K21" s="22">
        <f t="shared" si="1"/>
        <v>8.3808298222720623E-4</v>
      </c>
      <c r="L21" s="22">
        <f t="shared" si="2"/>
        <v>-6.759880343452096E-4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556850.8273</v>
      </c>
      <c r="F22" s="25">
        <f>VLOOKUP(C22,RA!B26:I61,8,0)</f>
        <v>118217.3325</v>
      </c>
      <c r="G22" s="16">
        <f t="shared" si="0"/>
        <v>438633.49479999999</v>
      </c>
      <c r="H22" s="27">
        <f>RA!J26</f>
        <v>21.229623214030202</v>
      </c>
      <c r="I22" s="20">
        <f>VLOOKUP(B22,RMS!B:D,3,FALSE)</f>
        <v>556850.82555941294</v>
      </c>
      <c r="J22" s="21">
        <f>VLOOKUP(B22,RMS!B:E,4,FALSE)</f>
        <v>438633.42532760301</v>
      </c>
      <c r="K22" s="22">
        <f t="shared" si="1"/>
        <v>1.7405870603397489E-3</v>
      </c>
      <c r="L22" s="22">
        <f t="shared" si="2"/>
        <v>6.9472396979108453E-2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271440.78909999999</v>
      </c>
      <c r="F23" s="25">
        <f>VLOOKUP(C23,RA!B27:I62,8,0)</f>
        <v>78837.209300000002</v>
      </c>
      <c r="G23" s="16">
        <f t="shared" si="0"/>
        <v>192603.57980000001</v>
      </c>
      <c r="H23" s="27">
        <f>RA!J27</f>
        <v>29.043980295443401</v>
      </c>
      <c r="I23" s="20">
        <f>VLOOKUP(B23,RMS!B:D,3,FALSE)</f>
        <v>271440.72304944397</v>
      </c>
      <c r="J23" s="21">
        <f>VLOOKUP(B23,RMS!B:E,4,FALSE)</f>
        <v>192603.594875243</v>
      </c>
      <c r="K23" s="22">
        <f t="shared" si="1"/>
        <v>6.6050556022673845E-2</v>
      </c>
      <c r="L23" s="22">
        <f t="shared" si="2"/>
        <v>-1.5075242990860716E-2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1155802.6780999999</v>
      </c>
      <c r="F24" s="25">
        <f>VLOOKUP(C24,RA!B28:I63,8,0)</f>
        <v>48537.070599999999</v>
      </c>
      <c r="G24" s="16">
        <f t="shared" si="0"/>
        <v>1107265.6074999999</v>
      </c>
      <c r="H24" s="27">
        <f>RA!J28</f>
        <v>4.19942534479926</v>
      </c>
      <c r="I24" s="20">
        <f>VLOOKUP(B24,RMS!B:D,3,FALSE)</f>
        <v>1155802.6788141599</v>
      </c>
      <c r="J24" s="21">
        <f>VLOOKUP(B24,RMS!B:E,4,FALSE)</f>
        <v>1107265.6036274401</v>
      </c>
      <c r="K24" s="22">
        <f t="shared" si="1"/>
        <v>-7.1416003629565239E-4</v>
      </c>
      <c r="L24" s="22">
        <f t="shared" si="2"/>
        <v>3.8725598715245724E-3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596750.41020000004</v>
      </c>
      <c r="F25" s="25">
        <f>VLOOKUP(C25,RA!B29:I64,8,0)</f>
        <v>115407.5518</v>
      </c>
      <c r="G25" s="16">
        <f t="shared" si="0"/>
        <v>481342.85840000003</v>
      </c>
      <c r="H25" s="27">
        <f>RA!J29</f>
        <v>19.3393334679605</v>
      </c>
      <c r="I25" s="20">
        <f>VLOOKUP(B25,RMS!B:D,3,FALSE)</f>
        <v>596750.40940442495</v>
      </c>
      <c r="J25" s="21">
        <f>VLOOKUP(B25,RMS!B:E,4,FALSE)</f>
        <v>481342.85458860901</v>
      </c>
      <c r="K25" s="22">
        <f t="shared" si="1"/>
        <v>7.9557509161531925E-4</v>
      </c>
      <c r="L25" s="22">
        <f t="shared" si="2"/>
        <v>3.8113910122774541E-3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743207.58620000002</v>
      </c>
      <c r="F26" s="25">
        <f>VLOOKUP(C26,RA!B30:I65,8,0)</f>
        <v>139892.59650000001</v>
      </c>
      <c r="G26" s="16">
        <f t="shared" si="0"/>
        <v>603314.98970000003</v>
      </c>
      <c r="H26" s="27">
        <f>RA!J30</f>
        <v>18.822816006933799</v>
      </c>
      <c r="I26" s="20">
        <f>VLOOKUP(B26,RMS!B:D,3,FALSE)</f>
        <v>743207.58723008796</v>
      </c>
      <c r="J26" s="21">
        <f>VLOOKUP(B26,RMS!B:E,4,FALSE)</f>
        <v>603314.99595827004</v>
      </c>
      <c r="K26" s="22">
        <f t="shared" si="1"/>
        <v>-1.0300879366695881E-3</v>
      </c>
      <c r="L26" s="22">
        <f t="shared" si="2"/>
        <v>-6.2582700047641993E-3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881916.12939999998</v>
      </c>
      <c r="F27" s="25">
        <f>VLOOKUP(C27,RA!B31:I66,8,0)</f>
        <v>32163.441299999999</v>
      </c>
      <c r="G27" s="16">
        <f t="shared" si="0"/>
        <v>849752.68810000003</v>
      </c>
      <c r="H27" s="27">
        <f>RA!J31</f>
        <v>3.6469954713133501</v>
      </c>
      <c r="I27" s="20">
        <f>VLOOKUP(B27,RMS!B:D,3,FALSE)</f>
        <v>881916.00578761101</v>
      </c>
      <c r="J27" s="21">
        <f>VLOOKUP(B27,RMS!B:E,4,FALSE)</f>
        <v>849752.59860885004</v>
      </c>
      <c r="K27" s="22">
        <f t="shared" si="1"/>
        <v>0.12361238896846771</v>
      </c>
      <c r="L27" s="22">
        <f t="shared" si="2"/>
        <v>8.949114999268204E-2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133192.45069999999</v>
      </c>
      <c r="F28" s="25">
        <f>VLOOKUP(C28,RA!B32:I67,8,0)</f>
        <v>37259.065999999999</v>
      </c>
      <c r="G28" s="16">
        <f t="shared" si="0"/>
        <v>95933.384699999995</v>
      </c>
      <c r="H28" s="27">
        <f>RA!J32</f>
        <v>27.973857230032898</v>
      </c>
      <c r="I28" s="20">
        <f>VLOOKUP(B28,RMS!B:D,3,FALSE)</f>
        <v>133192.360888511</v>
      </c>
      <c r="J28" s="21">
        <f>VLOOKUP(B28,RMS!B:E,4,FALSE)</f>
        <v>95933.379622200897</v>
      </c>
      <c r="K28" s="22">
        <f t="shared" si="1"/>
        <v>8.981148898601532E-2</v>
      </c>
      <c r="L28" s="22">
        <f t="shared" si="2"/>
        <v>5.0777990982169285E-3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11.538600000000001</v>
      </c>
      <c r="F29" s="25">
        <f>VLOOKUP(C29,RA!B33:I68,8,0)</f>
        <v>2.2467000000000001</v>
      </c>
      <c r="G29" s="16">
        <f t="shared" si="0"/>
        <v>9.2919</v>
      </c>
      <c r="H29" s="27">
        <f>RA!J33</f>
        <v>19.471166346003798</v>
      </c>
      <c r="I29" s="20">
        <f>VLOOKUP(B29,RMS!B:D,3,FALSE)</f>
        <v>11.538500000000001</v>
      </c>
      <c r="J29" s="21">
        <f>VLOOKUP(B29,RMS!B:E,4,FALSE)</f>
        <v>9.2919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258126.27410000001</v>
      </c>
      <c r="F31" s="25">
        <f>VLOOKUP(C31,RA!B35:I70,8,0)</f>
        <v>26214.2768</v>
      </c>
      <c r="G31" s="16">
        <f t="shared" si="0"/>
        <v>231911.99730000002</v>
      </c>
      <c r="H31" s="27">
        <f>RA!J35</f>
        <v>10.1556019012014</v>
      </c>
      <c r="I31" s="20">
        <f>VLOOKUP(B31,RMS!B:D,3,FALSE)</f>
        <v>258126.27309999999</v>
      </c>
      <c r="J31" s="21">
        <f>VLOOKUP(B31,RMS!B:E,4,FALSE)</f>
        <v>231911.9866</v>
      </c>
      <c r="K31" s="22">
        <f t="shared" si="1"/>
        <v>1.0000000183936208E-3</v>
      </c>
      <c r="L31" s="22">
        <f t="shared" si="2"/>
        <v>1.0700000013457611E-2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218236.75140000001</v>
      </c>
      <c r="F35" s="25">
        <f>VLOOKUP(C35,RA!B8:I74,8,0)</f>
        <v>11805.387199999999</v>
      </c>
      <c r="G35" s="16">
        <f t="shared" si="0"/>
        <v>206431.36420000001</v>
      </c>
      <c r="H35" s="27">
        <f>RA!J39</f>
        <v>5.4094404926154001</v>
      </c>
      <c r="I35" s="20">
        <f>VLOOKUP(B35,RMS!B:D,3,FALSE)</f>
        <v>218236.75213675201</v>
      </c>
      <c r="J35" s="21">
        <f>VLOOKUP(B35,RMS!B:E,4,FALSE)</f>
        <v>206431.36324786299</v>
      </c>
      <c r="K35" s="22">
        <f t="shared" si="1"/>
        <v>-7.3675200110301375E-4</v>
      </c>
      <c r="L35" s="22">
        <f t="shared" si="2"/>
        <v>9.5213702297769487E-4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677857.598</v>
      </c>
      <c r="F36" s="25">
        <f>VLOOKUP(C36,RA!B8:I75,8,0)</f>
        <v>48607.414900000003</v>
      </c>
      <c r="G36" s="16">
        <f t="shared" si="0"/>
        <v>629250.18310000002</v>
      </c>
      <c r="H36" s="27">
        <f>RA!J40</f>
        <v>7.17074132434524</v>
      </c>
      <c r="I36" s="20">
        <f>VLOOKUP(B36,RMS!B:D,3,FALSE)</f>
        <v>677857.58539658098</v>
      </c>
      <c r="J36" s="21">
        <f>VLOOKUP(B36,RMS!B:E,4,FALSE)</f>
        <v>629250.17342649598</v>
      </c>
      <c r="K36" s="22">
        <f t="shared" si="1"/>
        <v>1.2603419017978013E-2</v>
      </c>
      <c r="L36" s="22">
        <f t="shared" si="2"/>
        <v>9.6735040424391627E-3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113353.6967</v>
      </c>
      <c r="F39" s="25">
        <f>VLOOKUP(C39,RA!B8:I78,8,0)</f>
        <v>12014.186900000001</v>
      </c>
      <c r="G39" s="16">
        <f t="shared" si="0"/>
        <v>101339.5098</v>
      </c>
      <c r="H39" s="27">
        <f>RA!J43</f>
        <v>10.598848780200401</v>
      </c>
      <c r="I39" s="20">
        <f>VLOOKUP(B39,RMS!B:D,3,FALSE)</f>
        <v>113353.69677029</v>
      </c>
      <c r="J39" s="21">
        <f>VLOOKUP(B39,RMS!B:E,4,FALSE)</f>
        <v>101339.50885712101</v>
      </c>
      <c r="K39" s="22">
        <f t="shared" si="1"/>
        <v>-7.0289999712258577E-5</v>
      </c>
      <c r="L39" s="22">
        <f t="shared" si="2"/>
        <v>9.4287899264600128E-4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16108677.2136</v>
      </c>
      <c r="E7" s="44">
        <v>19953752</v>
      </c>
      <c r="F7" s="45">
        <v>80.730066273250202</v>
      </c>
      <c r="G7" s="44">
        <v>19170338.5319</v>
      </c>
      <c r="H7" s="45">
        <v>-15.970825518836399</v>
      </c>
      <c r="I7" s="44">
        <v>1858367.6912</v>
      </c>
      <c r="J7" s="45">
        <v>11.536438818396901</v>
      </c>
      <c r="K7" s="44">
        <v>2546902.0142000001</v>
      </c>
      <c r="L7" s="45">
        <v>13.2856392179089</v>
      </c>
      <c r="M7" s="45">
        <v>-0.27034189739579501</v>
      </c>
      <c r="N7" s="44">
        <v>275734156.31370002</v>
      </c>
      <c r="O7" s="44">
        <v>6092453361.5390997</v>
      </c>
      <c r="P7" s="44">
        <v>898682</v>
      </c>
      <c r="Q7" s="44">
        <v>796420</v>
      </c>
      <c r="R7" s="45">
        <v>12.8402099394792</v>
      </c>
      <c r="S7" s="44">
        <v>17.924780081942199</v>
      </c>
      <c r="T7" s="44">
        <v>17.246156091509501</v>
      </c>
      <c r="U7" s="46">
        <v>3.7859543454949902</v>
      </c>
    </row>
    <row r="8" spans="1:23" ht="12" thickBot="1">
      <c r="A8" s="68">
        <v>41625</v>
      </c>
      <c r="B8" s="71" t="s">
        <v>6</v>
      </c>
      <c r="C8" s="72"/>
      <c r="D8" s="47">
        <v>598810.3162</v>
      </c>
      <c r="E8" s="47">
        <v>618885</v>
      </c>
      <c r="F8" s="48">
        <v>96.756314371813801</v>
      </c>
      <c r="G8" s="47">
        <v>651836.79819999996</v>
      </c>
      <c r="H8" s="48">
        <v>-8.1349322631721304</v>
      </c>
      <c r="I8" s="47">
        <v>67507.6872</v>
      </c>
      <c r="J8" s="48">
        <v>11.2736346341523</v>
      </c>
      <c r="K8" s="47">
        <v>158624.52170000001</v>
      </c>
      <c r="L8" s="48">
        <v>24.3350056544875</v>
      </c>
      <c r="M8" s="48">
        <v>-0.57441834038954898</v>
      </c>
      <c r="N8" s="47">
        <v>10270182.028000001</v>
      </c>
      <c r="O8" s="47">
        <v>214524834.71669999</v>
      </c>
      <c r="P8" s="47">
        <v>25412</v>
      </c>
      <c r="Q8" s="47">
        <v>21158</v>
      </c>
      <c r="R8" s="48">
        <v>20.1058701200492</v>
      </c>
      <c r="S8" s="47">
        <v>23.564076664567899</v>
      </c>
      <c r="T8" s="47">
        <v>25.259604282068199</v>
      </c>
      <c r="U8" s="49">
        <v>-7.1953917042283297</v>
      </c>
    </row>
    <row r="9" spans="1:23" ht="12" thickBot="1">
      <c r="A9" s="69"/>
      <c r="B9" s="71" t="s">
        <v>7</v>
      </c>
      <c r="C9" s="72"/>
      <c r="D9" s="47">
        <v>75660.878800000006</v>
      </c>
      <c r="E9" s="47">
        <v>96739</v>
      </c>
      <c r="F9" s="48">
        <v>78.211350954630504</v>
      </c>
      <c r="G9" s="47">
        <v>143064.82629999999</v>
      </c>
      <c r="H9" s="48">
        <v>-47.114269274445697</v>
      </c>
      <c r="I9" s="47">
        <v>16740.440999999999</v>
      </c>
      <c r="J9" s="48">
        <v>22.1256232619915</v>
      </c>
      <c r="K9" s="47">
        <v>34123.785100000001</v>
      </c>
      <c r="L9" s="48">
        <v>23.851973949518602</v>
      </c>
      <c r="M9" s="48">
        <v>-0.50942016101256005</v>
      </c>
      <c r="N9" s="47">
        <v>1569004.4058999999</v>
      </c>
      <c r="O9" s="47">
        <v>39377423.708099999</v>
      </c>
      <c r="P9" s="47">
        <v>5069</v>
      </c>
      <c r="Q9" s="47">
        <v>4052</v>
      </c>
      <c r="R9" s="48">
        <v>25.098716683119498</v>
      </c>
      <c r="S9" s="47">
        <v>14.926194278950501</v>
      </c>
      <c r="T9" s="47">
        <v>15.160125419545899</v>
      </c>
      <c r="U9" s="49">
        <v>-1.56725241694942</v>
      </c>
    </row>
    <row r="10" spans="1:23" ht="12" thickBot="1">
      <c r="A10" s="69"/>
      <c r="B10" s="71" t="s">
        <v>8</v>
      </c>
      <c r="C10" s="72"/>
      <c r="D10" s="47">
        <v>109895.8554</v>
      </c>
      <c r="E10" s="47">
        <v>101928</v>
      </c>
      <c r="F10" s="48">
        <v>107.817140923004</v>
      </c>
      <c r="G10" s="47">
        <v>141359.95600000001</v>
      </c>
      <c r="H10" s="48">
        <v>-22.258142610061402</v>
      </c>
      <c r="I10" s="47">
        <v>28292.185700000002</v>
      </c>
      <c r="J10" s="48">
        <v>25.7445429557119</v>
      </c>
      <c r="K10" s="47">
        <v>41188.022599999997</v>
      </c>
      <c r="L10" s="48">
        <v>29.136980348239501</v>
      </c>
      <c r="M10" s="48">
        <v>-0.31309677148715598</v>
      </c>
      <c r="N10" s="47">
        <v>2102677.9731000001</v>
      </c>
      <c r="O10" s="47">
        <v>53448797.440300003</v>
      </c>
      <c r="P10" s="47">
        <v>82374</v>
      </c>
      <c r="Q10" s="47">
        <v>75761</v>
      </c>
      <c r="R10" s="48">
        <v>8.7287654598012097</v>
      </c>
      <c r="S10" s="47">
        <v>1.3341085221064899</v>
      </c>
      <c r="T10" s="47">
        <v>1.2207135821860899</v>
      </c>
      <c r="U10" s="49">
        <v>8.4996788523140303</v>
      </c>
    </row>
    <row r="11" spans="1:23" ht="12" thickBot="1">
      <c r="A11" s="69"/>
      <c r="B11" s="71" t="s">
        <v>9</v>
      </c>
      <c r="C11" s="72"/>
      <c r="D11" s="47">
        <v>114589.5027</v>
      </c>
      <c r="E11" s="47">
        <v>102962</v>
      </c>
      <c r="F11" s="48">
        <v>111.293003923778</v>
      </c>
      <c r="G11" s="47">
        <v>104207.3771</v>
      </c>
      <c r="H11" s="48">
        <v>9.9629468555158596</v>
      </c>
      <c r="I11" s="47">
        <v>21186.380700000002</v>
      </c>
      <c r="J11" s="48">
        <v>18.488936770645399</v>
      </c>
      <c r="K11" s="47">
        <v>22274.359700000001</v>
      </c>
      <c r="L11" s="48">
        <v>21.375031518761801</v>
      </c>
      <c r="M11" s="48">
        <v>-4.8844456794867999E-2</v>
      </c>
      <c r="N11" s="47">
        <v>1313513.129</v>
      </c>
      <c r="O11" s="47">
        <v>19883079.069499999</v>
      </c>
      <c r="P11" s="47">
        <v>5203</v>
      </c>
      <c r="Q11" s="47">
        <v>4590</v>
      </c>
      <c r="R11" s="48">
        <v>13.355119825708099</v>
      </c>
      <c r="S11" s="47">
        <v>22.023736824908699</v>
      </c>
      <c r="T11" s="47">
        <v>23.098499455337699</v>
      </c>
      <c r="U11" s="49">
        <v>-4.8800194034893796</v>
      </c>
    </row>
    <row r="12" spans="1:23" ht="12" thickBot="1">
      <c r="A12" s="69"/>
      <c r="B12" s="71" t="s">
        <v>10</v>
      </c>
      <c r="C12" s="72"/>
      <c r="D12" s="47">
        <v>355736.01899999997</v>
      </c>
      <c r="E12" s="47">
        <v>316125</v>
      </c>
      <c r="F12" s="48">
        <v>112.53017603796</v>
      </c>
      <c r="G12" s="47">
        <v>316041.092</v>
      </c>
      <c r="H12" s="48">
        <v>12.560052475707799</v>
      </c>
      <c r="I12" s="47">
        <v>-3688.5264000000002</v>
      </c>
      <c r="J12" s="48">
        <v>-1.03687178216272</v>
      </c>
      <c r="K12" s="47">
        <v>28698.984499999999</v>
      </c>
      <c r="L12" s="48">
        <v>9.0807762744978699</v>
      </c>
      <c r="M12" s="48">
        <v>-1.1285246312460999</v>
      </c>
      <c r="N12" s="47">
        <v>4537566.2953000003</v>
      </c>
      <c r="O12" s="47">
        <v>76528397.949900001</v>
      </c>
      <c r="P12" s="47">
        <v>2898</v>
      </c>
      <c r="Q12" s="47">
        <v>2428</v>
      </c>
      <c r="R12" s="48">
        <v>19.357495881383802</v>
      </c>
      <c r="S12" s="47">
        <v>122.75224948240199</v>
      </c>
      <c r="T12" s="47">
        <v>124.98446651565099</v>
      </c>
      <c r="U12" s="49">
        <v>-1.8184734232256301</v>
      </c>
    </row>
    <row r="13" spans="1:23" ht="12" thickBot="1">
      <c r="A13" s="69"/>
      <c r="B13" s="71" t="s">
        <v>11</v>
      </c>
      <c r="C13" s="72"/>
      <c r="D13" s="47">
        <v>558400.31400000001</v>
      </c>
      <c r="E13" s="47">
        <v>537448</v>
      </c>
      <c r="F13" s="48">
        <v>103.89848208570901</v>
      </c>
      <c r="G13" s="47">
        <v>521801.00530000002</v>
      </c>
      <c r="H13" s="48">
        <v>7.0140356818511496</v>
      </c>
      <c r="I13" s="47">
        <v>84691.993900000001</v>
      </c>
      <c r="J13" s="48">
        <v>15.1668958230564</v>
      </c>
      <c r="K13" s="47">
        <v>96907.844100000002</v>
      </c>
      <c r="L13" s="48">
        <v>18.571800957777899</v>
      </c>
      <c r="M13" s="48">
        <v>-0.12605636121049599</v>
      </c>
      <c r="N13" s="47">
        <v>7526411.6913999999</v>
      </c>
      <c r="O13" s="47">
        <v>117205775.0977</v>
      </c>
      <c r="P13" s="47">
        <v>13217</v>
      </c>
      <c r="Q13" s="47">
        <v>11821</v>
      </c>
      <c r="R13" s="48">
        <v>11.809491582776401</v>
      </c>
      <c r="S13" s="47">
        <v>42.248642959824501</v>
      </c>
      <c r="T13" s="47">
        <v>43.270349699687003</v>
      </c>
      <c r="U13" s="49">
        <v>-2.4183184790907899</v>
      </c>
    </row>
    <row r="14" spans="1:23" ht="12" thickBot="1">
      <c r="A14" s="69"/>
      <c r="B14" s="71" t="s">
        <v>12</v>
      </c>
      <c r="C14" s="72"/>
      <c r="D14" s="47">
        <v>249998.24129999999</v>
      </c>
      <c r="E14" s="47">
        <v>221848</v>
      </c>
      <c r="F14" s="48">
        <v>112.688976821968</v>
      </c>
      <c r="G14" s="47">
        <v>231756.33499999999</v>
      </c>
      <c r="H14" s="48">
        <v>7.8711575672785896</v>
      </c>
      <c r="I14" s="47">
        <v>49905.9925</v>
      </c>
      <c r="J14" s="48">
        <v>19.962537432458301</v>
      </c>
      <c r="K14" s="47">
        <v>43936.585599999999</v>
      </c>
      <c r="L14" s="48">
        <v>18.958094759308299</v>
      </c>
      <c r="M14" s="48">
        <v>0.13586415099128701</v>
      </c>
      <c r="N14" s="47">
        <v>3710273.5482999999</v>
      </c>
      <c r="O14" s="47">
        <v>60399961.193400003</v>
      </c>
      <c r="P14" s="47">
        <v>4130</v>
      </c>
      <c r="Q14" s="47">
        <v>4715</v>
      </c>
      <c r="R14" s="48">
        <v>-12.407211028632</v>
      </c>
      <c r="S14" s="47">
        <v>60.532261815980597</v>
      </c>
      <c r="T14" s="47">
        <v>53.450985344644799</v>
      </c>
      <c r="U14" s="49">
        <v>11.6983510262067</v>
      </c>
    </row>
    <row r="15" spans="1:23" ht="12" thickBot="1">
      <c r="A15" s="69"/>
      <c r="B15" s="71" t="s">
        <v>13</v>
      </c>
      <c r="C15" s="72"/>
      <c r="D15" s="47">
        <v>152801.02609999999</v>
      </c>
      <c r="E15" s="47">
        <v>130975</v>
      </c>
      <c r="F15" s="48">
        <v>116.664268829929</v>
      </c>
      <c r="G15" s="47">
        <v>127608.26700000001</v>
      </c>
      <c r="H15" s="48">
        <v>19.742262544792698</v>
      </c>
      <c r="I15" s="47">
        <v>29175.8308</v>
      </c>
      <c r="J15" s="48">
        <v>19.094001882491298</v>
      </c>
      <c r="K15" s="47">
        <v>30668.651600000001</v>
      </c>
      <c r="L15" s="48">
        <v>24.033436329011501</v>
      </c>
      <c r="M15" s="48">
        <v>-4.8675788537112998E-2</v>
      </c>
      <c r="N15" s="47">
        <v>2288422.1825000001</v>
      </c>
      <c r="O15" s="47">
        <v>38279365.6448</v>
      </c>
      <c r="P15" s="47">
        <v>4801</v>
      </c>
      <c r="Q15" s="47">
        <v>4838</v>
      </c>
      <c r="R15" s="48">
        <v>-0.76477883422901904</v>
      </c>
      <c r="S15" s="47">
        <v>31.8269164965632</v>
      </c>
      <c r="T15" s="47">
        <v>33.473799999999997</v>
      </c>
      <c r="U15" s="49">
        <v>-5.1744990866916902</v>
      </c>
    </row>
    <row r="16" spans="1:23" ht="12" thickBot="1">
      <c r="A16" s="69"/>
      <c r="B16" s="71" t="s">
        <v>14</v>
      </c>
      <c r="C16" s="72"/>
      <c r="D16" s="47">
        <v>442844.59590000001</v>
      </c>
      <c r="E16" s="47">
        <v>478021</v>
      </c>
      <c r="F16" s="48">
        <v>92.641242937025794</v>
      </c>
      <c r="G16" s="47">
        <v>676717.61510000005</v>
      </c>
      <c r="H16" s="48">
        <v>-34.559913024495501</v>
      </c>
      <c r="I16" s="47">
        <v>44691.0213</v>
      </c>
      <c r="J16" s="48">
        <v>10.0918068581539</v>
      </c>
      <c r="K16" s="47">
        <v>60939.383800000003</v>
      </c>
      <c r="L16" s="48">
        <v>9.0051422395728302</v>
      </c>
      <c r="M16" s="48">
        <v>-0.26663155231969998</v>
      </c>
      <c r="N16" s="47">
        <v>9746927.6881000008</v>
      </c>
      <c r="O16" s="47">
        <v>295692139.84170002</v>
      </c>
      <c r="P16" s="47">
        <v>29027</v>
      </c>
      <c r="Q16" s="47">
        <v>25623</v>
      </c>
      <c r="R16" s="48">
        <v>13.284939312336601</v>
      </c>
      <c r="S16" s="47">
        <v>15.2562991662935</v>
      </c>
      <c r="T16" s="47">
        <v>15.1769759512938</v>
      </c>
      <c r="U16" s="49">
        <v>0.519937464093156</v>
      </c>
    </row>
    <row r="17" spans="1:21" ht="12" thickBot="1">
      <c r="A17" s="69"/>
      <c r="B17" s="71" t="s">
        <v>15</v>
      </c>
      <c r="C17" s="72"/>
      <c r="D17" s="47">
        <v>841654.799</v>
      </c>
      <c r="E17" s="47">
        <v>1715823</v>
      </c>
      <c r="F17" s="48">
        <v>49.052542074561302</v>
      </c>
      <c r="G17" s="47">
        <v>576869.81209999998</v>
      </c>
      <c r="H17" s="48">
        <v>45.9003021732224</v>
      </c>
      <c r="I17" s="47">
        <v>54232.749900000003</v>
      </c>
      <c r="J17" s="48">
        <v>6.4435858934608197</v>
      </c>
      <c r="K17" s="47">
        <v>48787.0484</v>
      </c>
      <c r="L17" s="48">
        <v>8.4572025397548103</v>
      </c>
      <c r="M17" s="48">
        <v>0.11162186847934</v>
      </c>
      <c r="N17" s="47">
        <v>8557209.9521999992</v>
      </c>
      <c r="O17" s="47">
        <v>273840217.02350003</v>
      </c>
      <c r="P17" s="47">
        <v>10602</v>
      </c>
      <c r="Q17" s="47">
        <v>10418</v>
      </c>
      <c r="R17" s="48">
        <v>1.7661739297369901</v>
      </c>
      <c r="S17" s="47">
        <v>79.386417562724006</v>
      </c>
      <c r="T17" s="47">
        <v>43.457765492417003</v>
      </c>
      <c r="U17" s="49">
        <v>45.257933502188202</v>
      </c>
    </row>
    <row r="18" spans="1:21" ht="12" thickBot="1">
      <c r="A18" s="69"/>
      <c r="B18" s="71" t="s">
        <v>16</v>
      </c>
      <c r="C18" s="72"/>
      <c r="D18" s="47">
        <v>1534890.3234999999</v>
      </c>
      <c r="E18" s="47">
        <v>1597592</v>
      </c>
      <c r="F18" s="48">
        <v>96.075238452621207</v>
      </c>
      <c r="G18" s="47">
        <v>2046705.7564999999</v>
      </c>
      <c r="H18" s="48">
        <v>-25.0067911019724</v>
      </c>
      <c r="I18" s="47">
        <v>251791.18919999999</v>
      </c>
      <c r="J18" s="48">
        <v>16.404506911336998</v>
      </c>
      <c r="K18" s="47">
        <v>370551.20010000002</v>
      </c>
      <c r="L18" s="48">
        <v>18.104761709062998</v>
      </c>
      <c r="M18" s="48">
        <v>-0.320495550595843</v>
      </c>
      <c r="N18" s="47">
        <v>28264124.657900002</v>
      </c>
      <c r="O18" s="47">
        <v>692129698.48259997</v>
      </c>
      <c r="P18" s="47">
        <v>77054</v>
      </c>
      <c r="Q18" s="47">
        <v>66103</v>
      </c>
      <c r="R18" s="48">
        <v>16.566570352328899</v>
      </c>
      <c r="S18" s="47">
        <v>19.9196709255847</v>
      </c>
      <c r="T18" s="47">
        <v>19.991867149751101</v>
      </c>
      <c r="U18" s="49">
        <v>-0.36243683159322698</v>
      </c>
    </row>
    <row r="19" spans="1:21" ht="12" thickBot="1">
      <c r="A19" s="69"/>
      <c r="B19" s="71" t="s">
        <v>17</v>
      </c>
      <c r="C19" s="72"/>
      <c r="D19" s="47">
        <v>589989.35710000002</v>
      </c>
      <c r="E19" s="47">
        <v>687457</v>
      </c>
      <c r="F19" s="48">
        <v>85.822001536096096</v>
      </c>
      <c r="G19" s="47">
        <v>737528.27240000002</v>
      </c>
      <c r="H19" s="48">
        <v>-20.004509768810902</v>
      </c>
      <c r="I19" s="47">
        <v>66531.3171</v>
      </c>
      <c r="J19" s="48">
        <v>11.276697841978701</v>
      </c>
      <c r="K19" s="47">
        <v>99979.357600000003</v>
      </c>
      <c r="L19" s="48">
        <v>13.5560033888133</v>
      </c>
      <c r="M19" s="48">
        <v>-0.334549464038565</v>
      </c>
      <c r="N19" s="47">
        <v>11558513.055600001</v>
      </c>
      <c r="O19" s="47">
        <v>242728388.6415</v>
      </c>
      <c r="P19" s="47">
        <v>14589</v>
      </c>
      <c r="Q19" s="47">
        <v>12585</v>
      </c>
      <c r="R19" s="48">
        <v>15.923718712753301</v>
      </c>
      <c r="S19" s="47">
        <v>40.4406989581191</v>
      </c>
      <c r="T19" s="47">
        <v>40.647902248708803</v>
      </c>
      <c r="U19" s="49">
        <v>-0.51236327741078003</v>
      </c>
    </row>
    <row r="20" spans="1:21" ht="12" thickBot="1">
      <c r="A20" s="69"/>
      <c r="B20" s="71" t="s">
        <v>18</v>
      </c>
      <c r="C20" s="72"/>
      <c r="D20" s="47">
        <v>856011.44400000002</v>
      </c>
      <c r="E20" s="47">
        <v>1094096</v>
      </c>
      <c r="F20" s="48">
        <v>78.239153054211002</v>
      </c>
      <c r="G20" s="47">
        <v>1246607.7985</v>
      </c>
      <c r="H20" s="48">
        <v>-31.3327379284801</v>
      </c>
      <c r="I20" s="47">
        <v>60751.935599999997</v>
      </c>
      <c r="J20" s="48">
        <v>7.0970938561424202</v>
      </c>
      <c r="K20" s="47">
        <v>85606.262100000007</v>
      </c>
      <c r="L20" s="48">
        <v>6.8671367372325998</v>
      </c>
      <c r="M20" s="48">
        <v>-0.29033304211982403</v>
      </c>
      <c r="N20" s="47">
        <v>17109206.1272</v>
      </c>
      <c r="O20" s="47">
        <v>370979123.03060001</v>
      </c>
      <c r="P20" s="47">
        <v>37115</v>
      </c>
      <c r="Q20" s="47">
        <v>31791</v>
      </c>
      <c r="R20" s="48">
        <v>16.746878047246099</v>
      </c>
      <c r="S20" s="47">
        <v>23.063759773676399</v>
      </c>
      <c r="T20" s="47">
        <v>21.4404770217986</v>
      </c>
      <c r="U20" s="49">
        <v>7.0382399392249404</v>
      </c>
    </row>
    <row r="21" spans="1:21" ht="12" thickBot="1">
      <c r="A21" s="69"/>
      <c r="B21" s="71" t="s">
        <v>19</v>
      </c>
      <c r="C21" s="72"/>
      <c r="D21" s="47">
        <v>375937.61820000003</v>
      </c>
      <c r="E21" s="47">
        <v>407630</v>
      </c>
      <c r="F21" s="48">
        <v>92.225208694158894</v>
      </c>
      <c r="G21" s="47">
        <v>418297.45890000003</v>
      </c>
      <c r="H21" s="48">
        <v>-10.1267267583681</v>
      </c>
      <c r="I21" s="47">
        <v>51710.6037</v>
      </c>
      <c r="J21" s="48">
        <v>13.7551022288197</v>
      </c>
      <c r="K21" s="47">
        <v>56719.853499999997</v>
      </c>
      <c r="L21" s="48">
        <v>13.5596935370243</v>
      </c>
      <c r="M21" s="48">
        <v>-8.8315633607903996E-2</v>
      </c>
      <c r="N21" s="47">
        <v>5984738.9353999998</v>
      </c>
      <c r="O21" s="47">
        <v>137892479.33250001</v>
      </c>
      <c r="P21" s="47">
        <v>34814</v>
      </c>
      <c r="Q21" s="47">
        <v>30195</v>
      </c>
      <c r="R21" s="48">
        <v>15.2972346414969</v>
      </c>
      <c r="S21" s="47">
        <v>10.798460912276701</v>
      </c>
      <c r="T21" s="47">
        <v>10.5004717834079</v>
      </c>
      <c r="U21" s="49">
        <v>2.7595518591917099</v>
      </c>
    </row>
    <row r="22" spans="1:21" ht="12" thickBot="1">
      <c r="A22" s="69"/>
      <c r="B22" s="71" t="s">
        <v>20</v>
      </c>
      <c r="C22" s="72"/>
      <c r="D22" s="47">
        <v>917016.87890000001</v>
      </c>
      <c r="E22" s="47">
        <v>1087066</v>
      </c>
      <c r="F22" s="48">
        <v>84.357056416077796</v>
      </c>
      <c r="G22" s="47">
        <v>938565.94590000005</v>
      </c>
      <c r="H22" s="48">
        <v>-2.2959566234140798</v>
      </c>
      <c r="I22" s="47">
        <v>134516.70749999999</v>
      </c>
      <c r="J22" s="48">
        <v>14.668945642675499</v>
      </c>
      <c r="K22" s="47">
        <v>138563.37210000001</v>
      </c>
      <c r="L22" s="48">
        <v>14.7633070116485</v>
      </c>
      <c r="M22" s="48">
        <v>-2.9204432157436001E-2</v>
      </c>
      <c r="N22" s="47">
        <v>16323798.8696</v>
      </c>
      <c r="O22" s="47">
        <v>392374326.74430001</v>
      </c>
      <c r="P22" s="47">
        <v>55270</v>
      </c>
      <c r="Q22" s="47">
        <v>48447</v>
      </c>
      <c r="R22" s="48">
        <v>14.083431378619901</v>
      </c>
      <c r="S22" s="47">
        <v>16.5915845648634</v>
      </c>
      <c r="T22" s="47">
        <v>16.583940111874799</v>
      </c>
      <c r="U22" s="49">
        <v>4.6074279154467997E-2</v>
      </c>
    </row>
    <row r="23" spans="1:21" ht="12" thickBot="1">
      <c r="A23" s="69"/>
      <c r="B23" s="71" t="s">
        <v>21</v>
      </c>
      <c r="C23" s="72"/>
      <c r="D23" s="47">
        <v>2144765.7056999998</v>
      </c>
      <c r="E23" s="47">
        <v>2237069</v>
      </c>
      <c r="F23" s="48">
        <v>95.873918314544596</v>
      </c>
      <c r="G23" s="47">
        <v>2718784.6428</v>
      </c>
      <c r="H23" s="48">
        <v>-21.113071188633501</v>
      </c>
      <c r="I23" s="47">
        <v>154084.94349999999</v>
      </c>
      <c r="J23" s="48">
        <v>7.18423196951065</v>
      </c>
      <c r="K23" s="47">
        <v>289430.7597</v>
      </c>
      <c r="L23" s="48">
        <v>10.645593444353301</v>
      </c>
      <c r="M23" s="48">
        <v>-0.46762761615347398</v>
      </c>
      <c r="N23" s="47">
        <v>40125793.479000002</v>
      </c>
      <c r="O23" s="47">
        <v>886176318.48220003</v>
      </c>
      <c r="P23" s="47">
        <v>77614</v>
      </c>
      <c r="Q23" s="47">
        <v>65557</v>
      </c>
      <c r="R23" s="48">
        <v>18.3916286590295</v>
      </c>
      <c r="S23" s="47">
        <v>27.633747850903202</v>
      </c>
      <c r="T23" s="47">
        <v>27.387165982275</v>
      </c>
      <c r="U23" s="49">
        <v>0.89232148298754799</v>
      </c>
    </row>
    <row r="24" spans="1:21" ht="12" thickBot="1">
      <c r="A24" s="69"/>
      <c r="B24" s="71" t="s">
        <v>22</v>
      </c>
      <c r="C24" s="72"/>
      <c r="D24" s="47">
        <v>271327.49290000001</v>
      </c>
      <c r="E24" s="47">
        <v>319918</v>
      </c>
      <c r="F24" s="48">
        <v>84.811574497214906</v>
      </c>
      <c r="G24" s="47">
        <v>352049.46289999998</v>
      </c>
      <c r="H24" s="48">
        <v>-22.929155845049301</v>
      </c>
      <c r="I24" s="47">
        <v>42952.213300000003</v>
      </c>
      <c r="J24" s="48">
        <v>15.830394790044499</v>
      </c>
      <c r="K24" s="47">
        <v>52882.810899999997</v>
      </c>
      <c r="L24" s="48">
        <v>15.021415020599401</v>
      </c>
      <c r="M24" s="48">
        <v>-0.18778498024203899</v>
      </c>
      <c r="N24" s="47">
        <v>4809341.4513999997</v>
      </c>
      <c r="O24" s="47">
        <v>107276299.7555</v>
      </c>
      <c r="P24" s="47">
        <v>30705</v>
      </c>
      <c r="Q24" s="47">
        <v>28687</v>
      </c>
      <c r="R24" s="48">
        <v>7.0345452644054802</v>
      </c>
      <c r="S24" s="47">
        <v>8.8365899006676401</v>
      </c>
      <c r="T24" s="47">
        <v>9.0706919928887704</v>
      </c>
      <c r="U24" s="49">
        <v>-2.6492356763487899</v>
      </c>
    </row>
    <row r="25" spans="1:21" ht="12" thickBot="1">
      <c r="A25" s="69"/>
      <c r="B25" s="71" t="s">
        <v>23</v>
      </c>
      <c r="C25" s="72"/>
      <c r="D25" s="47">
        <v>311600.1151</v>
      </c>
      <c r="E25" s="47">
        <v>244833</v>
      </c>
      <c r="F25" s="48">
        <v>127.270472158573</v>
      </c>
      <c r="G25" s="47">
        <v>558682.03049999999</v>
      </c>
      <c r="H25" s="48">
        <v>-44.225856911644499</v>
      </c>
      <c r="I25" s="47">
        <v>34335.244200000001</v>
      </c>
      <c r="J25" s="48">
        <v>11.0190088309117</v>
      </c>
      <c r="K25" s="47">
        <v>58691.256800000003</v>
      </c>
      <c r="L25" s="48">
        <v>10.5053059872847</v>
      </c>
      <c r="M25" s="48">
        <v>-0.41498536456626001</v>
      </c>
      <c r="N25" s="47">
        <v>6199017.6026999997</v>
      </c>
      <c r="O25" s="47">
        <v>93530612.764699996</v>
      </c>
      <c r="P25" s="47">
        <v>18915</v>
      </c>
      <c r="Q25" s="47">
        <v>17112</v>
      </c>
      <c r="R25" s="48">
        <v>10.5364656381487</v>
      </c>
      <c r="S25" s="47">
        <v>16.473704208300301</v>
      </c>
      <c r="T25" s="47">
        <v>16.803470430107499</v>
      </c>
      <c r="U25" s="49">
        <v>-2.0017733573307699</v>
      </c>
    </row>
    <row r="26" spans="1:21" ht="12" thickBot="1">
      <c r="A26" s="69"/>
      <c r="B26" s="71" t="s">
        <v>24</v>
      </c>
      <c r="C26" s="72"/>
      <c r="D26" s="47">
        <v>556850.8273</v>
      </c>
      <c r="E26" s="47">
        <v>580391</v>
      </c>
      <c r="F26" s="48">
        <v>95.9440837814508</v>
      </c>
      <c r="G26" s="47">
        <v>578693.82339999999</v>
      </c>
      <c r="H26" s="48">
        <v>-3.77453416932393</v>
      </c>
      <c r="I26" s="47">
        <v>118217.3325</v>
      </c>
      <c r="J26" s="48">
        <v>21.229623214030202</v>
      </c>
      <c r="K26" s="47">
        <v>125933.36350000001</v>
      </c>
      <c r="L26" s="48">
        <v>21.761656753152099</v>
      </c>
      <c r="M26" s="48">
        <v>-6.1270744984112002E-2</v>
      </c>
      <c r="N26" s="47">
        <v>8879960.9824000001</v>
      </c>
      <c r="O26" s="47">
        <v>192480075.23989999</v>
      </c>
      <c r="P26" s="47">
        <v>48237</v>
      </c>
      <c r="Q26" s="47">
        <v>38818</v>
      </c>
      <c r="R26" s="48">
        <v>24.264516461435399</v>
      </c>
      <c r="S26" s="47">
        <v>11.544060105313401</v>
      </c>
      <c r="T26" s="47">
        <v>11.3052433716317</v>
      </c>
      <c r="U26" s="49">
        <v>2.0687412531030902</v>
      </c>
    </row>
    <row r="27" spans="1:21" ht="12" thickBot="1">
      <c r="A27" s="69"/>
      <c r="B27" s="71" t="s">
        <v>25</v>
      </c>
      <c r="C27" s="72"/>
      <c r="D27" s="47">
        <v>271440.78909999999</v>
      </c>
      <c r="E27" s="47">
        <v>311897</v>
      </c>
      <c r="F27" s="48">
        <v>87.028983638829502</v>
      </c>
      <c r="G27" s="47">
        <v>341050.07030000002</v>
      </c>
      <c r="H27" s="48">
        <v>-20.4102820265567</v>
      </c>
      <c r="I27" s="47">
        <v>78837.209300000002</v>
      </c>
      <c r="J27" s="48">
        <v>29.043980295443401</v>
      </c>
      <c r="K27" s="47">
        <v>100681.2678</v>
      </c>
      <c r="L27" s="48">
        <v>29.520963802012101</v>
      </c>
      <c r="M27" s="48">
        <v>-0.21696248942149299</v>
      </c>
      <c r="N27" s="47">
        <v>4483101.7021000003</v>
      </c>
      <c r="O27" s="47">
        <v>90771378.3116</v>
      </c>
      <c r="P27" s="47">
        <v>38848</v>
      </c>
      <c r="Q27" s="47">
        <v>34608</v>
      </c>
      <c r="R27" s="48">
        <v>12.251502542764699</v>
      </c>
      <c r="S27" s="47">
        <v>6.9872526024505799</v>
      </c>
      <c r="T27" s="47">
        <v>7.0686862748497497</v>
      </c>
      <c r="U27" s="49">
        <v>-1.16546054697678</v>
      </c>
    </row>
    <row r="28" spans="1:21" ht="12" thickBot="1">
      <c r="A28" s="69"/>
      <c r="B28" s="71" t="s">
        <v>26</v>
      </c>
      <c r="C28" s="72"/>
      <c r="D28" s="47">
        <v>1155802.6780999999</v>
      </c>
      <c r="E28" s="47">
        <v>1160151</v>
      </c>
      <c r="F28" s="48">
        <v>99.625193453265993</v>
      </c>
      <c r="G28" s="47">
        <v>1317419.6513</v>
      </c>
      <c r="H28" s="48">
        <v>-12.267691091484799</v>
      </c>
      <c r="I28" s="47">
        <v>48537.070599999999</v>
      </c>
      <c r="J28" s="48">
        <v>4.19942534479926</v>
      </c>
      <c r="K28" s="47">
        <v>96163.009699999995</v>
      </c>
      <c r="L28" s="48">
        <v>7.2993453228899803</v>
      </c>
      <c r="M28" s="48">
        <v>-0.49526256768146898</v>
      </c>
      <c r="N28" s="47">
        <v>20605665.2423</v>
      </c>
      <c r="O28" s="47">
        <v>324117188.3391</v>
      </c>
      <c r="P28" s="47">
        <v>49310</v>
      </c>
      <c r="Q28" s="47">
        <v>48348</v>
      </c>
      <c r="R28" s="48">
        <v>1.9897410440969701</v>
      </c>
      <c r="S28" s="47">
        <v>23.4395189231393</v>
      </c>
      <c r="T28" s="47">
        <v>23.9823726214114</v>
      </c>
      <c r="U28" s="49">
        <v>-2.31597627942871</v>
      </c>
    </row>
    <row r="29" spans="1:21" ht="12" thickBot="1">
      <c r="A29" s="69"/>
      <c r="B29" s="71" t="s">
        <v>27</v>
      </c>
      <c r="C29" s="72"/>
      <c r="D29" s="47">
        <v>596750.41020000004</v>
      </c>
      <c r="E29" s="47">
        <v>717830</v>
      </c>
      <c r="F29" s="48">
        <v>83.132553696557693</v>
      </c>
      <c r="G29" s="47">
        <v>604329.89650000003</v>
      </c>
      <c r="H29" s="48">
        <v>-1.2541968126840899</v>
      </c>
      <c r="I29" s="47">
        <v>115407.5518</v>
      </c>
      <c r="J29" s="48">
        <v>19.3393334679605</v>
      </c>
      <c r="K29" s="47">
        <v>115409.5324</v>
      </c>
      <c r="L29" s="48">
        <v>19.097107898914</v>
      </c>
      <c r="M29" s="48">
        <v>-1.7161494019000001E-5</v>
      </c>
      <c r="N29" s="47">
        <v>9414311.1240999997</v>
      </c>
      <c r="O29" s="47">
        <v>219249202.79539999</v>
      </c>
      <c r="P29" s="47">
        <v>95270</v>
      </c>
      <c r="Q29" s="47">
        <v>89004</v>
      </c>
      <c r="R29" s="48">
        <v>7.0401330277290999</v>
      </c>
      <c r="S29" s="47">
        <v>6.2637809404849403</v>
      </c>
      <c r="T29" s="47">
        <v>6.4631682463709499</v>
      </c>
      <c r="U29" s="49">
        <v>-3.1831781440073099</v>
      </c>
    </row>
    <row r="30" spans="1:21" ht="12" thickBot="1">
      <c r="A30" s="69"/>
      <c r="B30" s="71" t="s">
        <v>28</v>
      </c>
      <c r="C30" s="72"/>
      <c r="D30" s="47">
        <v>743207.58620000002</v>
      </c>
      <c r="E30" s="47">
        <v>1097817</v>
      </c>
      <c r="F30" s="48">
        <v>67.698677120139294</v>
      </c>
      <c r="G30" s="47">
        <v>989630.73809999996</v>
      </c>
      <c r="H30" s="48">
        <v>-24.900515153067101</v>
      </c>
      <c r="I30" s="47">
        <v>139892.59650000001</v>
      </c>
      <c r="J30" s="48">
        <v>18.822816006933799</v>
      </c>
      <c r="K30" s="47">
        <v>195099.05929999999</v>
      </c>
      <c r="L30" s="48">
        <v>19.714328970275499</v>
      </c>
      <c r="M30" s="48">
        <v>-0.282966319766361</v>
      </c>
      <c r="N30" s="47">
        <v>13679807.078299999</v>
      </c>
      <c r="O30" s="47">
        <v>390338892.46109998</v>
      </c>
      <c r="P30" s="47">
        <v>58635</v>
      </c>
      <c r="Q30" s="47">
        <v>49755</v>
      </c>
      <c r="R30" s="48">
        <v>17.847452517335</v>
      </c>
      <c r="S30" s="47">
        <v>12.675152830220901</v>
      </c>
      <c r="T30" s="47">
        <v>12.768406813385599</v>
      </c>
      <c r="U30" s="49">
        <v>-0.73572275154260103</v>
      </c>
    </row>
    <row r="31" spans="1:21" ht="12" thickBot="1">
      <c r="A31" s="69"/>
      <c r="B31" s="71" t="s">
        <v>29</v>
      </c>
      <c r="C31" s="72"/>
      <c r="D31" s="47">
        <v>881916.12939999998</v>
      </c>
      <c r="E31" s="47">
        <v>963598</v>
      </c>
      <c r="F31" s="48">
        <v>91.523241995105806</v>
      </c>
      <c r="G31" s="47">
        <v>1278140.8126000001</v>
      </c>
      <c r="H31" s="48">
        <v>-31.000080687040899</v>
      </c>
      <c r="I31" s="47">
        <v>32163.441299999999</v>
      </c>
      <c r="J31" s="48">
        <v>3.6469954713133501</v>
      </c>
      <c r="K31" s="47">
        <v>30735.646400000001</v>
      </c>
      <c r="L31" s="48">
        <v>2.4047152001568102</v>
      </c>
      <c r="M31" s="48">
        <v>4.6454038461347998E-2</v>
      </c>
      <c r="N31" s="47">
        <v>15614066.725400001</v>
      </c>
      <c r="O31" s="47">
        <v>338208888.0133</v>
      </c>
      <c r="P31" s="47">
        <v>31200</v>
      </c>
      <c r="Q31" s="47">
        <v>26169</v>
      </c>
      <c r="R31" s="48">
        <v>19.225037257824098</v>
      </c>
      <c r="S31" s="47">
        <v>28.266542608974401</v>
      </c>
      <c r="T31" s="47">
        <v>26.461324383812901</v>
      </c>
      <c r="U31" s="49">
        <v>6.3864132594281502</v>
      </c>
    </row>
    <row r="32" spans="1:21" ht="12" thickBot="1">
      <c r="A32" s="69"/>
      <c r="B32" s="71" t="s">
        <v>30</v>
      </c>
      <c r="C32" s="72"/>
      <c r="D32" s="47">
        <v>133192.45069999999</v>
      </c>
      <c r="E32" s="47">
        <v>153921</v>
      </c>
      <c r="F32" s="48">
        <v>86.532994653101298</v>
      </c>
      <c r="G32" s="47">
        <v>152061.42929999999</v>
      </c>
      <c r="H32" s="48">
        <v>-12.4087868217874</v>
      </c>
      <c r="I32" s="47">
        <v>37259.065999999999</v>
      </c>
      <c r="J32" s="48">
        <v>27.973857230032898</v>
      </c>
      <c r="K32" s="47">
        <v>44041.757400000002</v>
      </c>
      <c r="L32" s="48">
        <v>28.963135229454299</v>
      </c>
      <c r="M32" s="48">
        <v>-0.154005920753744</v>
      </c>
      <c r="N32" s="47">
        <v>2351750.3909999998</v>
      </c>
      <c r="O32" s="47">
        <v>49794659.058700003</v>
      </c>
      <c r="P32" s="47">
        <v>28987</v>
      </c>
      <c r="Q32" s="47">
        <v>26848</v>
      </c>
      <c r="R32" s="48">
        <v>7.9670738974970199</v>
      </c>
      <c r="S32" s="47">
        <v>4.5949029116500499</v>
      </c>
      <c r="T32" s="47">
        <v>4.6436531510727104</v>
      </c>
      <c r="U32" s="49">
        <v>-1.0609634275199</v>
      </c>
    </row>
    <row r="33" spans="1:21" ht="12" thickBot="1">
      <c r="A33" s="69"/>
      <c r="B33" s="71" t="s">
        <v>31</v>
      </c>
      <c r="C33" s="72"/>
      <c r="D33" s="47">
        <v>11.538600000000001</v>
      </c>
      <c r="E33" s="50"/>
      <c r="F33" s="50"/>
      <c r="G33" s="47">
        <v>111.339</v>
      </c>
      <c r="H33" s="48">
        <v>-89.636515506695801</v>
      </c>
      <c r="I33" s="47">
        <v>2.2467000000000001</v>
      </c>
      <c r="J33" s="48">
        <v>19.471166346003798</v>
      </c>
      <c r="K33" s="47">
        <v>19.193200000000001</v>
      </c>
      <c r="L33" s="48">
        <v>17.238523787711401</v>
      </c>
      <c r="M33" s="48">
        <v>-0.88294291728320495</v>
      </c>
      <c r="N33" s="47">
        <v>22.209</v>
      </c>
      <c r="O33" s="47">
        <v>30208.274700000002</v>
      </c>
      <c r="P33" s="47">
        <v>3</v>
      </c>
      <c r="Q33" s="47">
        <v>6</v>
      </c>
      <c r="R33" s="48">
        <v>-50</v>
      </c>
      <c r="S33" s="47">
        <v>3.8462000000000001</v>
      </c>
      <c r="T33" s="47">
        <v>1.98721666666667</v>
      </c>
      <c r="U33" s="49">
        <v>48.3329866708266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258126.27410000001</v>
      </c>
      <c r="E35" s="47">
        <v>218205</v>
      </c>
      <c r="F35" s="48">
        <v>118.295306752824</v>
      </c>
      <c r="G35" s="47">
        <v>291184.54259999999</v>
      </c>
      <c r="H35" s="48">
        <v>-11.353030007987799</v>
      </c>
      <c r="I35" s="47">
        <v>26214.2768</v>
      </c>
      <c r="J35" s="48">
        <v>10.1556019012014</v>
      </c>
      <c r="K35" s="47">
        <v>37470.446499999998</v>
      </c>
      <c r="L35" s="48">
        <v>12.868281456640799</v>
      </c>
      <c r="M35" s="48">
        <v>-0.300401269571207</v>
      </c>
      <c r="N35" s="47">
        <v>4721336.1891999999</v>
      </c>
      <c r="O35" s="47">
        <v>57576846.702399999</v>
      </c>
      <c r="P35" s="47">
        <v>15096</v>
      </c>
      <c r="Q35" s="47">
        <v>13252</v>
      </c>
      <c r="R35" s="48">
        <v>13.9148807727135</v>
      </c>
      <c r="S35" s="47">
        <v>17.0989847708002</v>
      </c>
      <c r="T35" s="47">
        <v>17.2341962722608</v>
      </c>
      <c r="U35" s="49">
        <v>-0.79075748223062603</v>
      </c>
    </row>
    <row r="36" spans="1:21" ht="12" thickBot="1">
      <c r="A36" s="69"/>
      <c r="B36" s="71" t="s">
        <v>37</v>
      </c>
      <c r="C36" s="72"/>
      <c r="D36" s="50"/>
      <c r="E36" s="47">
        <v>801749</v>
      </c>
      <c r="F36" s="50"/>
      <c r="G36" s="47">
        <v>112278.25</v>
      </c>
      <c r="H36" s="50"/>
      <c r="I36" s="50"/>
      <c r="J36" s="50"/>
      <c r="K36" s="47">
        <v>4624.7862999999998</v>
      </c>
      <c r="L36" s="48">
        <v>4.1190402415427796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customHeight="1" thickBot="1">
      <c r="A37" s="69"/>
      <c r="B37" s="71" t="s">
        <v>38</v>
      </c>
      <c r="C37" s="72"/>
      <c r="D37" s="50"/>
      <c r="E37" s="47">
        <v>258377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304156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218236.75140000001</v>
      </c>
      <c r="E39" s="47">
        <v>501273</v>
      </c>
      <c r="F39" s="48">
        <v>43.536506334871397</v>
      </c>
      <c r="G39" s="47">
        <v>321013.28999999998</v>
      </c>
      <c r="H39" s="48">
        <v>-32.016287736872201</v>
      </c>
      <c r="I39" s="47">
        <v>11805.387199999999</v>
      </c>
      <c r="J39" s="48">
        <v>5.4094404926154001</v>
      </c>
      <c r="K39" s="47">
        <v>17198.1109</v>
      </c>
      <c r="L39" s="48">
        <v>5.3574451387978401</v>
      </c>
      <c r="M39" s="48">
        <v>-0.313564886943484</v>
      </c>
      <c r="N39" s="47">
        <v>4079380.7585</v>
      </c>
      <c r="O39" s="47">
        <v>125456878.9665</v>
      </c>
      <c r="P39" s="47">
        <v>432</v>
      </c>
      <c r="Q39" s="47">
        <v>386</v>
      </c>
      <c r="R39" s="48">
        <v>11.917098445595901</v>
      </c>
      <c r="S39" s="47">
        <v>505.17766527777798</v>
      </c>
      <c r="T39" s="47">
        <v>485.94393238342002</v>
      </c>
      <c r="U39" s="49">
        <v>3.8073205163934198</v>
      </c>
    </row>
    <row r="40" spans="1:21" ht="12" thickBot="1">
      <c r="A40" s="69"/>
      <c r="B40" s="71" t="s">
        <v>34</v>
      </c>
      <c r="C40" s="72"/>
      <c r="D40" s="47">
        <v>677857.598</v>
      </c>
      <c r="E40" s="47">
        <v>481908</v>
      </c>
      <c r="F40" s="48">
        <v>140.66120462826899</v>
      </c>
      <c r="G40" s="47">
        <v>634951.33629999997</v>
      </c>
      <c r="H40" s="48">
        <v>6.7574094654283501</v>
      </c>
      <c r="I40" s="47">
        <v>48607.414900000003</v>
      </c>
      <c r="J40" s="48">
        <v>7.17074132434524</v>
      </c>
      <c r="K40" s="47">
        <v>57450.826000000001</v>
      </c>
      <c r="L40" s="48">
        <v>9.0480675786554805</v>
      </c>
      <c r="M40" s="48">
        <v>-0.153930094930228</v>
      </c>
      <c r="N40" s="47">
        <v>9295594.4083999991</v>
      </c>
      <c r="O40" s="47">
        <v>175579359.67550001</v>
      </c>
      <c r="P40" s="47">
        <v>3777</v>
      </c>
      <c r="Q40" s="47">
        <v>3309</v>
      </c>
      <c r="R40" s="48">
        <v>14.143245693562999</v>
      </c>
      <c r="S40" s="47">
        <v>179.46984326184801</v>
      </c>
      <c r="T40" s="47">
        <v>180.08458253248699</v>
      </c>
      <c r="U40" s="49">
        <v>-0.34253067783771401</v>
      </c>
    </row>
    <row r="41" spans="1:21" ht="12" thickBot="1">
      <c r="A41" s="69"/>
      <c r="B41" s="71" t="s">
        <v>40</v>
      </c>
      <c r="C41" s="72"/>
      <c r="D41" s="50"/>
      <c r="E41" s="47">
        <v>286536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119528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113353.6967</v>
      </c>
      <c r="E43" s="53"/>
      <c r="F43" s="53"/>
      <c r="G43" s="52">
        <v>40988.9</v>
      </c>
      <c r="H43" s="54">
        <v>176.54730109859</v>
      </c>
      <c r="I43" s="52">
        <v>12014.186900000001</v>
      </c>
      <c r="J43" s="54">
        <v>10.598848780200401</v>
      </c>
      <c r="K43" s="52">
        <v>3500.9549000000002</v>
      </c>
      <c r="L43" s="54">
        <v>8.5412267711502405</v>
      </c>
      <c r="M43" s="54">
        <v>2.4316885658824101</v>
      </c>
      <c r="N43" s="52">
        <v>612436.43039999995</v>
      </c>
      <c r="O43" s="52">
        <v>16582518.8814</v>
      </c>
      <c r="P43" s="52">
        <v>78</v>
      </c>
      <c r="Q43" s="52">
        <v>36</v>
      </c>
      <c r="R43" s="54">
        <v>116.666666666667</v>
      </c>
      <c r="S43" s="52">
        <v>1453.2525217948701</v>
      </c>
      <c r="T43" s="52">
        <v>259.910811111111</v>
      </c>
      <c r="U43" s="55">
        <v>82.115234123929</v>
      </c>
    </row>
  </sheetData>
  <mergeCells count="41">
    <mergeCell ref="B20:C20"/>
    <mergeCell ref="B21:C21"/>
    <mergeCell ref="B22:C22"/>
    <mergeCell ref="B23:C23"/>
    <mergeCell ref="B30:C30"/>
    <mergeCell ref="B26:C26"/>
    <mergeCell ref="B27:C27"/>
    <mergeCell ref="B28:C28"/>
    <mergeCell ref="B29:C29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50166</v>
      </c>
      <c r="D2" s="32">
        <v>598810.81774700899</v>
      </c>
      <c r="E2" s="32">
        <v>531302.62878290599</v>
      </c>
      <c r="F2" s="32">
        <v>67508.188964102606</v>
      </c>
      <c r="G2" s="32">
        <v>531302.62878290599</v>
      </c>
      <c r="H2" s="32">
        <v>0.112737089851012</v>
      </c>
    </row>
    <row r="3" spans="1:8" ht="14.25">
      <c r="A3" s="32">
        <v>2</v>
      </c>
      <c r="B3" s="33">
        <v>13</v>
      </c>
      <c r="C3" s="32">
        <v>12116.495999999999</v>
      </c>
      <c r="D3" s="32">
        <v>75660.904618863904</v>
      </c>
      <c r="E3" s="32">
        <v>58920.436408547001</v>
      </c>
      <c r="F3" s="32">
        <v>16740.4682103169</v>
      </c>
      <c r="G3" s="32">
        <v>58920.436408547001</v>
      </c>
      <c r="H3" s="32">
        <v>0.22125651675255201</v>
      </c>
    </row>
    <row r="4" spans="1:8" ht="14.25">
      <c r="A4" s="32">
        <v>3</v>
      </c>
      <c r="B4" s="33">
        <v>14</v>
      </c>
      <c r="C4" s="32">
        <v>104613</v>
      </c>
      <c r="D4" s="32">
        <v>109897.685251282</v>
      </c>
      <c r="E4" s="32">
        <v>81603.669687179499</v>
      </c>
      <c r="F4" s="32">
        <v>28294.015564102599</v>
      </c>
      <c r="G4" s="32">
        <v>81603.669687179499</v>
      </c>
      <c r="H4" s="32">
        <v>0.25745779357780002</v>
      </c>
    </row>
    <row r="5" spans="1:8" ht="14.25">
      <c r="A5" s="32">
        <v>4</v>
      </c>
      <c r="B5" s="33">
        <v>15</v>
      </c>
      <c r="C5" s="32">
        <v>6353</v>
      </c>
      <c r="D5" s="32">
        <v>114589.526035897</v>
      </c>
      <c r="E5" s="32">
        <v>93403.121960683799</v>
      </c>
      <c r="F5" s="32">
        <v>21186.404075213701</v>
      </c>
      <c r="G5" s="32">
        <v>93403.121960683799</v>
      </c>
      <c r="H5" s="32">
        <v>0.184889534044993</v>
      </c>
    </row>
    <row r="6" spans="1:8" ht="14.25">
      <c r="A6" s="32">
        <v>5</v>
      </c>
      <c r="B6" s="33">
        <v>16</v>
      </c>
      <c r="C6" s="32">
        <v>3743</v>
      </c>
      <c r="D6" s="32">
        <v>355736.00455641001</v>
      </c>
      <c r="E6" s="32">
        <v>359424.54402820498</v>
      </c>
      <c r="F6" s="32">
        <v>-3688.5394717948702</v>
      </c>
      <c r="G6" s="32">
        <v>359424.54402820498</v>
      </c>
      <c r="H6" s="32">
        <v>-1.03687549883919E-2</v>
      </c>
    </row>
    <row r="7" spans="1:8" ht="14.25">
      <c r="A7" s="32">
        <v>6</v>
      </c>
      <c r="B7" s="33">
        <v>17</v>
      </c>
      <c r="C7" s="32">
        <v>21416</v>
      </c>
      <c r="D7" s="32">
        <v>558400.48612307699</v>
      </c>
      <c r="E7" s="32">
        <v>473708.31960683799</v>
      </c>
      <c r="F7" s="32">
        <v>84692.166516239304</v>
      </c>
      <c r="G7" s="32">
        <v>473708.31960683799</v>
      </c>
      <c r="H7" s="32">
        <v>0.151669220605894</v>
      </c>
    </row>
    <row r="8" spans="1:8" ht="14.25">
      <c r="A8" s="32">
        <v>7</v>
      </c>
      <c r="B8" s="33">
        <v>18</v>
      </c>
      <c r="C8" s="32">
        <v>44831</v>
      </c>
      <c r="D8" s="32">
        <v>249998.23726837599</v>
      </c>
      <c r="E8" s="32">
        <v>200092.25098119699</v>
      </c>
      <c r="F8" s="32">
        <v>49905.986287179498</v>
      </c>
      <c r="G8" s="32">
        <v>200092.25098119699</v>
      </c>
      <c r="H8" s="32">
        <v>0.199625352692406</v>
      </c>
    </row>
    <row r="9" spans="1:8" ht="14.25">
      <c r="A9" s="32">
        <v>8</v>
      </c>
      <c r="B9" s="33">
        <v>19</v>
      </c>
      <c r="C9" s="32">
        <v>15731</v>
      </c>
      <c r="D9" s="32">
        <v>152801.07953931601</v>
      </c>
      <c r="E9" s="32">
        <v>123625.19260769201</v>
      </c>
      <c r="F9" s="32">
        <v>29175.8869316239</v>
      </c>
      <c r="G9" s="32">
        <v>123625.19260769201</v>
      </c>
      <c r="H9" s="32">
        <v>0.19094031939818101</v>
      </c>
    </row>
    <row r="10" spans="1:8" ht="14.25">
      <c r="A10" s="32">
        <v>9</v>
      </c>
      <c r="B10" s="33">
        <v>21</v>
      </c>
      <c r="C10" s="32">
        <v>99826</v>
      </c>
      <c r="D10" s="32">
        <v>442844.50300000003</v>
      </c>
      <c r="E10" s="32">
        <v>398153.57459999999</v>
      </c>
      <c r="F10" s="32">
        <v>44690.928399999997</v>
      </c>
      <c r="G10" s="32">
        <v>398153.57459999999</v>
      </c>
      <c r="H10" s="32">
        <v>0.10091787997196799</v>
      </c>
    </row>
    <row r="11" spans="1:8" ht="14.25">
      <c r="A11" s="32">
        <v>10</v>
      </c>
      <c r="B11" s="33">
        <v>22</v>
      </c>
      <c r="C11" s="32">
        <v>59142</v>
      </c>
      <c r="D11" s="32">
        <v>841654.83877350402</v>
      </c>
      <c r="E11" s="32">
        <v>787422.049299145</v>
      </c>
      <c r="F11" s="32">
        <v>54232.789474359</v>
      </c>
      <c r="G11" s="32">
        <v>787422.049299145</v>
      </c>
      <c r="H11" s="32">
        <v>6.4435902909308201E-2</v>
      </c>
    </row>
    <row r="12" spans="1:8" ht="14.25">
      <c r="A12" s="32">
        <v>11</v>
      </c>
      <c r="B12" s="33">
        <v>23</v>
      </c>
      <c r="C12" s="32">
        <v>160887.47399999999</v>
      </c>
      <c r="D12" s="32">
        <v>1534890.4567051299</v>
      </c>
      <c r="E12" s="32">
        <v>1283099.12604359</v>
      </c>
      <c r="F12" s="32">
        <v>251791.330661538</v>
      </c>
      <c r="G12" s="32">
        <v>1283099.12604359</v>
      </c>
      <c r="H12" s="32">
        <v>0.16404514704068601</v>
      </c>
    </row>
    <row r="13" spans="1:8" ht="14.25">
      <c r="A13" s="32">
        <v>12</v>
      </c>
      <c r="B13" s="33">
        <v>24</v>
      </c>
      <c r="C13" s="32">
        <v>24936.968000000001</v>
      </c>
      <c r="D13" s="32">
        <v>589989.38901196595</v>
      </c>
      <c r="E13" s="32">
        <v>523458.03966068401</v>
      </c>
      <c r="F13" s="32">
        <v>66531.349351282101</v>
      </c>
      <c r="G13" s="32">
        <v>523458.03966068401</v>
      </c>
      <c r="H13" s="32">
        <v>0.112767026984502</v>
      </c>
    </row>
    <row r="14" spans="1:8" ht="14.25">
      <c r="A14" s="32">
        <v>13</v>
      </c>
      <c r="B14" s="33">
        <v>25</v>
      </c>
      <c r="C14" s="32">
        <v>76013</v>
      </c>
      <c r="D14" s="32">
        <v>856011.46530000004</v>
      </c>
      <c r="E14" s="32">
        <v>795259.50840000005</v>
      </c>
      <c r="F14" s="32">
        <v>60751.956899999997</v>
      </c>
      <c r="G14" s="32">
        <v>795259.50840000005</v>
      </c>
      <c r="H14" s="32">
        <v>7.0970961678309699E-2</v>
      </c>
    </row>
    <row r="15" spans="1:8" ht="14.25">
      <c r="A15" s="32">
        <v>14</v>
      </c>
      <c r="B15" s="33">
        <v>26</v>
      </c>
      <c r="C15" s="32">
        <v>85671</v>
      </c>
      <c r="D15" s="32">
        <v>375937.38001168601</v>
      </c>
      <c r="E15" s="32">
        <v>324227.01433376397</v>
      </c>
      <c r="F15" s="32">
        <v>51710.365677921502</v>
      </c>
      <c r="G15" s="32">
        <v>324227.01433376397</v>
      </c>
      <c r="H15" s="32">
        <v>0.13755047629558401</v>
      </c>
    </row>
    <row r="16" spans="1:8" ht="14.25">
      <c r="A16" s="32">
        <v>15</v>
      </c>
      <c r="B16" s="33">
        <v>27</v>
      </c>
      <c r="C16" s="32">
        <v>125571.447</v>
      </c>
      <c r="D16" s="32">
        <v>917017.11967256595</v>
      </c>
      <c r="E16" s="32">
        <v>782500.17237168096</v>
      </c>
      <c r="F16" s="32">
        <v>134516.94730088499</v>
      </c>
      <c r="G16" s="32">
        <v>782500.17237168096</v>
      </c>
      <c r="H16" s="32">
        <v>0.146689679412873</v>
      </c>
    </row>
    <row r="17" spans="1:8" ht="14.25">
      <c r="A17" s="32">
        <v>16</v>
      </c>
      <c r="B17" s="33">
        <v>29</v>
      </c>
      <c r="C17" s="32">
        <v>180724</v>
      </c>
      <c r="D17" s="32">
        <v>2144766.5496384599</v>
      </c>
      <c r="E17" s="32">
        <v>1990680.7966743601</v>
      </c>
      <c r="F17" s="32">
        <v>154085.75296410301</v>
      </c>
      <c r="G17" s="32">
        <v>1990680.7966743601</v>
      </c>
      <c r="H17" s="32">
        <v>7.18426688396816E-2</v>
      </c>
    </row>
    <row r="18" spans="1:8" ht="14.25">
      <c r="A18" s="32">
        <v>17</v>
      </c>
      <c r="B18" s="33">
        <v>31</v>
      </c>
      <c r="C18" s="32">
        <v>34521.517999999996</v>
      </c>
      <c r="D18" s="32">
        <v>271327.51651209401</v>
      </c>
      <c r="E18" s="32">
        <v>228375.291938615</v>
      </c>
      <c r="F18" s="32">
        <v>42952.2245734799</v>
      </c>
      <c r="G18" s="32">
        <v>228375.291938615</v>
      </c>
      <c r="H18" s="32">
        <v>0.158303975673493</v>
      </c>
    </row>
    <row r="19" spans="1:8" ht="14.25">
      <c r="A19" s="32">
        <v>18</v>
      </c>
      <c r="B19" s="33">
        <v>32</v>
      </c>
      <c r="C19" s="32">
        <v>19046.925999999999</v>
      </c>
      <c r="D19" s="32">
        <v>311600.11426191701</v>
      </c>
      <c r="E19" s="32">
        <v>277264.87157598801</v>
      </c>
      <c r="F19" s="32">
        <v>34335.242685928402</v>
      </c>
      <c r="G19" s="32">
        <v>277264.87157598801</v>
      </c>
      <c r="H19" s="32">
        <v>0.110190083746464</v>
      </c>
    </row>
    <row r="20" spans="1:8" ht="14.25">
      <c r="A20" s="32">
        <v>19</v>
      </c>
      <c r="B20" s="33">
        <v>33</v>
      </c>
      <c r="C20" s="32">
        <v>40209.182999999997</v>
      </c>
      <c r="D20" s="32">
        <v>556850.82555941294</v>
      </c>
      <c r="E20" s="32">
        <v>438633.42532760301</v>
      </c>
      <c r="F20" s="32">
        <v>118217.40023181</v>
      </c>
      <c r="G20" s="32">
        <v>438633.42532760301</v>
      </c>
      <c r="H20" s="32">
        <v>0.21229635443756101</v>
      </c>
    </row>
    <row r="21" spans="1:8" ht="14.25">
      <c r="A21" s="32">
        <v>20</v>
      </c>
      <c r="B21" s="33">
        <v>34</v>
      </c>
      <c r="C21" s="32">
        <v>48719.040999999997</v>
      </c>
      <c r="D21" s="32">
        <v>271440.72304944397</v>
      </c>
      <c r="E21" s="32">
        <v>192603.594875243</v>
      </c>
      <c r="F21" s="32">
        <v>78837.1281742008</v>
      </c>
      <c r="G21" s="32">
        <v>192603.594875243</v>
      </c>
      <c r="H21" s="32">
        <v>0.29043957475695498</v>
      </c>
    </row>
    <row r="22" spans="1:8" ht="14.25">
      <c r="A22" s="32">
        <v>21</v>
      </c>
      <c r="B22" s="33">
        <v>35</v>
      </c>
      <c r="C22" s="32">
        <v>49075.088000000003</v>
      </c>
      <c r="D22" s="32">
        <v>1155802.6788141599</v>
      </c>
      <c r="E22" s="32">
        <v>1107265.6036274401</v>
      </c>
      <c r="F22" s="32">
        <v>48537.075186721398</v>
      </c>
      <c r="G22" s="32">
        <v>1107265.6036274401</v>
      </c>
      <c r="H22" s="32">
        <v>4.1994257390474202E-2</v>
      </c>
    </row>
    <row r="23" spans="1:8" ht="14.25">
      <c r="A23" s="32">
        <v>22</v>
      </c>
      <c r="B23" s="33">
        <v>36</v>
      </c>
      <c r="C23" s="32">
        <v>133235.25099999999</v>
      </c>
      <c r="D23" s="32">
        <v>596750.40940442495</v>
      </c>
      <c r="E23" s="32">
        <v>481342.85458860901</v>
      </c>
      <c r="F23" s="32">
        <v>115407.55481581599</v>
      </c>
      <c r="G23" s="32">
        <v>481342.85458860901</v>
      </c>
      <c r="H23" s="32">
        <v>0.19339333999116301</v>
      </c>
    </row>
    <row r="24" spans="1:8" ht="14.25">
      <c r="A24" s="32">
        <v>23</v>
      </c>
      <c r="B24" s="33">
        <v>37</v>
      </c>
      <c r="C24" s="32">
        <v>89579.433999999994</v>
      </c>
      <c r="D24" s="32">
        <v>743207.58723008796</v>
      </c>
      <c r="E24" s="32">
        <v>603314.99595827004</v>
      </c>
      <c r="F24" s="32">
        <v>139892.59127181899</v>
      </c>
      <c r="G24" s="32">
        <v>603314.99595827004</v>
      </c>
      <c r="H24" s="32">
        <v>0.18822815277383501</v>
      </c>
    </row>
    <row r="25" spans="1:8" ht="14.25">
      <c r="A25" s="32">
        <v>24</v>
      </c>
      <c r="B25" s="33">
        <v>38</v>
      </c>
      <c r="C25" s="32">
        <v>201675.47700000001</v>
      </c>
      <c r="D25" s="32">
        <v>881916.00578761101</v>
      </c>
      <c r="E25" s="32">
        <v>849752.59860885004</v>
      </c>
      <c r="F25" s="32">
        <v>32163.407178761099</v>
      </c>
      <c r="G25" s="32">
        <v>849752.59860885004</v>
      </c>
      <c r="H25" s="32">
        <v>3.6469921134991701E-2</v>
      </c>
    </row>
    <row r="26" spans="1:8" ht="14.25">
      <c r="A26" s="32">
        <v>25</v>
      </c>
      <c r="B26" s="33">
        <v>39</v>
      </c>
      <c r="C26" s="32">
        <v>94398.99</v>
      </c>
      <c r="D26" s="32">
        <v>133192.360888511</v>
      </c>
      <c r="E26" s="32">
        <v>95933.379622200897</v>
      </c>
      <c r="F26" s="32">
        <v>37258.981266309798</v>
      </c>
      <c r="G26" s="32">
        <v>95933.379622200897</v>
      </c>
      <c r="H26" s="32">
        <v>0.27973812475249699</v>
      </c>
    </row>
    <row r="27" spans="1:8" ht="14.25">
      <c r="A27" s="32">
        <v>26</v>
      </c>
      <c r="B27" s="33">
        <v>40</v>
      </c>
      <c r="C27" s="32">
        <v>3</v>
      </c>
      <c r="D27" s="32">
        <v>11.538500000000001</v>
      </c>
      <c r="E27" s="32">
        <v>9.2919</v>
      </c>
      <c r="F27" s="32">
        <v>2.2465999999999999</v>
      </c>
      <c r="G27" s="32">
        <v>9.2919</v>
      </c>
      <c r="H27" s="32">
        <v>0.19470468431771901</v>
      </c>
    </row>
    <row r="28" spans="1:8" ht="14.25">
      <c r="A28" s="32">
        <v>27</v>
      </c>
      <c r="B28" s="33">
        <v>42</v>
      </c>
      <c r="C28" s="32">
        <v>17340.562000000002</v>
      </c>
      <c r="D28" s="32">
        <v>258126.27309999999</v>
      </c>
      <c r="E28" s="32">
        <v>231911.9866</v>
      </c>
      <c r="F28" s="32">
        <v>26214.286499999998</v>
      </c>
      <c r="G28" s="32">
        <v>231911.9866</v>
      </c>
      <c r="H28" s="32">
        <v>0.101556056983957</v>
      </c>
    </row>
    <row r="29" spans="1:8" ht="14.25">
      <c r="A29" s="32">
        <v>28</v>
      </c>
      <c r="B29" s="33">
        <v>75</v>
      </c>
      <c r="C29" s="32">
        <v>443</v>
      </c>
      <c r="D29" s="32">
        <v>218236.75213675201</v>
      </c>
      <c r="E29" s="32">
        <v>206431.36324786299</v>
      </c>
      <c r="F29" s="32">
        <v>11805.3888888889</v>
      </c>
      <c r="G29" s="32">
        <v>206431.36324786299</v>
      </c>
      <c r="H29" s="32">
        <v>5.4094412482327298E-2</v>
      </c>
    </row>
    <row r="30" spans="1:8" ht="14.25">
      <c r="A30" s="32">
        <v>29</v>
      </c>
      <c r="B30" s="33">
        <v>76</v>
      </c>
      <c r="C30" s="32">
        <v>3953</v>
      </c>
      <c r="D30" s="32">
        <v>677857.58539658098</v>
      </c>
      <c r="E30" s="32">
        <v>629250.17342649598</v>
      </c>
      <c r="F30" s="32">
        <v>48607.411970085501</v>
      </c>
      <c r="G30" s="32">
        <v>629250.17342649598</v>
      </c>
      <c r="H30" s="32">
        <v>7.1707410254393894E-2</v>
      </c>
    </row>
    <row r="31" spans="1:8" ht="14.25">
      <c r="A31" s="32">
        <v>30</v>
      </c>
      <c r="B31" s="33">
        <v>99</v>
      </c>
      <c r="C31" s="32">
        <v>83</v>
      </c>
      <c r="D31" s="32">
        <v>113353.69677029</v>
      </c>
      <c r="E31" s="32">
        <v>101339.50885712101</v>
      </c>
      <c r="F31" s="32">
        <v>12014.1879131684</v>
      </c>
      <c r="G31" s="32">
        <v>101339.50885712101</v>
      </c>
      <c r="H31" s="32">
        <v>0.105988496674397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2013-12-18T05:13:42Z</dcterms:modified>
</cp:coreProperties>
</file>