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1" l="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6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<sst xmlns="http://schemas.openxmlformats.org/spreadsheetml/2006/main" count="114" uniqueCount="71">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</sst>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71" Type="http://schemas.openxmlformats.org/officeDocument/2006/relationships/hyperlink" Target="cid:bb0725832" TargetMode="External"/><Relationship Id="rId276" Type="http://schemas.openxmlformats.org/officeDocument/2006/relationships/image" Target="cid:bb0a5c6213" TargetMode="External"/><Relationship Id="rId292" Type="http://schemas.openxmlformats.org/officeDocument/2006/relationships/image" Target="cid:df11ed3b13" TargetMode="External"/><Relationship Id="rId297" Type="http://schemas.openxmlformats.org/officeDocument/2006/relationships/hyperlink" Target="cid:f8f29c962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2" Type="http://schemas.openxmlformats.org/officeDocument/2006/relationships/image" Target="cid:41f092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14960245.718699999</v>
      </c>
      <c r="F3" s="25">
        <f>RA!I7</f>
        <v>1658827.6831</v>
      </c>
      <c r="G3" s="16">
        <f>E3-F3</f>
        <v>13301418.035599999</v>
      </c>
      <c r="H3" s="27">
        <f>RA!J7</f>
        <v>11.088238216745999</v>
      </c>
      <c r="I3" s="20">
        <f>SUM(I4:I39)</f>
        <v>14960248.688913684</v>
      </c>
      <c r="J3" s="21">
        <f>SUM(J4:J39)</f>
        <v>13301417.813709719</v>
      </c>
      <c r="K3" s="22">
        <f>E3-I3</f>
        <v>-2.9702136851847172</v>
      </c>
      <c r="L3" s="22">
        <f>G3-J3</f>
        <v>0.2218902800232172</v>
      </c>
    </row>
    <row r="4" spans="1:12">
      <c r="A4" s="59">
        <f>RA!A8</f>
        <v>41627</v>
      </c>
      <c r="B4" s="12">
        <v>12</v>
      </c>
      <c r="C4" s="56" t="s">
        <v>6</v>
      </c>
      <c r="D4" s="56"/>
      <c r="E4" s="15">
        <f>VLOOKUP(C4,RA!B8:D39,3,0)</f>
        <v>555273.55149999994</v>
      </c>
      <c r="F4" s="25">
        <f>VLOOKUP(C4,RA!B8:I43,8,0)</f>
        <v>78219.115900000004</v>
      </c>
      <c r="G4" s="16">
        <f t="shared" ref="G4:G39" si="0">E4-F4</f>
        <v>477054.43559999997</v>
      </c>
      <c r="H4" s="27">
        <f>RA!J8</f>
        <v>14.0865913185854</v>
      </c>
      <c r="I4" s="20">
        <f>VLOOKUP(B4,RMS!B:D,3,FALSE)</f>
        <v>555273.96253931604</v>
      </c>
      <c r="J4" s="21">
        <f>VLOOKUP(B4,RMS!B:E,4,FALSE)</f>
        <v>477054.43648290599</v>
      </c>
      <c r="K4" s="22">
        <f t="shared" ref="K4:K39" si="1">E4-I4</f>
        <v>-0.41103931609541178</v>
      </c>
      <c r="L4" s="22">
        <f t="shared" ref="L4:L39" si="2">G4-J4</f>
        <v>-8.8290602434426546E-4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70593.925600000002</v>
      </c>
      <c r="F5" s="25">
        <f>VLOOKUP(C5,RA!B9:I44,8,0)</f>
        <v>15233.665000000001</v>
      </c>
      <c r="G5" s="16">
        <f t="shared" si="0"/>
        <v>55360.260600000001</v>
      </c>
      <c r="H5" s="27">
        <f>RA!J9</f>
        <v>21.579285852889299</v>
      </c>
      <c r="I5" s="20">
        <f>VLOOKUP(B5,RMS!B:D,3,FALSE)</f>
        <v>70593.947046078203</v>
      </c>
      <c r="J5" s="21">
        <f>VLOOKUP(B5,RMS!B:E,4,FALSE)</f>
        <v>55360.260385515503</v>
      </c>
      <c r="K5" s="22">
        <f t="shared" si="1"/>
        <v>-2.1446078200824559E-2</v>
      </c>
      <c r="L5" s="22">
        <f t="shared" si="2"/>
        <v>2.1448449842864648E-4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97109.6247</v>
      </c>
      <c r="F6" s="25">
        <f>VLOOKUP(C6,RA!B10:I45,8,0)</f>
        <v>25306.3505</v>
      </c>
      <c r="G6" s="16">
        <f t="shared" si="0"/>
        <v>71803.2742</v>
      </c>
      <c r="H6" s="27">
        <f>RA!J10</f>
        <v>26.059569870832799</v>
      </c>
      <c r="I6" s="20">
        <f>VLOOKUP(B6,RMS!B:D,3,FALSE)</f>
        <v>97111.359335897403</v>
      </c>
      <c r="J6" s="21">
        <f>VLOOKUP(B6,RMS!B:E,4,FALSE)</f>
        <v>71803.274983760697</v>
      </c>
      <c r="K6" s="22">
        <f t="shared" si="1"/>
        <v>-1.734635897402768</v>
      </c>
      <c r="L6" s="22">
        <f t="shared" si="2"/>
        <v>-7.83760697231628E-4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98370.568100000004</v>
      </c>
      <c r="F7" s="25">
        <f>VLOOKUP(C7,RA!B11:I46,8,0)</f>
        <v>16867.348600000001</v>
      </c>
      <c r="G7" s="16">
        <f t="shared" si="0"/>
        <v>81503.219500000007</v>
      </c>
      <c r="H7" s="27">
        <f>RA!J11</f>
        <v>17.1467431019136</v>
      </c>
      <c r="I7" s="20">
        <f>VLOOKUP(B7,RMS!B:D,3,FALSE)</f>
        <v>98370.581835897407</v>
      </c>
      <c r="J7" s="21">
        <f>VLOOKUP(B7,RMS!B:E,4,FALSE)</f>
        <v>81503.219653846201</v>
      </c>
      <c r="K7" s="22">
        <f t="shared" si="1"/>
        <v>-1.373589740251191E-2</v>
      </c>
      <c r="L7" s="22">
        <f t="shared" si="2"/>
        <v>-1.5384619473479688E-4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302942.98389999999</v>
      </c>
      <c r="F8" s="25">
        <f>VLOOKUP(C8,RA!B12:I47,8,0)</f>
        <v>3551.1792999999998</v>
      </c>
      <c r="G8" s="16">
        <f t="shared" si="0"/>
        <v>299391.80459999997</v>
      </c>
      <c r="H8" s="27">
        <f>RA!J12</f>
        <v>1.17222694986467</v>
      </c>
      <c r="I8" s="20">
        <f>VLOOKUP(B8,RMS!B:D,3,FALSE)</f>
        <v>302942.97087435902</v>
      </c>
      <c r="J8" s="21">
        <f>VLOOKUP(B8,RMS!B:E,4,FALSE)</f>
        <v>299391.80458717898</v>
      </c>
      <c r="K8" s="22">
        <f t="shared" si="1"/>
        <v>1.3025640975683928E-2</v>
      </c>
      <c r="L8" s="22">
        <f t="shared" si="2"/>
        <v>1.2820994015783072E-5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456037.14399999997</v>
      </c>
      <c r="F9" s="25">
        <f>VLOOKUP(C9,RA!B13:I48,8,0)</f>
        <v>71807.862399999998</v>
      </c>
      <c r="G9" s="16">
        <f t="shared" si="0"/>
        <v>384229.28159999999</v>
      </c>
      <c r="H9" s="27">
        <f>RA!J13</f>
        <v>15.7460556326964</v>
      </c>
      <c r="I9" s="20">
        <f>VLOOKUP(B9,RMS!B:D,3,FALSE)</f>
        <v>456037.29379658098</v>
      </c>
      <c r="J9" s="21">
        <f>VLOOKUP(B9,RMS!B:E,4,FALSE)</f>
        <v>384229.28227521398</v>
      </c>
      <c r="K9" s="22">
        <f t="shared" si="1"/>
        <v>-0.14979658101219684</v>
      </c>
      <c r="L9" s="22">
        <f t="shared" si="2"/>
        <v>-6.7521398887038231E-4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195393.40549999999</v>
      </c>
      <c r="F10" s="25">
        <f>VLOOKUP(C10,RA!B14:I49,8,0)</f>
        <v>40108.481500000002</v>
      </c>
      <c r="G10" s="16">
        <f t="shared" si="0"/>
        <v>155284.924</v>
      </c>
      <c r="H10" s="27">
        <f>RA!J14</f>
        <v>20.527039485987199</v>
      </c>
      <c r="I10" s="20">
        <f>VLOOKUP(B10,RMS!B:D,3,FALSE)</f>
        <v>195393.40247948701</v>
      </c>
      <c r="J10" s="21">
        <f>VLOOKUP(B10,RMS!B:E,4,FALSE)</f>
        <v>155284.92651196601</v>
      </c>
      <c r="K10" s="22">
        <f t="shared" si="1"/>
        <v>3.0205129878595471E-3</v>
      </c>
      <c r="L10" s="22">
        <f t="shared" si="2"/>
        <v>-2.511966013116762E-3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122880.00169999999</v>
      </c>
      <c r="F11" s="25">
        <f>VLOOKUP(C11,RA!B15:I50,8,0)</f>
        <v>23608.6355</v>
      </c>
      <c r="G11" s="16">
        <f t="shared" si="0"/>
        <v>99271.366199999989</v>
      </c>
      <c r="H11" s="27">
        <f>RA!J15</f>
        <v>19.212756488755801</v>
      </c>
      <c r="I11" s="20">
        <f>VLOOKUP(B11,RMS!B:D,3,FALSE)</f>
        <v>122880.045017094</v>
      </c>
      <c r="J11" s="21">
        <f>VLOOKUP(B11,RMS!B:E,4,FALSE)</f>
        <v>99271.363631623899</v>
      </c>
      <c r="K11" s="22">
        <f t="shared" si="1"/>
        <v>-4.331709400867112E-2</v>
      </c>
      <c r="L11" s="22">
        <f t="shared" si="2"/>
        <v>2.5683760904939845E-3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414092.77870000002</v>
      </c>
      <c r="F12" s="25">
        <f>VLOOKUP(C12,RA!B16:I51,8,0)</f>
        <v>39485.906199999998</v>
      </c>
      <c r="G12" s="16">
        <f t="shared" si="0"/>
        <v>374606.87250000006</v>
      </c>
      <c r="H12" s="27">
        <f>RA!J16</f>
        <v>9.5355215620909295</v>
      </c>
      <c r="I12" s="20">
        <f>VLOOKUP(B12,RMS!B:D,3,FALSE)</f>
        <v>414092.67839999998</v>
      </c>
      <c r="J12" s="21">
        <f>VLOOKUP(B12,RMS!B:E,4,FALSE)</f>
        <v>374606.8725</v>
      </c>
      <c r="K12" s="22">
        <f t="shared" si="1"/>
        <v>0.10030000004917383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470338.53110000002</v>
      </c>
      <c r="F13" s="25">
        <f>VLOOKUP(C13,RA!B17:I52,8,0)</f>
        <v>49488.792500000003</v>
      </c>
      <c r="G13" s="16">
        <f t="shared" si="0"/>
        <v>420849.73860000004</v>
      </c>
      <c r="H13" s="27">
        <f>RA!J17</f>
        <v>10.521951579059101</v>
      </c>
      <c r="I13" s="20">
        <f>VLOOKUP(B13,RMS!B:D,3,FALSE)</f>
        <v>470338.57571880298</v>
      </c>
      <c r="J13" s="21">
        <f>VLOOKUP(B13,RMS!B:E,4,FALSE)</f>
        <v>420849.73945470102</v>
      </c>
      <c r="K13" s="22">
        <f t="shared" si="1"/>
        <v>-4.4618802960030735E-2</v>
      </c>
      <c r="L13" s="22">
        <f t="shared" si="2"/>
        <v>-8.5470097837969661E-4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1434166.6624</v>
      </c>
      <c r="F14" s="25">
        <f>VLOOKUP(C14,RA!B18:I53,8,0)</f>
        <v>221874.31270000001</v>
      </c>
      <c r="G14" s="16">
        <f t="shared" si="0"/>
        <v>1212292.3497000001</v>
      </c>
      <c r="H14" s="27">
        <f>RA!J18</f>
        <v>15.470608717727799</v>
      </c>
      <c r="I14" s="20">
        <f>VLOOKUP(B14,RMS!B:D,3,FALSE)</f>
        <v>1434166.7501974399</v>
      </c>
      <c r="J14" s="21">
        <f>VLOOKUP(B14,RMS!B:E,4,FALSE)</f>
        <v>1212292.3431393199</v>
      </c>
      <c r="K14" s="22">
        <f t="shared" si="1"/>
        <v>-8.7797439889982343E-2</v>
      </c>
      <c r="L14" s="22">
        <f t="shared" si="2"/>
        <v>6.5606802236288786E-3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598239.12450000003</v>
      </c>
      <c r="F15" s="25">
        <f>VLOOKUP(C15,RA!B19:I54,8,0)</f>
        <v>57649.391600000003</v>
      </c>
      <c r="G15" s="16">
        <f t="shared" si="0"/>
        <v>540589.73290000006</v>
      </c>
      <c r="H15" s="27">
        <f>RA!J19</f>
        <v>9.6365130997044997</v>
      </c>
      <c r="I15" s="20">
        <f>VLOOKUP(B15,RMS!B:D,3,FALSE)</f>
        <v>598239.13809316198</v>
      </c>
      <c r="J15" s="21">
        <f>VLOOKUP(B15,RMS!B:E,4,FALSE)</f>
        <v>540589.73253076896</v>
      </c>
      <c r="K15" s="22">
        <f t="shared" si="1"/>
        <v>-1.3593161944299936E-2</v>
      </c>
      <c r="L15" s="22">
        <f t="shared" si="2"/>
        <v>3.6923110019415617E-4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865252.10490000003</v>
      </c>
      <c r="F16" s="25">
        <f>VLOOKUP(C16,RA!B20:I55,8,0)</f>
        <v>61152.684399999998</v>
      </c>
      <c r="G16" s="16">
        <f t="shared" si="0"/>
        <v>804099.42050000001</v>
      </c>
      <c r="H16" s="27">
        <f>RA!J20</f>
        <v>7.0676146355133804</v>
      </c>
      <c r="I16" s="20">
        <f>VLOOKUP(B16,RMS!B:D,3,FALSE)</f>
        <v>865252.11979999999</v>
      </c>
      <c r="J16" s="21">
        <f>VLOOKUP(B16,RMS!B:E,4,FALSE)</f>
        <v>804099.42050000001</v>
      </c>
      <c r="K16" s="22">
        <f t="shared" si="1"/>
        <v>-1.4899999951012433E-2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346936.9817</v>
      </c>
      <c r="F17" s="25">
        <f>VLOOKUP(C17,RA!B21:I56,8,0)</f>
        <v>47938.386899999998</v>
      </c>
      <c r="G17" s="16">
        <f t="shared" si="0"/>
        <v>298998.59480000002</v>
      </c>
      <c r="H17" s="27">
        <f>RA!J21</f>
        <v>13.817606490118401</v>
      </c>
      <c r="I17" s="20">
        <f>VLOOKUP(B17,RMS!B:D,3,FALSE)</f>
        <v>346936.74714697798</v>
      </c>
      <c r="J17" s="21">
        <f>VLOOKUP(B17,RMS!B:E,4,FALSE)</f>
        <v>298998.59481023398</v>
      </c>
      <c r="K17" s="22">
        <f t="shared" si="1"/>
        <v>0.23455302201909944</v>
      </c>
      <c r="L17" s="22">
        <f t="shared" si="2"/>
        <v>-1.0233954526484013E-5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824329.21539999999</v>
      </c>
      <c r="F18" s="25">
        <f>VLOOKUP(C18,RA!B22:I57,8,0)</f>
        <v>117736.88039999999</v>
      </c>
      <c r="G18" s="16">
        <f t="shared" si="0"/>
        <v>706592.33499999996</v>
      </c>
      <c r="H18" s="27">
        <f>RA!J22</f>
        <v>14.282749925691901</v>
      </c>
      <c r="I18" s="20">
        <f>VLOOKUP(B18,RMS!B:D,3,FALSE)</f>
        <v>824329.43953982298</v>
      </c>
      <c r="J18" s="21">
        <f>VLOOKUP(B18,RMS!B:E,4,FALSE)</f>
        <v>706592.33230885002</v>
      </c>
      <c r="K18" s="22">
        <f t="shared" si="1"/>
        <v>-0.22413982299622148</v>
      </c>
      <c r="L18" s="22">
        <f t="shared" si="2"/>
        <v>2.6911499444395304E-3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2051903.9558000001</v>
      </c>
      <c r="F19" s="25">
        <f>VLOOKUP(C19,RA!B23:I58,8,0)</f>
        <v>132710.23370000001</v>
      </c>
      <c r="G19" s="16">
        <f t="shared" si="0"/>
        <v>1919193.7221000001</v>
      </c>
      <c r="H19" s="27">
        <f>RA!J23</f>
        <v>6.4676630368042103</v>
      </c>
      <c r="I19" s="20">
        <f>VLOOKUP(B19,RMS!B:D,3,FALSE)</f>
        <v>2051904.7597991501</v>
      </c>
      <c r="J19" s="21">
        <f>VLOOKUP(B19,RMS!B:E,4,FALSE)</f>
        <v>1919193.75188291</v>
      </c>
      <c r="K19" s="22">
        <f t="shared" si="1"/>
        <v>-0.80399914993904531</v>
      </c>
      <c r="L19" s="22">
        <f t="shared" si="2"/>
        <v>-2.9782909899950027E-2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254724.8547</v>
      </c>
      <c r="F20" s="25">
        <f>VLOOKUP(C20,RA!B24:I59,8,0)</f>
        <v>44114.756500000003</v>
      </c>
      <c r="G20" s="16">
        <f t="shared" si="0"/>
        <v>210610.09820000001</v>
      </c>
      <c r="H20" s="27">
        <f>RA!J24</f>
        <v>17.318591290180802</v>
      </c>
      <c r="I20" s="20">
        <f>VLOOKUP(B20,RMS!B:D,3,FALSE)</f>
        <v>254724.85770987099</v>
      </c>
      <c r="J20" s="21">
        <f>VLOOKUP(B20,RMS!B:E,4,FALSE)</f>
        <v>210610.095501865</v>
      </c>
      <c r="K20" s="22">
        <f t="shared" si="1"/>
        <v>-3.0098709976300597E-3</v>
      </c>
      <c r="L20" s="22">
        <f t="shared" si="2"/>
        <v>2.6981350092682987E-3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373264.10609999998</v>
      </c>
      <c r="F21" s="25">
        <f>VLOOKUP(C21,RA!B25:I60,8,0)</f>
        <v>27069.824799999999</v>
      </c>
      <c r="G21" s="16">
        <f t="shared" si="0"/>
        <v>346194.28129999997</v>
      </c>
      <c r="H21" s="27">
        <f>RA!J25</f>
        <v>7.2521907029409904</v>
      </c>
      <c r="I21" s="20">
        <f>VLOOKUP(B21,RMS!B:D,3,FALSE)</f>
        <v>373264.10818758002</v>
      </c>
      <c r="J21" s="21">
        <f>VLOOKUP(B21,RMS!B:E,4,FALSE)</f>
        <v>346194.263375054</v>
      </c>
      <c r="K21" s="22">
        <f t="shared" si="1"/>
        <v>-2.0875800400972366E-3</v>
      </c>
      <c r="L21" s="22">
        <f t="shared" si="2"/>
        <v>1.7924945976119488E-2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572013.0148</v>
      </c>
      <c r="F22" s="25">
        <f>VLOOKUP(C22,RA!B26:I61,8,0)</f>
        <v>114690.9623</v>
      </c>
      <c r="G22" s="16">
        <f t="shared" si="0"/>
        <v>457322.05249999999</v>
      </c>
      <c r="H22" s="27">
        <f>RA!J26</f>
        <v>20.050411325011702</v>
      </c>
      <c r="I22" s="20">
        <f>VLOOKUP(B22,RMS!B:D,3,FALSE)</f>
        <v>572013.04660109698</v>
      </c>
      <c r="J22" s="21">
        <f>VLOOKUP(B22,RMS!B:E,4,FALSE)</f>
        <v>457322.04733133799</v>
      </c>
      <c r="K22" s="22">
        <f t="shared" si="1"/>
        <v>-3.1801096978597343E-2</v>
      </c>
      <c r="L22" s="22">
        <f t="shared" si="2"/>
        <v>5.1686619990505278E-3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242262.3787</v>
      </c>
      <c r="F23" s="25">
        <f>VLOOKUP(C23,RA!B27:I62,8,0)</f>
        <v>70414.952000000005</v>
      </c>
      <c r="G23" s="16">
        <f t="shared" si="0"/>
        <v>171847.42670000001</v>
      </c>
      <c r="H23" s="27">
        <f>RA!J27</f>
        <v>29.065574431264299</v>
      </c>
      <c r="I23" s="20">
        <f>VLOOKUP(B23,RMS!B:D,3,FALSE)</f>
        <v>242262.38302114099</v>
      </c>
      <c r="J23" s="21">
        <f>VLOOKUP(B23,RMS!B:E,4,FALSE)</f>
        <v>171847.43071743599</v>
      </c>
      <c r="K23" s="22">
        <f t="shared" si="1"/>
        <v>-4.3211409938521683E-3</v>
      </c>
      <c r="L23" s="22">
        <f t="shared" si="2"/>
        <v>-4.0174359746742994E-3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1150679.2686000001</v>
      </c>
      <c r="F24" s="25">
        <f>VLOOKUP(C24,RA!B28:I63,8,0)</f>
        <v>49706.668899999997</v>
      </c>
      <c r="G24" s="16">
        <f t="shared" si="0"/>
        <v>1100972.5997000001</v>
      </c>
      <c r="H24" s="27">
        <f>RA!J28</f>
        <v>4.3197674848593399</v>
      </c>
      <c r="I24" s="20">
        <f>VLOOKUP(B24,RMS!B:D,3,FALSE)</f>
        <v>1150679.26837522</v>
      </c>
      <c r="J24" s="21">
        <f>VLOOKUP(B24,RMS!B:E,4,FALSE)</f>
        <v>1100972.57904795</v>
      </c>
      <c r="K24" s="22">
        <f t="shared" si="1"/>
        <v>2.2478005848824978E-4</v>
      </c>
      <c r="L24" s="22">
        <f t="shared" si="2"/>
        <v>2.0652050152420998E-2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543478.2892</v>
      </c>
      <c r="F25" s="25">
        <f>VLOOKUP(C25,RA!B29:I64,8,0)</f>
        <v>88349.701000000001</v>
      </c>
      <c r="G25" s="16">
        <f t="shared" si="0"/>
        <v>455128.5882</v>
      </c>
      <c r="H25" s="27">
        <f>RA!J29</f>
        <v>16.256344136589298</v>
      </c>
      <c r="I25" s="20">
        <f>VLOOKUP(B25,RMS!B:D,3,FALSE)</f>
        <v>543478.28789380495</v>
      </c>
      <c r="J25" s="21">
        <f>VLOOKUP(B25,RMS!B:E,4,FALSE)</f>
        <v>455128.56102033699</v>
      </c>
      <c r="K25" s="22">
        <f t="shared" si="1"/>
        <v>1.3061950448900461E-3</v>
      </c>
      <c r="L25" s="22">
        <f t="shared" si="2"/>
        <v>2.7179663011338562E-2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694440.728</v>
      </c>
      <c r="F26" s="25">
        <f>VLOOKUP(C26,RA!B30:I65,8,0)</f>
        <v>119909.5949</v>
      </c>
      <c r="G26" s="16">
        <f t="shared" si="0"/>
        <v>574531.13309999998</v>
      </c>
      <c r="H26" s="27">
        <f>RA!J30</f>
        <v>17.267074073454999</v>
      </c>
      <c r="I26" s="20">
        <f>VLOOKUP(B26,RMS!B:D,3,FALSE)</f>
        <v>694440.72434601805</v>
      </c>
      <c r="J26" s="21">
        <f>VLOOKUP(B26,RMS!B:E,4,FALSE)</f>
        <v>574531.05182661396</v>
      </c>
      <c r="K26" s="22">
        <f t="shared" si="1"/>
        <v>3.6539819557219744E-3</v>
      </c>
      <c r="L26" s="22">
        <f t="shared" si="2"/>
        <v>8.1273386022076011E-2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1011613.898</v>
      </c>
      <c r="F27" s="25">
        <f>VLOOKUP(C27,RA!B31:I66,8,0)</f>
        <v>29549.194599999999</v>
      </c>
      <c r="G27" s="16">
        <f t="shared" si="0"/>
        <v>982064.7034</v>
      </c>
      <c r="H27" s="27">
        <f>RA!J31</f>
        <v>2.92099531831462</v>
      </c>
      <c r="I27" s="20">
        <f>VLOOKUP(B27,RMS!B:D,3,FALSE)</f>
        <v>1011613.78887257</v>
      </c>
      <c r="J27" s="21">
        <f>VLOOKUP(B27,RMS!B:E,4,FALSE)</f>
        <v>982064.61610531004</v>
      </c>
      <c r="K27" s="22">
        <f t="shared" si="1"/>
        <v>0.10912743001244962</v>
      </c>
      <c r="L27" s="22">
        <f t="shared" si="2"/>
        <v>8.7294689961709082E-2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132899.6654</v>
      </c>
      <c r="F28" s="25">
        <f>VLOOKUP(C28,RA!B32:I67,8,0)</f>
        <v>33209.981200000002</v>
      </c>
      <c r="G28" s="16">
        <f t="shared" si="0"/>
        <v>99689.684199999989</v>
      </c>
      <c r="H28" s="27">
        <f>RA!J32</f>
        <v>24.9887620860782</v>
      </c>
      <c r="I28" s="20">
        <f>VLOOKUP(B28,RMS!B:D,3,FALSE)</f>
        <v>132899.503859224</v>
      </c>
      <c r="J28" s="21">
        <f>VLOOKUP(B28,RMS!B:E,4,FALSE)</f>
        <v>99689.676782540206</v>
      </c>
      <c r="K28" s="22">
        <f t="shared" si="1"/>
        <v>0.16154077599640004</v>
      </c>
      <c r="L28" s="22">
        <f t="shared" si="2"/>
        <v>7.4174597830278799E-3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21.443300000000001</v>
      </c>
      <c r="F29" s="25">
        <f>VLOOKUP(C29,RA!B33:I68,8,0)</f>
        <v>3.7444000000000002</v>
      </c>
      <c r="G29" s="16">
        <f t="shared" si="0"/>
        <v>17.698900000000002</v>
      </c>
      <c r="H29" s="27">
        <f>RA!J33</f>
        <v>17.461864545102699</v>
      </c>
      <c r="I29" s="20">
        <f>VLOOKUP(B29,RMS!B:D,3,FALSE)</f>
        <v>21.443200000000001</v>
      </c>
      <c r="J29" s="21">
        <f>VLOOKUP(B29,RMS!B:E,4,FALSE)</f>
        <v>17.698899999999998</v>
      </c>
      <c r="K29" s="22">
        <f t="shared" si="1"/>
        <v>9.9999999999766942E-5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287634.6925</v>
      </c>
      <c r="F31" s="25">
        <f>VLOOKUP(C31,RA!B35:I70,8,0)</f>
        <v>27942.626400000001</v>
      </c>
      <c r="G31" s="16">
        <f t="shared" si="0"/>
        <v>259692.0661</v>
      </c>
      <c r="H31" s="27">
        <f>RA!J35</f>
        <v>9.7146231412957995</v>
      </c>
      <c r="I31" s="20">
        <f>VLOOKUP(B31,RMS!B:D,3,FALSE)</f>
        <v>287634.69219999999</v>
      </c>
      <c r="J31" s="21">
        <f>VLOOKUP(B31,RMS!B:E,4,FALSE)</f>
        <v>259692.06460000001</v>
      </c>
      <c r="K31" s="22">
        <f t="shared" si="1"/>
        <v>3.0000001424923539E-4</v>
      </c>
      <c r="L31" s="22">
        <f t="shared" si="2"/>
        <v>1.4999999839346856E-3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200205.12700000001</v>
      </c>
      <c r="F35" s="25">
        <f>VLOOKUP(C35,RA!B8:I74,8,0)</f>
        <v>9501.6185000000005</v>
      </c>
      <c r="G35" s="16">
        <f t="shared" si="0"/>
        <v>190703.5085</v>
      </c>
      <c r="H35" s="27">
        <f>RA!J39</f>
        <v>4.7459416461397597</v>
      </c>
      <c r="I35" s="20">
        <f>VLOOKUP(B35,RMS!B:D,3,FALSE)</f>
        <v>200205.12820512801</v>
      </c>
      <c r="J35" s="21">
        <f>VLOOKUP(B35,RMS!B:E,4,FALSE)</f>
        <v>190703.510598291</v>
      </c>
      <c r="K35" s="22">
        <f t="shared" si="1"/>
        <v>-1.2051280064042658E-3</v>
      </c>
      <c r="L35" s="22">
        <f t="shared" si="2"/>
        <v>-2.0982910064049065E-3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573483.65379999997</v>
      </c>
      <c r="F36" s="25">
        <f>VLOOKUP(C36,RA!B8:I75,8,0)</f>
        <v>39416.9352</v>
      </c>
      <c r="G36" s="16">
        <f t="shared" si="0"/>
        <v>534066.71860000002</v>
      </c>
      <c r="H36" s="27">
        <f>RA!J40</f>
        <v>6.8732447627437496</v>
      </c>
      <c r="I36" s="20">
        <f>VLOOKUP(B36,RMS!B:D,3,FALSE)</f>
        <v>573483.64549059805</v>
      </c>
      <c r="J36" s="21">
        <f>VLOOKUP(B36,RMS!B:E,4,FALSE)</f>
        <v>534066.71862905996</v>
      </c>
      <c r="K36" s="22">
        <f t="shared" si="1"/>
        <v>8.3094019209966063E-3</v>
      </c>
      <c r="L36" s="22">
        <f t="shared" si="2"/>
        <v>-2.9059941880404949E-5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19664.039100000002</v>
      </c>
      <c r="F39" s="25">
        <f>VLOOKUP(C39,RA!B8:I78,8,0)</f>
        <v>2207.8953000000001</v>
      </c>
      <c r="G39" s="16">
        <f t="shared" si="0"/>
        <v>17456.143800000002</v>
      </c>
      <c r="H39" s="27">
        <f>RA!J43</f>
        <v>11.2280864006215</v>
      </c>
      <c r="I39" s="20">
        <f>VLOOKUP(B39,RMS!B:D,3,FALSE)</f>
        <v>19664.039331366799</v>
      </c>
      <c r="J39" s="21">
        <f>VLOOKUP(B39,RMS!B:E,4,FALSE)</f>
        <v>17456.1436351259</v>
      </c>
      <c r="K39" s="22">
        <f t="shared" si="1"/>
        <v>-2.3136679737945087E-4</v>
      </c>
      <c r="L39" s="22">
        <f t="shared" si="2"/>
        <v>1.6487410175614059E-4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47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48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14960245.718699999</v>
      </c>
      <c r="E7" s="44">
        <v>17706120</v>
      </c>
      <c r="F7" s="45">
        <v>84.491948087441003</v>
      </c>
      <c r="G7" s="44">
        <v>14339166.053099999</v>
      </c>
      <c r="H7" s="45">
        <v>4.3313513721791699</v>
      </c>
      <c r="I7" s="44">
        <v>1658827.6831</v>
      </c>
      <c r="J7" s="45">
        <v>11.088238216745999</v>
      </c>
      <c r="K7" s="44">
        <v>1916706.9502999999</v>
      </c>
      <c r="L7" s="45">
        <v>13.3669346125302</v>
      </c>
      <c r="M7" s="45">
        <v>-0.13454287686473801</v>
      </c>
      <c r="N7" s="44">
        <v>306152707.9023</v>
      </c>
      <c r="O7" s="44">
        <v>6122871913.1276999</v>
      </c>
      <c r="P7" s="44">
        <v>841205</v>
      </c>
      <c r="Q7" s="44">
        <v>865079</v>
      </c>
      <c r="R7" s="45">
        <v>-2.7597479536551002</v>
      </c>
      <c r="S7" s="44">
        <v>17.7843043237974</v>
      </c>
      <c r="T7" s="44">
        <v>17.869241849472701</v>
      </c>
      <c r="U7" s="46">
        <v>-0.47759824690834102</v>
      </c>
    </row>
    <row r="8" spans="1:23" ht="12" thickBot="1">
      <c r="A8" s="68">
        <v>41627</v>
      </c>
      <c r="B8" s="71" t="s">
        <v>6</v>
      </c>
      <c r="C8" s="72"/>
      <c r="D8" s="47">
        <v>555273.55149999994</v>
      </c>
      <c r="E8" s="47">
        <v>556137</v>
      </c>
      <c r="F8" s="48">
        <v>99.844741763270605</v>
      </c>
      <c r="G8" s="47">
        <v>487979.45980000001</v>
      </c>
      <c r="H8" s="48">
        <v>13.7903533332286</v>
      </c>
      <c r="I8" s="47">
        <v>78219.115900000004</v>
      </c>
      <c r="J8" s="48">
        <v>14.0865913185854</v>
      </c>
      <c r="K8" s="47">
        <v>123890.03389999999</v>
      </c>
      <c r="L8" s="48">
        <v>25.3883706397758</v>
      </c>
      <c r="M8" s="48">
        <v>-0.36864077409861801</v>
      </c>
      <c r="N8" s="47">
        <v>11407259.171700001</v>
      </c>
      <c r="O8" s="47">
        <v>215661911.86039999</v>
      </c>
      <c r="P8" s="47">
        <v>22830</v>
      </c>
      <c r="Q8" s="47">
        <v>23958</v>
      </c>
      <c r="R8" s="48">
        <v>-4.7082394189832204</v>
      </c>
      <c r="S8" s="47">
        <v>24.322100372317099</v>
      </c>
      <c r="T8" s="47">
        <v>24.284313890975898</v>
      </c>
      <c r="U8" s="49">
        <v>0.155358627597249</v>
      </c>
    </row>
    <row r="9" spans="1:23" ht="12" thickBot="1">
      <c r="A9" s="69"/>
      <c r="B9" s="71" t="s">
        <v>7</v>
      </c>
      <c r="C9" s="72"/>
      <c r="D9" s="47">
        <v>70593.925600000002</v>
      </c>
      <c r="E9" s="47">
        <v>81445</v>
      </c>
      <c r="F9" s="48">
        <v>86.676807170483201</v>
      </c>
      <c r="G9" s="47">
        <v>71755.216100000005</v>
      </c>
      <c r="H9" s="48">
        <v>-1.6184056896736001</v>
      </c>
      <c r="I9" s="47">
        <v>15233.665000000001</v>
      </c>
      <c r="J9" s="48">
        <v>21.579285852889299</v>
      </c>
      <c r="K9" s="47">
        <v>16809.404900000001</v>
      </c>
      <c r="L9" s="48">
        <v>23.426038988683398</v>
      </c>
      <c r="M9" s="48">
        <v>-9.3741563688551993E-2</v>
      </c>
      <c r="N9" s="47">
        <v>1712401.5104</v>
      </c>
      <c r="O9" s="47">
        <v>39520820.812600002</v>
      </c>
      <c r="P9" s="47">
        <v>4648</v>
      </c>
      <c r="Q9" s="47">
        <v>4919</v>
      </c>
      <c r="R9" s="48">
        <v>-5.50924984752998</v>
      </c>
      <c r="S9" s="47">
        <v>15.188021858863999</v>
      </c>
      <c r="T9" s="47">
        <v>14.8004022972149</v>
      </c>
      <c r="U9" s="49">
        <v>2.55213987213829</v>
      </c>
    </row>
    <row r="10" spans="1:23" ht="12" thickBot="1">
      <c r="A10" s="69"/>
      <c r="B10" s="71" t="s">
        <v>8</v>
      </c>
      <c r="C10" s="72"/>
      <c r="D10" s="47">
        <v>97109.6247</v>
      </c>
      <c r="E10" s="47">
        <v>94683</v>
      </c>
      <c r="F10" s="48">
        <v>102.562893761288</v>
      </c>
      <c r="G10" s="47">
        <v>79403.327799999999</v>
      </c>
      <c r="H10" s="48">
        <v>22.299187440353101</v>
      </c>
      <c r="I10" s="47">
        <v>25306.3505</v>
      </c>
      <c r="J10" s="48">
        <v>26.059569870832799</v>
      </c>
      <c r="K10" s="47">
        <v>23296.6512</v>
      </c>
      <c r="L10" s="48">
        <v>29.339640850669699</v>
      </c>
      <c r="M10" s="48">
        <v>8.6265587390516998E-2</v>
      </c>
      <c r="N10" s="47">
        <v>2303603.2444000002</v>
      </c>
      <c r="O10" s="47">
        <v>53649722.711599998</v>
      </c>
      <c r="P10" s="47">
        <v>75764</v>
      </c>
      <c r="Q10" s="47">
        <v>78890</v>
      </c>
      <c r="R10" s="48">
        <v>-3.96247940169857</v>
      </c>
      <c r="S10" s="47">
        <v>1.2817383546275301</v>
      </c>
      <c r="T10" s="47">
        <v>1.3159544505006999</v>
      </c>
      <c r="U10" s="49">
        <v>-2.6695070604415698</v>
      </c>
    </row>
    <row r="11" spans="1:23" ht="12" thickBot="1">
      <c r="A11" s="69"/>
      <c r="B11" s="71" t="s">
        <v>9</v>
      </c>
      <c r="C11" s="72"/>
      <c r="D11" s="47">
        <v>98370.568100000004</v>
      </c>
      <c r="E11" s="47">
        <v>95486</v>
      </c>
      <c r="F11" s="48">
        <v>103.020933016358</v>
      </c>
      <c r="G11" s="47">
        <v>94292.683999999994</v>
      </c>
      <c r="H11" s="48">
        <v>4.32470890318488</v>
      </c>
      <c r="I11" s="47">
        <v>16867.348600000001</v>
      </c>
      <c r="J11" s="48">
        <v>17.1467431019136</v>
      </c>
      <c r="K11" s="47">
        <v>19433.8253</v>
      </c>
      <c r="L11" s="48">
        <v>20.610109369672799</v>
      </c>
      <c r="M11" s="48">
        <v>-0.13206235315905601</v>
      </c>
      <c r="N11" s="47">
        <v>1523357.7194999999</v>
      </c>
      <c r="O11" s="47">
        <v>20092923.66</v>
      </c>
      <c r="P11" s="47">
        <v>4391</v>
      </c>
      <c r="Q11" s="47">
        <v>4954</v>
      </c>
      <c r="R11" s="48">
        <v>-11.3645538958417</v>
      </c>
      <c r="S11" s="47">
        <v>22.402771145524898</v>
      </c>
      <c r="T11" s="47">
        <v>22.501821235365401</v>
      </c>
      <c r="U11" s="49">
        <v>-0.44213320395502598</v>
      </c>
    </row>
    <row r="12" spans="1:23" ht="12" thickBot="1">
      <c r="A12" s="69"/>
      <c r="B12" s="71" t="s">
        <v>10</v>
      </c>
      <c r="C12" s="72"/>
      <c r="D12" s="47">
        <v>302942.98389999999</v>
      </c>
      <c r="E12" s="47">
        <v>298461</v>
      </c>
      <c r="F12" s="48">
        <v>101.501698345848</v>
      </c>
      <c r="G12" s="47">
        <v>284344.554</v>
      </c>
      <c r="H12" s="48">
        <v>6.5408074951208697</v>
      </c>
      <c r="I12" s="47">
        <v>3551.1792999999998</v>
      </c>
      <c r="J12" s="48">
        <v>1.17222694986467</v>
      </c>
      <c r="K12" s="47">
        <v>19435.191200000001</v>
      </c>
      <c r="L12" s="48">
        <v>6.8350847331509001</v>
      </c>
      <c r="M12" s="48">
        <v>-0.81728096917307402</v>
      </c>
      <c r="N12" s="47">
        <v>5199160.5997000001</v>
      </c>
      <c r="O12" s="47">
        <v>77189992.254299998</v>
      </c>
      <c r="P12" s="47">
        <v>2504</v>
      </c>
      <c r="Q12" s="47">
        <v>2864</v>
      </c>
      <c r="R12" s="48">
        <v>-12.569832402234599</v>
      </c>
      <c r="S12" s="47">
        <v>120.983619768371</v>
      </c>
      <c r="T12" s="47">
        <v>125.227416375698</v>
      </c>
      <c r="U12" s="49">
        <v>-3.5077447802047099</v>
      </c>
    </row>
    <row r="13" spans="1:23" ht="12" thickBot="1">
      <c r="A13" s="69"/>
      <c r="B13" s="71" t="s">
        <v>11</v>
      </c>
      <c r="C13" s="72"/>
      <c r="D13" s="47">
        <v>456037.14399999997</v>
      </c>
      <c r="E13" s="47">
        <v>448546</v>
      </c>
      <c r="F13" s="48">
        <v>101.670094928948</v>
      </c>
      <c r="G13" s="47">
        <v>438692.00140000001</v>
      </c>
      <c r="H13" s="48">
        <v>3.9538315138289302</v>
      </c>
      <c r="I13" s="47">
        <v>71807.862399999998</v>
      </c>
      <c r="J13" s="48">
        <v>15.7460556326964</v>
      </c>
      <c r="K13" s="47">
        <v>84257.703800000003</v>
      </c>
      <c r="L13" s="48">
        <v>19.206573981542402</v>
      </c>
      <c r="M13" s="48">
        <v>-0.14775908716373101</v>
      </c>
      <c r="N13" s="47">
        <v>8511209.3046000004</v>
      </c>
      <c r="O13" s="47">
        <v>118190572.71089999</v>
      </c>
      <c r="P13" s="47">
        <v>11248</v>
      </c>
      <c r="Q13" s="47">
        <v>12678</v>
      </c>
      <c r="R13" s="48">
        <v>-11.2793816059315</v>
      </c>
      <c r="S13" s="47">
        <v>40.5438428165007</v>
      </c>
      <c r="T13" s="47">
        <v>41.706930840826601</v>
      </c>
      <c r="U13" s="49">
        <v>-2.8687167854068401</v>
      </c>
    </row>
    <row r="14" spans="1:23" ht="12" thickBot="1">
      <c r="A14" s="69"/>
      <c r="B14" s="71" t="s">
        <v>12</v>
      </c>
      <c r="C14" s="72"/>
      <c r="D14" s="47">
        <v>195393.40549999999</v>
      </c>
      <c r="E14" s="47">
        <v>234979</v>
      </c>
      <c r="F14" s="48">
        <v>83.153560743726004</v>
      </c>
      <c r="G14" s="47">
        <v>181719.785</v>
      </c>
      <c r="H14" s="48">
        <v>7.5245634370522598</v>
      </c>
      <c r="I14" s="47">
        <v>40108.481500000002</v>
      </c>
      <c r="J14" s="48">
        <v>20.527039485987199</v>
      </c>
      <c r="K14" s="47">
        <v>35542.4948</v>
      </c>
      <c r="L14" s="48">
        <v>19.558957105303602</v>
      </c>
      <c r="M14" s="48">
        <v>0.12846556567548501</v>
      </c>
      <c r="N14" s="47">
        <v>4127746.8917</v>
      </c>
      <c r="O14" s="47">
        <v>60817434.536799997</v>
      </c>
      <c r="P14" s="47">
        <v>3191</v>
      </c>
      <c r="Q14" s="47">
        <v>3559</v>
      </c>
      <c r="R14" s="48">
        <v>-10.3399831413318</v>
      </c>
      <c r="S14" s="47">
        <v>61.232656063929802</v>
      </c>
      <c r="T14" s="47">
        <v>62.399532986794</v>
      </c>
      <c r="U14" s="49">
        <v>-1.90564479457818</v>
      </c>
    </row>
    <row r="15" spans="1:23" ht="12" thickBot="1">
      <c r="A15" s="69"/>
      <c r="B15" s="71" t="s">
        <v>13</v>
      </c>
      <c r="C15" s="72"/>
      <c r="D15" s="47">
        <v>122880.00169999999</v>
      </c>
      <c r="E15" s="47">
        <v>143859</v>
      </c>
      <c r="F15" s="48">
        <v>85.4169719656052</v>
      </c>
      <c r="G15" s="47">
        <v>97030.486000000004</v>
      </c>
      <c r="H15" s="48">
        <v>26.640612415359801</v>
      </c>
      <c r="I15" s="47">
        <v>23608.6355</v>
      </c>
      <c r="J15" s="48">
        <v>19.212756488755801</v>
      </c>
      <c r="K15" s="47">
        <v>24526.819899999999</v>
      </c>
      <c r="L15" s="48">
        <v>25.277436928430902</v>
      </c>
      <c r="M15" s="48">
        <v>-3.7435933551254998E-2</v>
      </c>
      <c r="N15" s="47">
        <v>2547308.4048000001</v>
      </c>
      <c r="O15" s="47">
        <v>38538251.8671</v>
      </c>
      <c r="P15" s="47">
        <v>3889</v>
      </c>
      <c r="Q15" s="47">
        <v>4364</v>
      </c>
      <c r="R15" s="48">
        <v>-10.884509624197999</v>
      </c>
      <c r="S15" s="47">
        <v>31.596811956801201</v>
      </c>
      <c r="T15" s="47">
        <v>31.165495096242001</v>
      </c>
      <c r="U15" s="49">
        <v>1.3650644917878001</v>
      </c>
    </row>
    <row r="16" spans="1:23" ht="12" thickBot="1">
      <c r="A16" s="69"/>
      <c r="B16" s="71" t="s">
        <v>14</v>
      </c>
      <c r="C16" s="72"/>
      <c r="D16" s="47">
        <v>414092.77870000002</v>
      </c>
      <c r="E16" s="47">
        <v>403318</v>
      </c>
      <c r="F16" s="48">
        <v>102.67153429799799</v>
      </c>
      <c r="G16" s="47">
        <v>367407.63819999999</v>
      </c>
      <c r="H16" s="48">
        <v>12.706633081641799</v>
      </c>
      <c r="I16" s="47">
        <v>39485.906199999998</v>
      </c>
      <c r="J16" s="48">
        <v>9.5355215620909295</v>
      </c>
      <c r="K16" s="47">
        <v>36643.245699999999</v>
      </c>
      <c r="L16" s="48">
        <v>9.9734577864309593</v>
      </c>
      <c r="M16" s="48">
        <v>7.7576656917156997E-2</v>
      </c>
      <c r="N16" s="47">
        <v>10622928.0987</v>
      </c>
      <c r="O16" s="47">
        <v>296568140.25230002</v>
      </c>
      <c r="P16" s="47">
        <v>28449</v>
      </c>
      <c r="Q16" s="47">
        <v>29180</v>
      </c>
      <c r="R16" s="48">
        <v>-2.5051405071967099</v>
      </c>
      <c r="S16" s="47">
        <v>14.5556180779641</v>
      </c>
      <c r="T16" s="47">
        <v>15.829596706648401</v>
      </c>
      <c r="U16" s="49">
        <v>-8.7524873341723808</v>
      </c>
    </row>
    <row r="17" spans="1:21" ht="12" thickBot="1">
      <c r="A17" s="69"/>
      <c r="B17" s="71" t="s">
        <v>15</v>
      </c>
      <c r="C17" s="72"/>
      <c r="D17" s="47">
        <v>470338.53110000002</v>
      </c>
      <c r="E17" s="47">
        <v>513737</v>
      </c>
      <c r="F17" s="48">
        <v>91.552395700523803</v>
      </c>
      <c r="G17" s="47">
        <v>1404256.7479999999</v>
      </c>
      <c r="H17" s="48">
        <v>-66.5062295929946</v>
      </c>
      <c r="I17" s="47">
        <v>49488.792500000003</v>
      </c>
      <c r="J17" s="48">
        <v>10.521951579059101</v>
      </c>
      <c r="K17" s="47">
        <v>15965.7417</v>
      </c>
      <c r="L17" s="48">
        <v>1.13695317631473</v>
      </c>
      <c r="M17" s="48">
        <v>2.0996864054239301</v>
      </c>
      <c r="N17" s="47">
        <v>9507126.1060000006</v>
      </c>
      <c r="O17" s="47">
        <v>274790133.17729998</v>
      </c>
      <c r="P17" s="47">
        <v>10007</v>
      </c>
      <c r="Q17" s="47">
        <v>10201</v>
      </c>
      <c r="R17" s="48">
        <v>-1.9017743358494299</v>
      </c>
      <c r="S17" s="47">
        <v>47.000952443289698</v>
      </c>
      <c r="T17" s="47">
        <v>47.012804891677298</v>
      </c>
      <c r="U17" s="49">
        <v>-2.5217464267105999E-2</v>
      </c>
    </row>
    <row r="18" spans="1:21" ht="12" thickBot="1">
      <c r="A18" s="69"/>
      <c r="B18" s="71" t="s">
        <v>16</v>
      </c>
      <c r="C18" s="72"/>
      <c r="D18" s="47">
        <v>1434166.6624</v>
      </c>
      <c r="E18" s="47">
        <v>1585110</v>
      </c>
      <c r="F18" s="48">
        <v>90.4774219076279</v>
      </c>
      <c r="G18" s="47">
        <v>1272331.5016000001</v>
      </c>
      <c r="H18" s="48">
        <v>12.719575094736401</v>
      </c>
      <c r="I18" s="47">
        <v>221874.31270000001</v>
      </c>
      <c r="J18" s="48">
        <v>15.470608717727799</v>
      </c>
      <c r="K18" s="47">
        <v>243524.61129999999</v>
      </c>
      <c r="L18" s="48">
        <v>19.140028443354499</v>
      </c>
      <c r="M18" s="48">
        <v>-8.8903944798124995E-2</v>
      </c>
      <c r="N18" s="47">
        <v>31218410.466499999</v>
      </c>
      <c r="O18" s="47">
        <v>695083984.29120004</v>
      </c>
      <c r="P18" s="47">
        <v>71818</v>
      </c>
      <c r="Q18" s="47">
        <v>75899</v>
      </c>
      <c r="R18" s="48">
        <v>-5.3768824358687199</v>
      </c>
      <c r="S18" s="47">
        <v>19.969459778885501</v>
      </c>
      <c r="T18" s="47">
        <v>20.028184115732799</v>
      </c>
      <c r="U18" s="49">
        <v>-0.29407073349740498</v>
      </c>
    </row>
    <row r="19" spans="1:21" ht="12" thickBot="1">
      <c r="A19" s="69"/>
      <c r="B19" s="71" t="s">
        <v>17</v>
      </c>
      <c r="C19" s="72"/>
      <c r="D19" s="47">
        <v>598239.12450000003</v>
      </c>
      <c r="E19" s="47">
        <v>693020</v>
      </c>
      <c r="F19" s="48">
        <v>86.323500692620698</v>
      </c>
      <c r="G19" s="47">
        <v>539750.52720000001</v>
      </c>
      <c r="H19" s="48">
        <v>10.8362279150359</v>
      </c>
      <c r="I19" s="47">
        <v>57649.391600000003</v>
      </c>
      <c r="J19" s="48">
        <v>9.6365130997044997</v>
      </c>
      <c r="K19" s="47">
        <v>71665.607799999998</v>
      </c>
      <c r="L19" s="48">
        <v>13.2775428996376</v>
      </c>
      <c r="M19" s="48">
        <v>-0.19557799940964199</v>
      </c>
      <c r="N19" s="47">
        <v>13148296.9693</v>
      </c>
      <c r="O19" s="47">
        <v>244318172.55520001</v>
      </c>
      <c r="P19" s="47">
        <v>13501</v>
      </c>
      <c r="Q19" s="47">
        <v>16300</v>
      </c>
      <c r="R19" s="48">
        <v>-17.171779141104299</v>
      </c>
      <c r="S19" s="47">
        <v>44.310726946152101</v>
      </c>
      <c r="T19" s="47">
        <v>60.830968662576701</v>
      </c>
      <c r="U19" s="49">
        <v>-37.2827142657815</v>
      </c>
    </row>
    <row r="20" spans="1:21" ht="12" thickBot="1">
      <c r="A20" s="69"/>
      <c r="B20" s="71" t="s">
        <v>18</v>
      </c>
      <c r="C20" s="72"/>
      <c r="D20" s="47">
        <v>865252.10490000003</v>
      </c>
      <c r="E20" s="47">
        <v>847231</v>
      </c>
      <c r="F20" s="48">
        <v>102.12705919637</v>
      </c>
      <c r="G20" s="47">
        <v>805675.00300000003</v>
      </c>
      <c r="H20" s="48">
        <v>7.3946816865559502</v>
      </c>
      <c r="I20" s="47">
        <v>61152.684399999998</v>
      </c>
      <c r="J20" s="48">
        <v>7.0676146355133804</v>
      </c>
      <c r="K20" s="47">
        <v>60868.344599999997</v>
      </c>
      <c r="L20" s="48">
        <v>7.5549501192604298</v>
      </c>
      <c r="M20" s="48">
        <v>4.671390389677E-3</v>
      </c>
      <c r="N20" s="47">
        <v>18842088.682399999</v>
      </c>
      <c r="O20" s="47">
        <v>372712005.58579999</v>
      </c>
      <c r="P20" s="47">
        <v>33440</v>
      </c>
      <c r="Q20" s="47">
        <v>36085</v>
      </c>
      <c r="R20" s="48">
        <v>-7.3299154773451596</v>
      </c>
      <c r="S20" s="47">
        <v>25.874763902512001</v>
      </c>
      <c r="T20" s="47">
        <v>24.044075108771001</v>
      </c>
      <c r="U20" s="49">
        <v>7.0751903307735198</v>
      </c>
    </row>
    <row r="21" spans="1:21" ht="12" thickBot="1">
      <c r="A21" s="69"/>
      <c r="B21" s="71" t="s">
        <v>19</v>
      </c>
      <c r="C21" s="72"/>
      <c r="D21" s="47">
        <v>346936.9817</v>
      </c>
      <c r="E21" s="47">
        <v>339649</v>
      </c>
      <c r="F21" s="48">
        <v>102.145739189575</v>
      </c>
      <c r="G21" s="47">
        <v>316722.6703</v>
      </c>
      <c r="H21" s="48">
        <v>9.5396743691826593</v>
      </c>
      <c r="I21" s="47">
        <v>47938.386899999998</v>
      </c>
      <c r="J21" s="48">
        <v>13.817606490118401</v>
      </c>
      <c r="K21" s="47">
        <v>44691.231699999997</v>
      </c>
      <c r="L21" s="48">
        <v>14.110525039988</v>
      </c>
      <c r="M21" s="48">
        <v>7.2657545484476005E-2</v>
      </c>
      <c r="N21" s="47">
        <v>6687141.8447000002</v>
      </c>
      <c r="O21" s="47">
        <v>138594882.24180001</v>
      </c>
      <c r="P21" s="47">
        <v>31667</v>
      </c>
      <c r="Q21" s="47">
        <v>33542</v>
      </c>
      <c r="R21" s="48">
        <v>-5.5900065589410302</v>
      </c>
      <c r="S21" s="47">
        <v>10.9557893611646</v>
      </c>
      <c r="T21" s="47">
        <v>10.5976366227416</v>
      </c>
      <c r="U21" s="49">
        <v>3.2690728765974502</v>
      </c>
    </row>
    <row r="22" spans="1:21" ht="12" thickBot="1">
      <c r="A22" s="69"/>
      <c r="B22" s="71" t="s">
        <v>20</v>
      </c>
      <c r="C22" s="72"/>
      <c r="D22" s="47">
        <v>824329.21539999999</v>
      </c>
      <c r="E22" s="47">
        <v>1015345</v>
      </c>
      <c r="F22" s="48">
        <v>81.187105407521599</v>
      </c>
      <c r="G22" s="47">
        <v>643354.89529999997</v>
      </c>
      <c r="H22" s="48">
        <v>28.129780533590299</v>
      </c>
      <c r="I22" s="47">
        <v>117736.88039999999</v>
      </c>
      <c r="J22" s="48">
        <v>14.282749925691901</v>
      </c>
      <c r="K22" s="47">
        <v>100429.3508</v>
      </c>
      <c r="L22" s="48">
        <v>15.6102567235723</v>
      </c>
      <c r="M22" s="48">
        <v>0.172335372698635</v>
      </c>
      <c r="N22" s="47">
        <v>18016398.643399999</v>
      </c>
      <c r="O22" s="47">
        <v>394066926.51810002</v>
      </c>
      <c r="P22" s="47">
        <v>50112</v>
      </c>
      <c r="Q22" s="47">
        <v>53202</v>
      </c>
      <c r="R22" s="48">
        <v>-5.8080523288598096</v>
      </c>
      <c r="S22" s="47">
        <v>16.449736897349901</v>
      </c>
      <c r="T22" s="47">
        <v>16.320261614225</v>
      </c>
      <c r="U22" s="49">
        <v>0.78709637687740996</v>
      </c>
    </row>
    <row r="23" spans="1:21" ht="12" thickBot="1">
      <c r="A23" s="69"/>
      <c r="B23" s="71" t="s">
        <v>21</v>
      </c>
      <c r="C23" s="72"/>
      <c r="D23" s="47">
        <v>2051903.9558000001</v>
      </c>
      <c r="E23" s="47">
        <v>2020544</v>
      </c>
      <c r="F23" s="48">
        <v>101.55205508021599</v>
      </c>
      <c r="G23" s="47">
        <v>1793085.7474</v>
      </c>
      <c r="H23" s="48">
        <v>14.434234881142199</v>
      </c>
      <c r="I23" s="47">
        <v>132710.23370000001</v>
      </c>
      <c r="J23" s="48">
        <v>6.4676630368042103</v>
      </c>
      <c r="K23" s="47">
        <v>222395.78969999999</v>
      </c>
      <c r="L23" s="48">
        <v>12.4029645555143</v>
      </c>
      <c r="M23" s="48">
        <v>-0.40327002647388699</v>
      </c>
      <c r="N23" s="47">
        <v>44366925.024800003</v>
      </c>
      <c r="O23" s="47">
        <v>890417450.028</v>
      </c>
      <c r="P23" s="47">
        <v>73711</v>
      </c>
      <c r="Q23" s="47">
        <v>78400</v>
      </c>
      <c r="R23" s="48">
        <v>-5.9808673469387799</v>
      </c>
      <c r="S23" s="47">
        <v>27.8371471802038</v>
      </c>
      <c r="T23" s="47">
        <v>27.9238213010204</v>
      </c>
      <c r="U23" s="49">
        <v>-0.31136136277022303</v>
      </c>
    </row>
    <row r="24" spans="1:21" ht="12" thickBot="1">
      <c r="A24" s="69"/>
      <c r="B24" s="71" t="s">
        <v>22</v>
      </c>
      <c r="C24" s="72"/>
      <c r="D24" s="47">
        <v>254724.8547</v>
      </c>
      <c r="E24" s="47">
        <v>311194</v>
      </c>
      <c r="F24" s="48">
        <v>81.854037899188299</v>
      </c>
      <c r="G24" s="47">
        <v>258316.16209999999</v>
      </c>
      <c r="H24" s="48">
        <v>-1.3902759203312001</v>
      </c>
      <c r="I24" s="47">
        <v>44114.756500000003</v>
      </c>
      <c r="J24" s="48">
        <v>17.318591290180802</v>
      </c>
      <c r="K24" s="47">
        <v>41882.714699999997</v>
      </c>
      <c r="L24" s="48">
        <v>16.213741470727701</v>
      </c>
      <c r="M24" s="48">
        <v>5.3292672549709999E-2</v>
      </c>
      <c r="N24" s="47">
        <v>5335394.5328000002</v>
      </c>
      <c r="O24" s="47">
        <v>107802352.8369</v>
      </c>
      <c r="P24" s="47">
        <v>27773</v>
      </c>
      <c r="Q24" s="47">
        <v>30213</v>
      </c>
      <c r="R24" s="48">
        <v>-8.0759937775129895</v>
      </c>
      <c r="S24" s="47">
        <v>9.1716722968350606</v>
      </c>
      <c r="T24" s="47">
        <v>8.9805125839870303</v>
      </c>
      <c r="U24" s="49">
        <v>2.0842405469937599</v>
      </c>
    </row>
    <row r="25" spans="1:21" ht="12" thickBot="1">
      <c r="A25" s="69"/>
      <c r="B25" s="71" t="s">
        <v>23</v>
      </c>
      <c r="C25" s="72"/>
      <c r="D25" s="47">
        <v>373264.10609999998</v>
      </c>
      <c r="E25" s="47">
        <v>361194</v>
      </c>
      <c r="F25" s="48">
        <v>103.341723865845</v>
      </c>
      <c r="G25" s="47">
        <v>259566.9448</v>
      </c>
      <c r="H25" s="48">
        <v>43.802634957084102</v>
      </c>
      <c r="I25" s="47">
        <v>27069.824799999999</v>
      </c>
      <c r="J25" s="48">
        <v>7.2521907029409904</v>
      </c>
      <c r="K25" s="47">
        <v>35372.5268</v>
      </c>
      <c r="L25" s="48">
        <v>13.627515948633199</v>
      </c>
      <c r="M25" s="48">
        <v>-0.23472176717666701</v>
      </c>
      <c r="N25" s="47">
        <v>6873084.9747000001</v>
      </c>
      <c r="O25" s="47">
        <v>94204680.136700004</v>
      </c>
      <c r="P25" s="47">
        <v>17762</v>
      </c>
      <c r="Q25" s="47">
        <v>17566</v>
      </c>
      <c r="R25" s="48">
        <v>1.11579187065922</v>
      </c>
      <c r="S25" s="47">
        <v>21.0147565645761</v>
      </c>
      <c r="T25" s="47">
        <v>17.124175446885999</v>
      </c>
      <c r="U25" s="49">
        <v>18.5135673864919</v>
      </c>
    </row>
    <row r="26" spans="1:21" ht="12" thickBot="1">
      <c r="A26" s="69"/>
      <c r="B26" s="71" t="s">
        <v>24</v>
      </c>
      <c r="C26" s="72"/>
      <c r="D26" s="47">
        <v>572013.0148</v>
      </c>
      <c r="E26" s="47">
        <v>717250</v>
      </c>
      <c r="F26" s="48">
        <v>79.750856019519006</v>
      </c>
      <c r="G26" s="47">
        <v>469989.07740000001</v>
      </c>
      <c r="H26" s="48">
        <v>21.707725201700601</v>
      </c>
      <c r="I26" s="47">
        <v>114690.9623</v>
      </c>
      <c r="J26" s="48">
        <v>20.050411325011702</v>
      </c>
      <c r="K26" s="47">
        <v>106245.0759</v>
      </c>
      <c r="L26" s="48">
        <v>22.6058606484543</v>
      </c>
      <c r="M26" s="48">
        <v>7.9494379654351993E-2</v>
      </c>
      <c r="N26" s="47">
        <v>9993447.8137999997</v>
      </c>
      <c r="O26" s="47">
        <v>193593562.0713</v>
      </c>
      <c r="P26" s="47">
        <v>48333</v>
      </c>
      <c r="Q26" s="47">
        <v>47310</v>
      </c>
      <c r="R26" s="48">
        <v>2.1623335447051399</v>
      </c>
      <c r="S26" s="47">
        <v>11.8348336498872</v>
      </c>
      <c r="T26" s="47">
        <v>11.445229689283501</v>
      </c>
      <c r="U26" s="49">
        <v>3.29201045092428</v>
      </c>
    </row>
    <row r="27" spans="1:21" ht="12" thickBot="1">
      <c r="A27" s="69"/>
      <c r="B27" s="71" t="s">
        <v>25</v>
      </c>
      <c r="C27" s="72"/>
      <c r="D27" s="47">
        <v>242262.3787</v>
      </c>
      <c r="E27" s="47">
        <v>276263</v>
      </c>
      <c r="F27" s="48">
        <v>87.692661956179407</v>
      </c>
      <c r="G27" s="47">
        <v>261589.66329999999</v>
      </c>
      <c r="H27" s="48">
        <v>-7.3883976745039801</v>
      </c>
      <c r="I27" s="47">
        <v>70414.952000000005</v>
      </c>
      <c r="J27" s="48">
        <v>29.065574431264299</v>
      </c>
      <c r="K27" s="47">
        <v>77535.576000000001</v>
      </c>
      <c r="L27" s="48">
        <v>29.640152833974799</v>
      </c>
      <c r="M27" s="48">
        <v>-9.1836862087669002E-2</v>
      </c>
      <c r="N27" s="47">
        <v>4989177.6871999996</v>
      </c>
      <c r="O27" s="47">
        <v>91277454.296700001</v>
      </c>
      <c r="P27" s="47">
        <v>35226</v>
      </c>
      <c r="Q27" s="47">
        <v>37759</v>
      </c>
      <c r="R27" s="48">
        <v>-6.7083344368230096</v>
      </c>
      <c r="S27" s="47">
        <v>6.8773740617725601</v>
      </c>
      <c r="T27" s="47">
        <v>6.9867741836383397</v>
      </c>
      <c r="U27" s="49">
        <v>-1.5907251937025999</v>
      </c>
    </row>
    <row r="28" spans="1:21" ht="12" thickBot="1">
      <c r="A28" s="69"/>
      <c r="B28" s="71" t="s">
        <v>26</v>
      </c>
      <c r="C28" s="72"/>
      <c r="D28" s="47">
        <v>1150679.2686000001</v>
      </c>
      <c r="E28" s="47">
        <v>1245583</v>
      </c>
      <c r="F28" s="48">
        <v>92.380778205868296</v>
      </c>
      <c r="G28" s="47">
        <v>1099206.3995999999</v>
      </c>
      <c r="H28" s="48">
        <v>4.6827301058955699</v>
      </c>
      <c r="I28" s="47">
        <v>49706.668899999997</v>
      </c>
      <c r="J28" s="48">
        <v>4.3197674848593399</v>
      </c>
      <c r="K28" s="47">
        <v>74310.571299999996</v>
      </c>
      <c r="L28" s="48">
        <v>6.7603837938936202</v>
      </c>
      <c r="M28" s="48">
        <v>-0.33109558935661099</v>
      </c>
      <c r="N28" s="47">
        <v>22898594.9778</v>
      </c>
      <c r="O28" s="47">
        <v>326410118.07459998</v>
      </c>
      <c r="P28" s="47">
        <v>45544</v>
      </c>
      <c r="Q28" s="47">
        <v>46975</v>
      </c>
      <c r="R28" s="48">
        <v>-3.04630122405535</v>
      </c>
      <c r="S28" s="47">
        <v>25.265221952397699</v>
      </c>
      <c r="T28" s="47">
        <v>24.316135538052201</v>
      </c>
      <c r="U28" s="49">
        <v>3.75649347602688</v>
      </c>
    </row>
    <row r="29" spans="1:21" ht="12" thickBot="1">
      <c r="A29" s="69"/>
      <c r="B29" s="71" t="s">
        <v>27</v>
      </c>
      <c r="C29" s="72"/>
      <c r="D29" s="47">
        <v>543478.2892</v>
      </c>
      <c r="E29" s="47">
        <v>716249</v>
      </c>
      <c r="F29" s="48">
        <v>75.878401114696203</v>
      </c>
      <c r="G29" s="47">
        <v>545710.71869999997</v>
      </c>
      <c r="H29" s="48">
        <v>-0.40908661374989802</v>
      </c>
      <c r="I29" s="47">
        <v>88349.701000000001</v>
      </c>
      <c r="J29" s="48">
        <v>16.256344136589298</v>
      </c>
      <c r="K29" s="47">
        <v>113428.2763</v>
      </c>
      <c r="L29" s="48">
        <v>20.785422095100198</v>
      </c>
      <c r="M29" s="48">
        <v>-0.22109632728325301</v>
      </c>
      <c r="N29" s="47">
        <v>10514033.229</v>
      </c>
      <c r="O29" s="47">
        <v>220348924.9003</v>
      </c>
      <c r="P29" s="47">
        <v>87616</v>
      </c>
      <c r="Q29" s="47">
        <v>89868</v>
      </c>
      <c r="R29" s="48">
        <v>-2.50589753861219</v>
      </c>
      <c r="S29" s="47">
        <v>6.2029570991599696</v>
      </c>
      <c r="T29" s="47">
        <v>6.1895648695865004</v>
      </c>
      <c r="U29" s="49">
        <v>0.21590072862635401</v>
      </c>
    </row>
    <row r="30" spans="1:21" ht="12" thickBot="1">
      <c r="A30" s="69"/>
      <c r="B30" s="71" t="s">
        <v>28</v>
      </c>
      <c r="C30" s="72"/>
      <c r="D30" s="47">
        <v>694440.728</v>
      </c>
      <c r="E30" s="47">
        <v>1064570</v>
      </c>
      <c r="F30" s="48">
        <v>65.232039978582904</v>
      </c>
      <c r="G30" s="47">
        <v>696063.51670000004</v>
      </c>
      <c r="H30" s="48">
        <v>-0.23313801988841301</v>
      </c>
      <c r="I30" s="47">
        <v>119909.5949</v>
      </c>
      <c r="J30" s="48">
        <v>17.267074073454999</v>
      </c>
      <c r="K30" s="47">
        <v>163107.8921</v>
      </c>
      <c r="L30" s="48">
        <v>23.432903490371899</v>
      </c>
      <c r="M30" s="48">
        <v>-0.26484492346645899</v>
      </c>
      <c r="N30" s="47">
        <v>15068995.1106</v>
      </c>
      <c r="O30" s="47">
        <v>391728080.49339998</v>
      </c>
      <c r="P30" s="47">
        <v>55507</v>
      </c>
      <c r="Q30" s="47">
        <v>54307</v>
      </c>
      <c r="R30" s="48">
        <v>2.2096598965142702</v>
      </c>
      <c r="S30" s="47">
        <v>12.510867602284399</v>
      </c>
      <c r="T30" s="47">
        <v>12.7929604710258</v>
      </c>
      <c r="U30" s="49">
        <v>-2.2547826234683401</v>
      </c>
    </row>
    <row r="31" spans="1:21" ht="12" thickBot="1">
      <c r="A31" s="69"/>
      <c r="B31" s="71" t="s">
        <v>29</v>
      </c>
      <c r="C31" s="72"/>
      <c r="D31" s="47">
        <v>1011613.898</v>
      </c>
      <c r="E31" s="47">
        <v>770498</v>
      </c>
      <c r="F31" s="48">
        <v>131.29351380535701</v>
      </c>
      <c r="G31" s="47">
        <v>748023.2328</v>
      </c>
      <c r="H31" s="48">
        <v>35.238299245509701</v>
      </c>
      <c r="I31" s="47">
        <v>29549.194599999999</v>
      </c>
      <c r="J31" s="48">
        <v>2.92099531831462</v>
      </c>
      <c r="K31" s="47">
        <v>32962.9136</v>
      </c>
      <c r="L31" s="48">
        <v>4.4066697603245899</v>
      </c>
      <c r="M31" s="48">
        <v>-0.103562416885381</v>
      </c>
      <c r="N31" s="47">
        <v>17198233.2348</v>
      </c>
      <c r="O31" s="47">
        <v>339793054.52270001</v>
      </c>
      <c r="P31" s="47">
        <v>32440</v>
      </c>
      <c r="Q31" s="47">
        <v>24606</v>
      </c>
      <c r="R31" s="48">
        <v>31.837763147199901</v>
      </c>
      <c r="S31" s="47">
        <v>31.184152219482101</v>
      </c>
      <c r="T31" s="47">
        <v>23.2688210761603</v>
      </c>
      <c r="U31" s="49">
        <v>25.3825439524913</v>
      </c>
    </row>
    <row r="32" spans="1:21" ht="12" thickBot="1">
      <c r="A32" s="69"/>
      <c r="B32" s="71" t="s">
        <v>30</v>
      </c>
      <c r="C32" s="72"/>
      <c r="D32" s="47">
        <v>132899.6654</v>
      </c>
      <c r="E32" s="47">
        <v>139929</v>
      </c>
      <c r="F32" s="48">
        <v>94.976499081677105</v>
      </c>
      <c r="G32" s="47">
        <v>121226.80009999999</v>
      </c>
      <c r="H32" s="48">
        <v>9.6289477989776699</v>
      </c>
      <c r="I32" s="47">
        <v>33209.981200000002</v>
      </c>
      <c r="J32" s="48">
        <v>24.9887620860782</v>
      </c>
      <c r="K32" s="47">
        <v>37462.264900000002</v>
      </c>
      <c r="L32" s="48">
        <v>30.902626208971402</v>
      </c>
      <c r="M32" s="48">
        <v>-0.113508452074397</v>
      </c>
      <c r="N32" s="47">
        <v>2619643.0833999999</v>
      </c>
      <c r="O32" s="47">
        <v>50062551.751100004</v>
      </c>
      <c r="P32" s="47">
        <v>30742</v>
      </c>
      <c r="Q32" s="47">
        <v>28660</v>
      </c>
      <c r="R32" s="48">
        <v>7.2644801116538797</v>
      </c>
      <c r="S32" s="47">
        <v>4.3230650380586804</v>
      </c>
      <c r="T32" s="47">
        <v>4.7101544661549202</v>
      </c>
      <c r="U32" s="49">
        <v>-8.9540505333240308</v>
      </c>
    </row>
    <row r="33" spans="1:21" ht="12" thickBot="1">
      <c r="A33" s="69"/>
      <c r="B33" s="71" t="s">
        <v>31</v>
      </c>
      <c r="C33" s="72"/>
      <c r="D33" s="47">
        <v>21.443300000000001</v>
      </c>
      <c r="E33" s="50"/>
      <c r="F33" s="50"/>
      <c r="G33" s="47">
        <v>65.819000000000003</v>
      </c>
      <c r="H33" s="48">
        <v>-67.420805542472493</v>
      </c>
      <c r="I33" s="47">
        <v>3.7444000000000002</v>
      </c>
      <c r="J33" s="48">
        <v>17.461864545102699</v>
      </c>
      <c r="K33" s="47">
        <v>12.591799999999999</v>
      </c>
      <c r="L33" s="48">
        <v>19.1309500296267</v>
      </c>
      <c r="M33" s="48">
        <v>-0.70263187153544404</v>
      </c>
      <c r="N33" s="47">
        <v>63.574199999999998</v>
      </c>
      <c r="O33" s="47">
        <v>30249.639899999998</v>
      </c>
      <c r="P33" s="47">
        <v>5</v>
      </c>
      <c r="Q33" s="47">
        <v>4</v>
      </c>
      <c r="R33" s="48">
        <v>25</v>
      </c>
      <c r="S33" s="47">
        <v>4.2886600000000001</v>
      </c>
      <c r="T33" s="47">
        <v>4.9804750000000002</v>
      </c>
      <c r="U33" s="49">
        <v>-16.1312624456124</v>
      </c>
    </row>
    <row r="34" spans="1:21" ht="12" thickBot="1">
      <c r="A34" s="69"/>
      <c r="B34" s="71" t="s">
        <v>36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287634.6925</v>
      </c>
      <c r="E35" s="47">
        <v>196398</v>
      </c>
      <c r="F35" s="48">
        <v>146.45500081467199</v>
      </c>
      <c r="G35" s="47">
        <v>208904.3432</v>
      </c>
      <c r="H35" s="48">
        <v>37.687272602382201</v>
      </c>
      <c r="I35" s="47">
        <v>27942.626400000001</v>
      </c>
      <c r="J35" s="48">
        <v>9.7146231412957995</v>
      </c>
      <c r="K35" s="47">
        <v>29059.4421</v>
      </c>
      <c r="L35" s="48">
        <v>13.910405908688601</v>
      </c>
      <c r="M35" s="48">
        <v>-3.8432110849093003E-2</v>
      </c>
      <c r="N35" s="47">
        <v>5271054.1157999998</v>
      </c>
      <c r="O35" s="47">
        <v>58126564.629000001</v>
      </c>
      <c r="P35" s="47">
        <v>15756</v>
      </c>
      <c r="Q35" s="47">
        <v>15121</v>
      </c>
      <c r="R35" s="48">
        <v>4.1994577078235498</v>
      </c>
      <c r="S35" s="47">
        <v>18.255565657527299</v>
      </c>
      <c r="T35" s="47">
        <v>17.332400906024699</v>
      </c>
      <c r="U35" s="49">
        <v>5.0568948057871399</v>
      </c>
    </row>
    <row r="36" spans="1:21" ht="12" thickBot="1">
      <c r="A36" s="69"/>
      <c r="B36" s="71" t="s">
        <v>37</v>
      </c>
      <c r="C36" s="72"/>
      <c r="D36" s="50"/>
      <c r="E36" s="47">
        <v>721554</v>
      </c>
      <c r="F36" s="50"/>
      <c r="G36" s="47">
        <v>46760.54</v>
      </c>
      <c r="H36" s="50"/>
      <c r="I36" s="50"/>
      <c r="J36" s="50"/>
      <c r="K36" s="47">
        <v>1926.0854999999999</v>
      </c>
      <c r="L36" s="48">
        <v>4.1190403275924501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customHeight="1" thickBot="1">
      <c r="A37" s="69"/>
      <c r="B37" s="71" t="s">
        <v>38</v>
      </c>
      <c r="C37" s="72"/>
      <c r="D37" s="50"/>
      <c r="E37" s="47">
        <v>232538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39</v>
      </c>
      <c r="C38" s="72"/>
      <c r="D38" s="50"/>
      <c r="E38" s="47">
        <v>273732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200205.12700000001</v>
      </c>
      <c r="E39" s="47">
        <v>497787</v>
      </c>
      <c r="F39" s="48">
        <v>40.219034848238302</v>
      </c>
      <c r="G39" s="47">
        <v>241699.32</v>
      </c>
      <c r="H39" s="48">
        <v>-17.167691245469801</v>
      </c>
      <c r="I39" s="47">
        <v>9501.6185000000005</v>
      </c>
      <c r="J39" s="48">
        <v>4.7459416461397597</v>
      </c>
      <c r="K39" s="47">
        <v>12450.5897</v>
      </c>
      <c r="L39" s="48">
        <v>5.1512721260448702</v>
      </c>
      <c r="M39" s="48">
        <v>-0.23685393793034601</v>
      </c>
      <c r="N39" s="47">
        <v>4539011.0981999999</v>
      </c>
      <c r="O39" s="47">
        <v>125916509.3062</v>
      </c>
      <c r="P39" s="47">
        <v>393</v>
      </c>
      <c r="Q39" s="47">
        <v>420</v>
      </c>
      <c r="R39" s="48">
        <v>-6.4285714285714297</v>
      </c>
      <c r="S39" s="47">
        <v>509.42780407124701</v>
      </c>
      <c r="T39" s="47">
        <v>617.67907785714306</v>
      </c>
      <c r="U39" s="49">
        <v>-21.249580984935101</v>
      </c>
    </row>
    <row r="40" spans="1:21" ht="12" thickBot="1">
      <c r="A40" s="69"/>
      <c r="B40" s="71" t="s">
        <v>34</v>
      </c>
      <c r="C40" s="72"/>
      <c r="D40" s="47">
        <v>573483.65379999997</v>
      </c>
      <c r="E40" s="47">
        <v>444374</v>
      </c>
      <c r="F40" s="48">
        <v>129.05427720793699</v>
      </c>
      <c r="G40" s="47">
        <v>487277.65330000001</v>
      </c>
      <c r="H40" s="48">
        <v>17.6913511046906</v>
      </c>
      <c r="I40" s="47">
        <v>39416.9352</v>
      </c>
      <c r="J40" s="48">
        <v>6.8732447627437496</v>
      </c>
      <c r="K40" s="47">
        <v>45575.462500000001</v>
      </c>
      <c r="L40" s="48">
        <v>9.3530787203862893</v>
      </c>
      <c r="M40" s="48">
        <v>-0.13512813611052199</v>
      </c>
      <c r="N40" s="47">
        <v>10462950.715500001</v>
      </c>
      <c r="O40" s="47">
        <v>176746715.9826</v>
      </c>
      <c r="P40" s="47">
        <v>2896</v>
      </c>
      <c r="Q40" s="47">
        <v>3221</v>
      </c>
      <c r="R40" s="48">
        <v>-10.090034150884801</v>
      </c>
      <c r="S40" s="47">
        <v>198.02612354972399</v>
      </c>
      <c r="T40" s="47">
        <v>184.375241633033</v>
      </c>
      <c r="U40" s="49">
        <v>6.8934753011325904</v>
      </c>
    </row>
    <row r="41" spans="1:21" ht="12" thickBot="1">
      <c r="A41" s="69"/>
      <c r="B41" s="71" t="s">
        <v>40</v>
      </c>
      <c r="C41" s="72"/>
      <c r="D41" s="50"/>
      <c r="E41" s="47">
        <v>257880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41</v>
      </c>
      <c r="C42" s="72"/>
      <c r="D42" s="50"/>
      <c r="E42" s="47">
        <v>107577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19664.039100000002</v>
      </c>
      <c r="E43" s="53"/>
      <c r="F43" s="53"/>
      <c r="G43" s="52">
        <v>16963.616999999998</v>
      </c>
      <c r="H43" s="54">
        <v>15.9189051485895</v>
      </c>
      <c r="I43" s="52">
        <v>2207.8953000000001</v>
      </c>
      <c r="J43" s="54">
        <v>11.2280864006215</v>
      </c>
      <c r="K43" s="52">
        <v>1998.9187999999999</v>
      </c>
      <c r="L43" s="54">
        <v>11.783564790457101</v>
      </c>
      <c r="M43" s="54">
        <v>0.104544766900987</v>
      </c>
      <c r="N43" s="52">
        <v>647661.07189999998</v>
      </c>
      <c r="O43" s="52">
        <v>16617743.5229</v>
      </c>
      <c r="P43" s="52">
        <v>42</v>
      </c>
      <c r="Q43" s="52">
        <v>54</v>
      </c>
      <c r="R43" s="54">
        <v>-22.2222222222222</v>
      </c>
      <c r="S43" s="52">
        <v>468.19140714285697</v>
      </c>
      <c r="T43" s="52">
        <v>288.15930370370398</v>
      </c>
      <c r="U43" s="55">
        <v>38.452671427227003</v>
      </c>
    </row>
  </sheetData>
  <mergeCells count="41">
    <mergeCell ref="B20:C20"/>
    <mergeCell ref="B21:C21"/>
    <mergeCell ref="B22:C22"/>
    <mergeCell ref="B23:C23"/>
    <mergeCell ref="B30:C30"/>
    <mergeCell ref="B26:C26"/>
    <mergeCell ref="B27:C27"/>
    <mergeCell ref="B28:C28"/>
    <mergeCell ref="B29:C29"/>
    <mergeCell ref="B18:C18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19:C19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46811</v>
      </c>
      <c r="D2" s="32">
        <v>555273.96253931604</v>
      </c>
      <c r="E2" s="32">
        <v>477054.43648290599</v>
      </c>
      <c r="F2" s="32">
        <v>78219.526056410294</v>
      </c>
      <c r="G2" s="32">
        <v>477054.43648290599</v>
      </c>
      <c r="H2" s="32">
        <v>0.14086654756636799</v>
      </c>
    </row>
    <row r="3" spans="1:8" ht="14.25">
      <c r="A3" s="32">
        <v>2</v>
      </c>
      <c r="B3" s="33">
        <v>13</v>
      </c>
      <c r="C3" s="32">
        <v>13488.66</v>
      </c>
      <c r="D3" s="32">
        <v>70593.947046078203</v>
      </c>
      <c r="E3" s="32">
        <v>55360.260385515503</v>
      </c>
      <c r="F3" s="32">
        <v>15233.6866605627</v>
      </c>
      <c r="G3" s="32">
        <v>55360.260385515503</v>
      </c>
      <c r="H3" s="32">
        <v>0.215793099805276</v>
      </c>
    </row>
    <row r="4" spans="1:8" ht="14.25">
      <c r="A4" s="32">
        <v>3</v>
      </c>
      <c r="B4" s="33">
        <v>14</v>
      </c>
      <c r="C4" s="32">
        <v>93694</v>
      </c>
      <c r="D4" s="32">
        <v>97111.359335897403</v>
      </c>
      <c r="E4" s="32">
        <v>71803.274983760697</v>
      </c>
      <c r="F4" s="32">
        <v>25308.084352136801</v>
      </c>
      <c r="G4" s="32">
        <v>71803.274983760697</v>
      </c>
      <c r="H4" s="32">
        <v>0.260608898126932</v>
      </c>
    </row>
    <row r="5" spans="1:8" ht="14.25">
      <c r="A5" s="32">
        <v>4</v>
      </c>
      <c r="B5" s="33">
        <v>15</v>
      </c>
      <c r="C5" s="32">
        <v>5495</v>
      </c>
      <c r="D5" s="32">
        <v>98370.581835897407</v>
      </c>
      <c r="E5" s="32">
        <v>81503.219653846201</v>
      </c>
      <c r="F5" s="32">
        <v>16867.3621820513</v>
      </c>
      <c r="G5" s="32">
        <v>81503.219653846201</v>
      </c>
      <c r="H5" s="32">
        <v>0.17146754514667301</v>
      </c>
    </row>
    <row r="6" spans="1:8" ht="14.25">
      <c r="A6" s="32">
        <v>5</v>
      </c>
      <c r="B6" s="33">
        <v>16</v>
      </c>
      <c r="C6" s="32">
        <v>3322</v>
      </c>
      <c r="D6" s="32">
        <v>302942.97087435902</v>
      </c>
      <c r="E6" s="32">
        <v>299391.80458717898</v>
      </c>
      <c r="F6" s="32">
        <v>3551.1662871794902</v>
      </c>
      <c r="G6" s="32">
        <v>299391.80458717898</v>
      </c>
      <c r="H6" s="32">
        <v>1.17222270479822E-2</v>
      </c>
    </row>
    <row r="7" spans="1:8" ht="14.25">
      <c r="A7" s="32">
        <v>6</v>
      </c>
      <c r="B7" s="33">
        <v>17</v>
      </c>
      <c r="C7" s="32">
        <v>18603</v>
      </c>
      <c r="D7" s="32">
        <v>456037.29379658098</v>
      </c>
      <c r="E7" s="32">
        <v>384229.28227521398</v>
      </c>
      <c r="F7" s="32">
        <v>71808.011521367502</v>
      </c>
      <c r="G7" s="32">
        <v>384229.28227521398</v>
      </c>
      <c r="H7" s="32">
        <v>0.15746083159900101</v>
      </c>
    </row>
    <row r="8" spans="1:8" ht="14.25">
      <c r="A8" s="32">
        <v>7</v>
      </c>
      <c r="B8" s="33">
        <v>18</v>
      </c>
      <c r="C8" s="32">
        <v>35779</v>
      </c>
      <c r="D8" s="32">
        <v>195393.40247948701</v>
      </c>
      <c r="E8" s="32">
        <v>155284.92651196601</v>
      </c>
      <c r="F8" s="32">
        <v>40108.475967521401</v>
      </c>
      <c r="G8" s="32">
        <v>155284.92651196601</v>
      </c>
      <c r="H8" s="32">
        <v>0.20527036971850701</v>
      </c>
    </row>
    <row r="9" spans="1:8" ht="14.25">
      <c r="A9" s="32">
        <v>8</v>
      </c>
      <c r="B9" s="33">
        <v>19</v>
      </c>
      <c r="C9" s="32">
        <v>13866</v>
      </c>
      <c r="D9" s="32">
        <v>122880.045017094</v>
      </c>
      <c r="E9" s="32">
        <v>99271.363631623899</v>
      </c>
      <c r="F9" s="32">
        <v>23608.681385470099</v>
      </c>
      <c r="G9" s="32">
        <v>99271.363631623899</v>
      </c>
      <c r="H9" s="32">
        <v>0.19212787057642999</v>
      </c>
    </row>
    <row r="10" spans="1:8" ht="14.25">
      <c r="A10" s="32">
        <v>9</v>
      </c>
      <c r="B10" s="33">
        <v>21</v>
      </c>
      <c r="C10" s="32">
        <v>93647</v>
      </c>
      <c r="D10" s="32">
        <v>414092.67839999998</v>
      </c>
      <c r="E10" s="32">
        <v>374606.8725</v>
      </c>
      <c r="F10" s="32">
        <v>39485.805899999999</v>
      </c>
      <c r="G10" s="32">
        <v>374606.8725</v>
      </c>
      <c r="H10" s="32">
        <v>9.5354996501189004E-2</v>
      </c>
    </row>
    <row r="11" spans="1:8" ht="14.25">
      <c r="A11" s="32">
        <v>10</v>
      </c>
      <c r="B11" s="33">
        <v>22</v>
      </c>
      <c r="C11" s="32">
        <v>27777</v>
      </c>
      <c r="D11" s="32">
        <v>470338.57571880298</v>
      </c>
      <c r="E11" s="32">
        <v>420849.73945470102</v>
      </c>
      <c r="F11" s="32">
        <v>49488.836264102603</v>
      </c>
      <c r="G11" s="32">
        <v>420849.73945470102</v>
      </c>
      <c r="H11" s="32">
        <v>0.105219598856994</v>
      </c>
    </row>
    <row r="12" spans="1:8" ht="14.25">
      <c r="A12" s="32">
        <v>11</v>
      </c>
      <c r="B12" s="33">
        <v>23</v>
      </c>
      <c r="C12" s="32">
        <v>149354.435</v>
      </c>
      <c r="D12" s="32">
        <v>1434166.7501974399</v>
      </c>
      <c r="E12" s="32">
        <v>1212292.3431393199</v>
      </c>
      <c r="F12" s="32">
        <v>221874.40705812001</v>
      </c>
      <c r="G12" s="32">
        <v>1212292.3431393199</v>
      </c>
      <c r="H12" s="32">
        <v>0.15470614349940501</v>
      </c>
    </row>
    <row r="13" spans="1:8" ht="14.25">
      <c r="A13" s="32">
        <v>12</v>
      </c>
      <c r="B13" s="33">
        <v>24</v>
      </c>
      <c r="C13" s="32">
        <v>23733.236000000001</v>
      </c>
      <c r="D13" s="32">
        <v>598239.13809316198</v>
      </c>
      <c r="E13" s="32">
        <v>540589.73253076896</v>
      </c>
      <c r="F13" s="32">
        <v>57649.4055623932</v>
      </c>
      <c r="G13" s="32">
        <v>540589.73253076896</v>
      </c>
      <c r="H13" s="32">
        <v>9.6365152146591193E-2</v>
      </c>
    </row>
    <row r="14" spans="1:8" ht="14.25">
      <c r="A14" s="32">
        <v>13</v>
      </c>
      <c r="B14" s="33">
        <v>25</v>
      </c>
      <c r="C14" s="32">
        <v>68327</v>
      </c>
      <c r="D14" s="32">
        <v>865252.11979999999</v>
      </c>
      <c r="E14" s="32">
        <v>804099.42050000001</v>
      </c>
      <c r="F14" s="32">
        <v>61152.6993</v>
      </c>
      <c r="G14" s="32">
        <v>804099.42050000001</v>
      </c>
      <c r="H14" s="32">
        <v>7.0676162358475597E-2</v>
      </c>
    </row>
    <row r="15" spans="1:8" ht="14.25">
      <c r="A15" s="32">
        <v>14</v>
      </c>
      <c r="B15" s="33">
        <v>26</v>
      </c>
      <c r="C15" s="32">
        <v>78087</v>
      </c>
      <c r="D15" s="32">
        <v>346936.74714697798</v>
      </c>
      <c r="E15" s="32">
        <v>298998.59481023398</v>
      </c>
      <c r="F15" s="32">
        <v>47938.152336744599</v>
      </c>
      <c r="G15" s="32">
        <v>298998.59481023398</v>
      </c>
      <c r="H15" s="32">
        <v>0.13817548221963299</v>
      </c>
    </row>
    <row r="16" spans="1:8" ht="14.25">
      <c r="A16" s="32">
        <v>15</v>
      </c>
      <c r="B16" s="33">
        <v>27</v>
      </c>
      <c r="C16" s="32">
        <v>113345.742</v>
      </c>
      <c r="D16" s="32">
        <v>824329.43953982298</v>
      </c>
      <c r="E16" s="32">
        <v>706592.33230885002</v>
      </c>
      <c r="F16" s="32">
        <v>117737.10723097299</v>
      </c>
      <c r="G16" s="32">
        <v>706592.33230885002</v>
      </c>
      <c r="H16" s="32">
        <v>0.142827735591609</v>
      </c>
    </row>
    <row r="17" spans="1:8" ht="14.25">
      <c r="A17" s="32">
        <v>16</v>
      </c>
      <c r="B17" s="33">
        <v>29</v>
      </c>
      <c r="C17" s="32">
        <v>171872</v>
      </c>
      <c r="D17" s="32">
        <v>2051904.7597991501</v>
      </c>
      <c r="E17" s="32">
        <v>1919193.75188291</v>
      </c>
      <c r="F17" s="32">
        <v>132711.007916239</v>
      </c>
      <c r="G17" s="32">
        <v>1919193.75188291</v>
      </c>
      <c r="H17" s="32">
        <v>6.4676982341631703E-2</v>
      </c>
    </row>
    <row r="18" spans="1:8" ht="14.25">
      <c r="A18" s="32">
        <v>17</v>
      </c>
      <c r="B18" s="33">
        <v>31</v>
      </c>
      <c r="C18" s="32">
        <v>31466.322</v>
      </c>
      <c r="D18" s="32">
        <v>254724.85770987099</v>
      </c>
      <c r="E18" s="32">
        <v>210610.095501865</v>
      </c>
      <c r="F18" s="32">
        <v>44114.762208005697</v>
      </c>
      <c r="G18" s="32">
        <v>210610.095501865</v>
      </c>
      <c r="H18" s="32">
        <v>0.17318593326393</v>
      </c>
    </row>
    <row r="19" spans="1:8" ht="14.25">
      <c r="A19" s="32">
        <v>18</v>
      </c>
      <c r="B19" s="33">
        <v>32</v>
      </c>
      <c r="C19" s="32">
        <v>25462.632000000001</v>
      </c>
      <c r="D19" s="32">
        <v>373264.10818758002</v>
      </c>
      <c r="E19" s="32">
        <v>346194.263375054</v>
      </c>
      <c r="F19" s="32">
        <v>27069.8448125264</v>
      </c>
      <c r="G19" s="32">
        <v>346194.263375054</v>
      </c>
      <c r="H19" s="32">
        <v>7.2521960238734598E-2</v>
      </c>
    </row>
    <row r="20" spans="1:8" ht="14.25">
      <c r="A20" s="32">
        <v>19</v>
      </c>
      <c r="B20" s="33">
        <v>33</v>
      </c>
      <c r="C20" s="32">
        <v>39480.406000000003</v>
      </c>
      <c r="D20" s="32">
        <v>572013.04660109698</v>
      </c>
      <c r="E20" s="32">
        <v>457322.04733133799</v>
      </c>
      <c r="F20" s="32">
        <v>114690.99926975901</v>
      </c>
      <c r="G20" s="32">
        <v>457322.04733133799</v>
      </c>
      <c r="H20" s="32">
        <v>0.200504166734051</v>
      </c>
    </row>
    <row r="21" spans="1:8" ht="14.25">
      <c r="A21" s="32">
        <v>20</v>
      </c>
      <c r="B21" s="33">
        <v>34</v>
      </c>
      <c r="C21" s="32">
        <v>45167.313000000002</v>
      </c>
      <c r="D21" s="32">
        <v>242262.38302114099</v>
      </c>
      <c r="E21" s="32">
        <v>171847.43071743599</v>
      </c>
      <c r="F21" s="32">
        <v>70414.9523037045</v>
      </c>
      <c r="G21" s="32">
        <v>171847.43071743599</v>
      </c>
      <c r="H21" s="32">
        <v>0.29065574038194703</v>
      </c>
    </row>
    <row r="22" spans="1:8" ht="14.25">
      <c r="A22" s="32">
        <v>21</v>
      </c>
      <c r="B22" s="33">
        <v>35</v>
      </c>
      <c r="C22" s="32">
        <v>52495.633000000002</v>
      </c>
      <c r="D22" s="32">
        <v>1150679.26837522</v>
      </c>
      <c r="E22" s="32">
        <v>1100972.57904795</v>
      </c>
      <c r="F22" s="32">
        <v>49706.689327271197</v>
      </c>
      <c r="G22" s="32">
        <v>1100972.57904795</v>
      </c>
      <c r="H22" s="32">
        <v>4.3197692609390499E-2</v>
      </c>
    </row>
    <row r="23" spans="1:8" ht="14.25">
      <c r="A23" s="32">
        <v>22</v>
      </c>
      <c r="B23" s="33">
        <v>36</v>
      </c>
      <c r="C23" s="32">
        <v>125190.505</v>
      </c>
      <c r="D23" s="32">
        <v>543478.28789380495</v>
      </c>
      <c r="E23" s="32">
        <v>455128.56102033699</v>
      </c>
      <c r="F23" s="32">
        <v>88349.726873468695</v>
      </c>
      <c r="G23" s="32">
        <v>455128.56102033699</v>
      </c>
      <c r="H23" s="32">
        <v>0.16256348936377801</v>
      </c>
    </row>
    <row r="24" spans="1:8" ht="14.25">
      <c r="A24" s="32">
        <v>23</v>
      </c>
      <c r="B24" s="33">
        <v>37</v>
      </c>
      <c r="C24" s="32">
        <v>84869.320999999996</v>
      </c>
      <c r="D24" s="32">
        <v>694440.72434601805</v>
      </c>
      <c r="E24" s="32">
        <v>574531.05182661396</v>
      </c>
      <c r="F24" s="32">
        <v>119909.672519403</v>
      </c>
      <c r="G24" s="32">
        <v>574531.05182661396</v>
      </c>
      <c r="H24" s="32">
        <v>0.17267085341564201</v>
      </c>
    </row>
    <row r="25" spans="1:8" ht="14.25">
      <c r="A25" s="32">
        <v>24</v>
      </c>
      <c r="B25" s="33">
        <v>38</v>
      </c>
      <c r="C25" s="32">
        <v>233423.731</v>
      </c>
      <c r="D25" s="32">
        <v>1011613.78887257</v>
      </c>
      <c r="E25" s="32">
        <v>982064.61610531004</v>
      </c>
      <c r="F25" s="32">
        <v>29549.172767256601</v>
      </c>
      <c r="G25" s="32">
        <v>982064.61610531004</v>
      </c>
      <c r="H25" s="32">
        <v>2.9209934752064699E-2</v>
      </c>
    </row>
    <row r="26" spans="1:8" ht="14.25">
      <c r="A26" s="32">
        <v>25</v>
      </c>
      <c r="B26" s="33">
        <v>39</v>
      </c>
      <c r="C26" s="32">
        <v>121457.77</v>
      </c>
      <c r="D26" s="32">
        <v>132899.503859224</v>
      </c>
      <c r="E26" s="32">
        <v>99689.676782540206</v>
      </c>
      <c r="F26" s="32">
        <v>33209.827076683803</v>
      </c>
      <c r="G26" s="32">
        <v>99689.676782540206</v>
      </c>
      <c r="H26" s="32">
        <v>0.24988676490366599</v>
      </c>
    </row>
    <row r="27" spans="1:8" ht="14.25">
      <c r="A27" s="32">
        <v>26</v>
      </c>
      <c r="B27" s="33">
        <v>40</v>
      </c>
      <c r="C27" s="32">
        <v>6</v>
      </c>
      <c r="D27" s="32">
        <v>21.443200000000001</v>
      </c>
      <c r="E27" s="32">
        <v>17.698899999999998</v>
      </c>
      <c r="F27" s="32">
        <v>3.7443</v>
      </c>
      <c r="G27" s="32">
        <v>17.698899999999998</v>
      </c>
      <c r="H27" s="32">
        <v>0.17461479629905999</v>
      </c>
    </row>
    <row r="28" spans="1:8" ht="14.25">
      <c r="A28" s="32">
        <v>27</v>
      </c>
      <c r="B28" s="33">
        <v>42</v>
      </c>
      <c r="C28" s="32">
        <v>20970.852999999999</v>
      </c>
      <c r="D28" s="32">
        <v>287634.69219999999</v>
      </c>
      <c r="E28" s="32">
        <v>259692.06460000001</v>
      </c>
      <c r="F28" s="32">
        <v>27942.6276</v>
      </c>
      <c r="G28" s="32">
        <v>259692.06460000001</v>
      </c>
      <c r="H28" s="32">
        <v>9.7146235686238994E-2</v>
      </c>
    </row>
    <row r="29" spans="1:8" ht="14.25">
      <c r="A29" s="32">
        <v>28</v>
      </c>
      <c r="B29" s="33">
        <v>75</v>
      </c>
      <c r="C29" s="32">
        <v>406</v>
      </c>
      <c r="D29" s="32">
        <v>200205.12820512801</v>
      </c>
      <c r="E29" s="32">
        <v>190703.510598291</v>
      </c>
      <c r="F29" s="32">
        <v>9501.6176068376099</v>
      </c>
      <c r="G29" s="32">
        <v>190703.510598291</v>
      </c>
      <c r="H29" s="32">
        <v>4.7459411714480898E-2</v>
      </c>
    </row>
    <row r="30" spans="1:8" ht="14.25">
      <c r="A30" s="32">
        <v>29</v>
      </c>
      <c r="B30" s="33">
        <v>76</v>
      </c>
      <c r="C30" s="32">
        <v>3474</v>
      </c>
      <c r="D30" s="32">
        <v>573483.64549059805</v>
      </c>
      <c r="E30" s="32">
        <v>534066.71862905996</v>
      </c>
      <c r="F30" s="32">
        <v>39416.926861538501</v>
      </c>
      <c r="G30" s="32">
        <v>534066.71862905996</v>
      </c>
      <c r="H30" s="32">
        <v>6.8732434083309299E-2</v>
      </c>
    </row>
    <row r="31" spans="1:8" ht="14.25">
      <c r="A31" s="32">
        <v>30</v>
      </c>
      <c r="B31" s="33">
        <v>99</v>
      </c>
      <c r="C31" s="32">
        <v>42</v>
      </c>
      <c r="D31" s="32">
        <v>19664.039331366799</v>
      </c>
      <c r="E31" s="32">
        <v>17456.1436351259</v>
      </c>
      <c r="F31" s="32">
        <v>2207.8956962408301</v>
      </c>
      <c r="G31" s="32">
        <v>17456.1436351259</v>
      </c>
      <c r="H31" s="32">
        <v>0.11228088283565101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2013-12-20T01:36:44Z</dcterms:modified>
</cp:coreProperties>
</file>