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<sst xmlns="http://schemas.openxmlformats.org/spreadsheetml/2006/main" count="114" uniqueCount="71">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</sst>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18832650.3369</v>
      </c>
      <c r="F3" s="25">
        <f>RA!I7</f>
        <v>2124786.8645000001</v>
      </c>
      <c r="G3" s="16">
        <f>E3-F3</f>
        <v>16707863.472399998</v>
      </c>
      <c r="H3" s="27">
        <f>RA!J7</f>
        <v>11.2824633096743</v>
      </c>
      <c r="I3" s="20">
        <f>SUM(I4:I39)</f>
        <v>18832654.234290775</v>
      </c>
      <c r="J3" s="21">
        <f>SUM(J4:J39)</f>
        <v>16707924.10491813</v>
      </c>
      <c r="K3" s="22">
        <f>E3-I3</f>
        <v>-3.8973907753825188</v>
      </c>
      <c r="L3" s="22">
        <f>G3-J3</f>
        <v>-60.632518131285906</v>
      </c>
    </row>
    <row r="4" spans="1:12">
      <c r="A4" s="59">
        <f>RA!A8</f>
        <v>41632</v>
      </c>
      <c r="B4" s="12">
        <v>12</v>
      </c>
      <c r="C4" s="56" t="s">
        <v>6</v>
      </c>
      <c r="D4" s="56"/>
      <c r="E4" s="15">
        <f>VLOOKUP(C4,RA!B8:D39,3,0)</f>
        <v>718264.44979999994</v>
      </c>
      <c r="F4" s="25">
        <f>VLOOKUP(C4,RA!B8:I43,8,0)</f>
        <v>115250.0851</v>
      </c>
      <c r="G4" s="16">
        <f t="shared" ref="G4:G39" si="0">E4-F4</f>
        <v>603014.36469999992</v>
      </c>
      <c r="H4" s="27">
        <f>RA!J8</f>
        <v>16.0456340463587</v>
      </c>
      <c r="I4" s="20">
        <f>VLOOKUP(B4,RMS!B:D,3,FALSE)</f>
        <v>718264.96149230795</v>
      </c>
      <c r="J4" s="21">
        <f>VLOOKUP(B4,RMS!B:E,4,FALSE)</f>
        <v>603014.36584187998</v>
      </c>
      <c r="K4" s="22">
        <f t="shared" ref="K4:K39" si="1">E4-I4</f>
        <v>-0.51169230800587684</v>
      </c>
      <c r="L4" s="22">
        <f t="shared" ref="L4:L39" si="2">G4-J4</f>
        <v>-1.1418800568208098E-3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117832.242</v>
      </c>
      <c r="F5" s="25">
        <f>VLOOKUP(C5,RA!B9:I44,8,0)</f>
        <v>24547.807100000002</v>
      </c>
      <c r="G5" s="16">
        <f t="shared" si="0"/>
        <v>93284.434899999993</v>
      </c>
      <c r="H5" s="27">
        <f>RA!J9</f>
        <v>20.832843951148799</v>
      </c>
      <c r="I5" s="20">
        <f>VLOOKUP(B5,RMS!B:D,3,FALSE)</f>
        <v>117832.315392852</v>
      </c>
      <c r="J5" s="21">
        <f>VLOOKUP(B5,RMS!B:E,4,FALSE)</f>
        <v>93284.430443438498</v>
      </c>
      <c r="K5" s="22">
        <f t="shared" si="1"/>
        <v>-7.3392852005781606E-2</v>
      </c>
      <c r="L5" s="22">
        <f t="shared" si="2"/>
        <v>4.4565614953171462E-3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235689.9166</v>
      </c>
      <c r="F6" s="25">
        <f>VLOOKUP(C6,RA!B10:I45,8,0)</f>
        <v>29150.3086</v>
      </c>
      <c r="G6" s="16">
        <f t="shared" si="0"/>
        <v>206539.60800000001</v>
      </c>
      <c r="H6" s="27">
        <f>RA!J10</f>
        <v>12.368076250573001</v>
      </c>
      <c r="I6" s="20">
        <f>VLOOKUP(B6,RMS!B:D,3,FALSE)</f>
        <v>235692.267254701</v>
      </c>
      <c r="J6" s="21">
        <f>VLOOKUP(B6,RMS!B:E,4,FALSE)</f>
        <v>206539.607845299</v>
      </c>
      <c r="K6" s="22">
        <f t="shared" si="1"/>
        <v>-2.3506547010038048</v>
      </c>
      <c r="L6" s="22">
        <f t="shared" si="2"/>
        <v>1.5470100333914161E-4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107003.9477</v>
      </c>
      <c r="F7" s="25">
        <f>VLOOKUP(C7,RA!B11:I46,8,0)</f>
        <v>19672.374500000002</v>
      </c>
      <c r="G7" s="16">
        <f t="shared" si="0"/>
        <v>87331.573199999999</v>
      </c>
      <c r="H7" s="27">
        <f>RA!J11</f>
        <v>18.384718435953602</v>
      </c>
      <c r="I7" s="20">
        <f>VLOOKUP(B7,RMS!B:D,3,FALSE)</f>
        <v>107003.96578461499</v>
      </c>
      <c r="J7" s="21">
        <f>VLOOKUP(B7,RMS!B:E,4,FALSE)</f>
        <v>87331.572886324793</v>
      </c>
      <c r="K7" s="22">
        <f t="shared" si="1"/>
        <v>-1.8084614988765679E-2</v>
      </c>
      <c r="L7" s="22">
        <f t="shared" si="2"/>
        <v>3.136752056889236E-4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368079.25079999998</v>
      </c>
      <c r="F8" s="25">
        <f>VLOOKUP(C8,RA!B12:I47,8,0)</f>
        <v>-678.09349999999995</v>
      </c>
      <c r="G8" s="16">
        <f t="shared" si="0"/>
        <v>368757.3443</v>
      </c>
      <c r="H8" s="27">
        <f>RA!J12</f>
        <v>-0.184224864217747</v>
      </c>
      <c r="I8" s="20">
        <f>VLOOKUP(B8,RMS!B:D,3,FALSE)</f>
        <v>368079.23462393199</v>
      </c>
      <c r="J8" s="21">
        <f>VLOOKUP(B8,RMS!B:E,4,FALSE)</f>
        <v>368757.34485213697</v>
      </c>
      <c r="K8" s="22">
        <f t="shared" si="1"/>
        <v>1.6176067991182208E-2</v>
      </c>
      <c r="L8" s="22">
        <f t="shared" si="2"/>
        <v>-5.5213697487488389E-4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868768.49509999994</v>
      </c>
      <c r="F9" s="25">
        <f>VLOOKUP(C9,RA!B13:I48,8,0)</f>
        <v>11867.819</v>
      </c>
      <c r="G9" s="16">
        <f t="shared" si="0"/>
        <v>856900.67609999992</v>
      </c>
      <c r="H9" s="27">
        <f>RA!J13</f>
        <v>1.3660508025942999</v>
      </c>
      <c r="I9" s="20">
        <f>VLOOKUP(B9,RMS!B:D,3,FALSE)</f>
        <v>868768.63321111095</v>
      </c>
      <c r="J9" s="21">
        <f>VLOOKUP(B9,RMS!B:E,4,FALSE)</f>
        <v>856900.67719829106</v>
      </c>
      <c r="K9" s="22">
        <f t="shared" si="1"/>
        <v>-0.13811111100949347</v>
      </c>
      <c r="L9" s="22">
        <f t="shared" si="2"/>
        <v>-1.0982911335304379E-3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234978.52119999999</v>
      </c>
      <c r="F10" s="25">
        <f>VLOOKUP(C10,RA!B14:I49,8,0)</f>
        <v>44191.893799999998</v>
      </c>
      <c r="G10" s="16">
        <f t="shared" si="0"/>
        <v>190786.6274</v>
      </c>
      <c r="H10" s="27">
        <f>RA!J14</f>
        <v>18.8067801151861</v>
      </c>
      <c r="I10" s="20">
        <f>VLOOKUP(B10,RMS!B:D,3,FALSE)</f>
        <v>234978.51869658101</v>
      </c>
      <c r="J10" s="21">
        <f>VLOOKUP(B10,RMS!B:E,4,FALSE)</f>
        <v>190786.62646495699</v>
      </c>
      <c r="K10" s="22">
        <f t="shared" si="1"/>
        <v>2.5034189748112112E-3</v>
      </c>
      <c r="L10" s="22">
        <f t="shared" si="2"/>
        <v>9.3504300457425416E-4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121829.4803</v>
      </c>
      <c r="F11" s="25">
        <f>VLOOKUP(C11,RA!B15:I50,8,0)</f>
        <v>20543.884099999999</v>
      </c>
      <c r="G11" s="16">
        <f t="shared" si="0"/>
        <v>101285.5962</v>
      </c>
      <c r="H11" s="27">
        <f>RA!J15</f>
        <v>16.862818465129699</v>
      </c>
      <c r="I11" s="20">
        <f>VLOOKUP(B11,RMS!B:D,3,FALSE)</f>
        <v>121829.524458974</v>
      </c>
      <c r="J11" s="21">
        <f>VLOOKUP(B11,RMS!B:E,4,FALSE)</f>
        <v>101285.595012821</v>
      </c>
      <c r="K11" s="22">
        <f t="shared" si="1"/>
        <v>-4.4158974007586949E-2</v>
      </c>
      <c r="L11" s="22">
        <f t="shared" si="2"/>
        <v>1.1871790047734976E-3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505118.06189999997</v>
      </c>
      <c r="F12" s="25">
        <f>VLOOKUP(C12,RA!B16:I51,8,0)</f>
        <v>41384.107000000004</v>
      </c>
      <c r="G12" s="16">
        <f t="shared" si="0"/>
        <v>463733.95489999995</v>
      </c>
      <c r="H12" s="27">
        <f>RA!J16</f>
        <v>8.1929572750445399</v>
      </c>
      <c r="I12" s="20">
        <f>VLOOKUP(B12,RMS!B:D,3,FALSE)</f>
        <v>505117.88500000001</v>
      </c>
      <c r="J12" s="21">
        <f>VLOOKUP(B12,RMS!B:E,4,FALSE)</f>
        <v>463733.95490000001</v>
      </c>
      <c r="K12" s="22">
        <f t="shared" si="1"/>
        <v>0.1768999999621883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683080.23719999997</v>
      </c>
      <c r="F13" s="25">
        <f>VLOOKUP(C13,RA!B17:I52,8,0)</f>
        <v>31462.4607</v>
      </c>
      <c r="G13" s="16">
        <f t="shared" si="0"/>
        <v>651617.77649999992</v>
      </c>
      <c r="H13" s="27">
        <f>RA!J17</f>
        <v>4.6059685212043497</v>
      </c>
      <c r="I13" s="20">
        <f>VLOOKUP(B13,RMS!B:D,3,FALSE)</f>
        <v>683080.32180085499</v>
      </c>
      <c r="J13" s="21">
        <f>VLOOKUP(B13,RMS!B:E,4,FALSE)</f>
        <v>651617.77692906</v>
      </c>
      <c r="K13" s="22">
        <f t="shared" si="1"/>
        <v>-8.4600855014286935E-2</v>
      </c>
      <c r="L13" s="22">
        <f t="shared" si="2"/>
        <v>-4.290600772947073E-4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2532145.8623000002</v>
      </c>
      <c r="F14" s="25">
        <f>VLOOKUP(C14,RA!B18:I53,8,0)</f>
        <v>368274.82169999997</v>
      </c>
      <c r="G14" s="16">
        <f t="shared" si="0"/>
        <v>2163871.0405999999</v>
      </c>
      <c r="H14" s="27">
        <f>RA!J18</f>
        <v>14.543981339427599</v>
      </c>
      <c r="I14" s="20">
        <f>VLOOKUP(B14,RMS!B:D,3,FALSE)</f>
        <v>2532146.0081572598</v>
      </c>
      <c r="J14" s="21">
        <f>VLOOKUP(B14,RMS!B:E,4,FALSE)</f>
        <v>2163871.03694615</v>
      </c>
      <c r="K14" s="22">
        <f t="shared" si="1"/>
        <v>-0.14585725963115692</v>
      </c>
      <c r="L14" s="22">
        <f t="shared" si="2"/>
        <v>3.6538499407470226E-3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649620.08849999995</v>
      </c>
      <c r="F15" s="25">
        <f>VLOOKUP(C15,RA!B19:I54,8,0)</f>
        <v>55331.665800000002</v>
      </c>
      <c r="G15" s="16">
        <f t="shared" si="0"/>
        <v>594288.4227</v>
      </c>
      <c r="H15" s="27">
        <f>RA!J19</f>
        <v>8.5175422957998599</v>
      </c>
      <c r="I15" s="20">
        <f>VLOOKUP(B15,RMS!B:D,3,FALSE)</f>
        <v>649620.10899230803</v>
      </c>
      <c r="J15" s="21">
        <f>VLOOKUP(B15,RMS!B:E,4,FALSE)</f>
        <v>594288.42437521403</v>
      </c>
      <c r="K15" s="22">
        <f t="shared" si="1"/>
        <v>-2.0492308074608445E-2</v>
      </c>
      <c r="L15" s="22">
        <f t="shared" si="2"/>
        <v>-1.6752140363678336E-3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917040.06370000006</v>
      </c>
      <c r="F16" s="25">
        <f>VLOOKUP(C16,RA!B20:I55,8,0)</f>
        <v>68466.320399999997</v>
      </c>
      <c r="G16" s="16">
        <f t="shared" si="0"/>
        <v>848573.74330000009</v>
      </c>
      <c r="H16" s="27">
        <f>RA!J20</f>
        <v>7.46601191269197</v>
      </c>
      <c r="I16" s="20">
        <f>VLOOKUP(B16,RMS!B:D,3,FALSE)</f>
        <v>917040.08970000001</v>
      </c>
      <c r="J16" s="21">
        <f>VLOOKUP(B16,RMS!B:E,4,FALSE)</f>
        <v>848573.74329999997</v>
      </c>
      <c r="K16" s="22">
        <f t="shared" si="1"/>
        <v>-2.5999999954365194E-2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355106.15970000002</v>
      </c>
      <c r="F17" s="25">
        <f>VLOOKUP(C17,RA!B21:I56,8,0)</f>
        <v>49434.834900000002</v>
      </c>
      <c r="G17" s="16">
        <f t="shared" si="0"/>
        <v>305671.3248</v>
      </c>
      <c r="H17" s="27">
        <f>RA!J21</f>
        <v>13.921142607541199</v>
      </c>
      <c r="I17" s="20">
        <f>VLOOKUP(B17,RMS!B:D,3,FALSE)</f>
        <v>355105.87073185801</v>
      </c>
      <c r="J17" s="21">
        <f>VLOOKUP(B17,RMS!B:E,4,FALSE)</f>
        <v>305671.32482389401</v>
      </c>
      <c r="K17" s="22">
        <f t="shared" si="1"/>
        <v>0.28896814200561494</v>
      </c>
      <c r="L17" s="22">
        <f t="shared" si="2"/>
        <v>-2.3894011974334717E-5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976526.99320000003</v>
      </c>
      <c r="F18" s="25">
        <f>VLOOKUP(C18,RA!B22:I57,8,0)</f>
        <v>136661.40770000001</v>
      </c>
      <c r="G18" s="16">
        <f t="shared" si="0"/>
        <v>839865.58550000004</v>
      </c>
      <c r="H18" s="27">
        <f>RA!J22</f>
        <v>13.994636978970901</v>
      </c>
      <c r="I18" s="20">
        <f>VLOOKUP(B18,RMS!B:D,3,FALSE)</f>
        <v>976527.25040000002</v>
      </c>
      <c r="J18" s="21">
        <f>VLOOKUP(B18,RMS!B:E,4,FALSE)</f>
        <v>839865.58770000003</v>
      </c>
      <c r="K18" s="22">
        <f t="shared" si="1"/>
        <v>-0.25719999999273568</v>
      </c>
      <c r="L18" s="22">
        <f t="shared" si="2"/>
        <v>-2.199999988079071E-3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2439260.1244000001</v>
      </c>
      <c r="F19" s="25">
        <f>VLOOKUP(C19,RA!B23:I58,8,0)</f>
        <v>175824.27650000001</v>
      </c>
      <c r="G19" s="16">
        <f t="shared" si="0"/>
        <v>2263435.8478999999</v>
      </c>
      <c r="H19" s="27">
        <f>RA!J23</f>
        <v>7.2080986665269497</v>
      </c>
      <c r="I19" s="20">
        <f>VLOOKUP(B19,RMS!B:D,3,FALSE)</f>
        <v>2439260.9940991499</v>
      </c>
      <c r="J19" s="21">
        <f>VLOOKUP(B19,RMS!B:E,4,FALSE)</f>
        <v>2263435.8807008499</v>
      </c>
      <c r="K19" s="22">
        <f t="shared" si="1"/>
        <v>-0.86969914985820651</v>
      </c>
      <c r="L19" s="22">
        <f t="shared" si="2"/>
        <v>-3.2800849992781878E-2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272764.16259999998</v>
      </c>
      <c r="F20" s="25">
        <f>VLOOKUP(C20,RA!B24:I59,8,0)</f>
        <v>45229.047200000001</v>
      </c>
      <c r="G20" s="16">
        <f t="shared" si="0"/>
        <v>227535.11539999998</v>
      </c>
      <c r="H20" s="27">
        <f>RA!J24</f>
        <v>16.581741079500599</v>
      </c>
      <c r="I20" s="20">
        <f>VLOOKUP(B20,RMS!B:D,3,FALSE)</f>
        <v>272764.16764656198</v>
      </c>
      <c r="J20" s="21">
        <f>VLOOKUP(B20,RMS!B:E,4,FALSE)</f>
        <v>227535.12525882499</v>
      </c>
      <c r="K20" s="22">
        <f t="shared" si="1"/>
        <v>-5.0465620006434619E-3</v>
      </c>
      <c r="L20" s="22">
        <f t="shared" si="2"/>
        <v>-9.8588250111788511E-3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345679.94040000002</v>
      </c>
      <c r="F21" s="25">
        <f>VLOOKUP(C21,RA!B25:I60,8,0)</f>
        <v>32411.283800000001</v>
      </c>
      <c r="G21" s="16">
        <f t="shared" si="0"/>
        <v>313268.65660000005</v>
      </c>
      <c r="H21" s="27">
        <f>RA!J25</f>
        <v>9.3760962127266101</v>
      </c>
      <c r="I21" s="20">
        <f>VLOOKUP(B21,RMS!B:D,3,FALSE)</f>
        <v>345679.938485939</v>
      </c>
      <c r="J21" s="21">
        <f>VLOOKUP(B21,RMS!B:E,4,FALSE)</f>
        <v>313268.65640792699</v>
      </c>
      <c r="K21" s="22">
        <f t="shared" si="1"/>
        <v>1.9140610238537192E-3</v>
      </c>
      <c r="L21" s="22">
        <f t="shared" si="2"/>
        <v>1.9207305740565062E-4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594203.95220000006</v>
      </c>
      <c r="F22" s="25">
        <f>VLOOKUP(C22,RA!B26:I61,8,0)</f>
        <v>125731.5552</v>
      </c>
      <c r="G22" s="16">
        <f t="shared" si="0"/>
        <v>468472.39700000006</v>
      </c>
      <c r="H22" s="27">
        <f>RA!J26</f>
        <v>21.159663232546201</v>
      </c>
      <c r="I22" s="20">
        <f>VLOOKUP(B22,RMS!B:D,3,FALSE)</f>
        <v>594203.97562391602</v>
      </c>
      <c r="J22" s="21">
        <f>VLOOKUP(B22,RMS!B:E,4,FALSE)</f>
        <v>468472.40492422302</v>
      </c>
      <c r="K22" s="22">
        <f t="shared" si="1"/>
        <v>-2.3423915961757302E-2</v>
      </c>
      <c r="L22" s="22">
        <f t="shared" si="2"/>
        <v>-7.9242229694500566E-3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298757.06050000002</v>
      </c>
      <c r="F23" s="25">
        <f>VLOOKUP(C23,RA!B27:I62,8,0)</f>
        <v>89050.542700000005</v>
      </c>
      <c r="G23" s="16">
        <f t="shared" si="0"/>
        <v>209706.51780000003</v>
      </c>
      <c r="H23" s="27">
        <f>RA!J27</f>
        <v>29.807008594529901</v>
      </c>
      <c r="I23" s="20">
        <f>VLOOKUP(B23,RMS!B:D,3,FALSE)</f>
        <v>298757.06134073797</v>
      </c>
      <c r="J23" s="21">
        <f>VLOOKUP(B23,RMS!B:E,4,FALSE)</f>
        <v>209706.53371764001</v>
      </c>
      <c r="K23" s="22">
        <f t="shared" si="1"/>
        <v>-8.4073795005679131E-4</v>
      </c>
      <c r="L23" s="22">
        <f t="shared" si="2"/>
        <v>-1.5917639975668862E-2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1198858.2297</v>
      </c>
      <c r="F24" s="25">
        <f>VLOOKUP(C24,RA!B28:I63,8,0)</f>
        <v>52039.661500000002</v>
      </c>
      <c r="G24" s="16">
        <f t="shared" si="0"/>
        <v>1146818.5682000001</v>
      </c>
      <c r="H24" s="27">
        <f>RA!J28</f>
        <v>4.3407685922147996</v>
      </c>
      <c r="I24" s="20">
        <f>VLOOKUP(B24,RMS!B:D,3,FALSE)</f>
        <v>1198858.22899381</v>
      </c>
      <c r="J24" s="21">
        <f>VLOOKUP(B24,RMS!B:E,4,FALSE)</f>
        <v>1146818.5774252999</v>
      </c>
      <c r="K24" s="22">
        <f t="shared" si="1"/>
        <v>7.0619001053273678E-4</v>
      </c>
      <c r="L24" s="22">
        <f t="shared" si="2"/>
        <v>-9.2252998147159815E-3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578236.674</v>
      </c>
      <c r="F25" s="25">
        <f>VLOOKUP(C25,RA!B29:I64,8,0)</f>
        <v>82993.708199999994</v>
      </c>
      <c r="G25" s="16">
        <f t="shared" si="0"/>
        <v>495242.96580000001</v>
      </c>
      <c r="H25" s="27">
        <f>RA!J29</f>
        <v>14.352895956232601</v>
      </c>
      <c r="I25" s="20">
        <f>VLOOKUP(B25,RMS!B:D,3,FALSE)</f>
        <v>578236.67083274305</v>
      </c>
      <c r="J25" s="21">
        <f>VLOOKUP(B25,RMS!B:E,4,FALSE)</f>
        <v>495242.91509052401</v>
      </c>
      <c r="K25" s="22">
        <f t="shared" si="1"/>
        <v>3.1672569457441568E-3</v>
      </c>
      <c r="L25" s="22">
        <f t="shared" si="2"/>
        <v>5.0709475995972753E-2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1640769.7149</v>
      </c>
      <c r="F26" s="25">
        <f>VLOOKUP(C26,RA!B30:I65,8,0)</f>
        <v>338072.30089999997</v>
      </c>
      <c r="G26" s="16">
        <f t="shared" si="0"/>
        <v>1302697.4140000001</v>
      </c>
      <c r="H26" s="27">
        <f>RA!J30</f>
        <v>20.604494209634101</v>
      </c>
      <c r="I26" s="20">
        <f>VLOOKUP(B26,RMS!B:D,3,FALSE)</f>
        <v>1640769.6881716801</v>
      </c>
      <c r="J26" s="21">
        <f>VLOOKUP(B26,RMS!B:E,4,FALSE)</f>
        <v>1302697.45458424</v>
      </c>
      <c r="K26" s="22">
        <f t="shared" si="1"/>
        <v>2.6728319935500622E-2</v>
      </c>
      <c r="L26" s="22">
        <f t="shared" si="2"/>
        <v>-4.0584239875897765E-2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671154.33299999998</v>
      </c>
      <c r="F27" s="25">
        <f>VLOOKUP(C27,RA!B31:I66,8,0)</f>
        <v>44034.850599999998</v>
      </c>
      <c r="G27" s="16">
        <f t="shared" si="0"/>
        <v>627119.48239999998</v>
      </c>
      <c r="H27" s="27">
        <f>RA!J31</f>
        <v>6.5610618057352204</v>
      </c>
      <c r="I27" s="20">
        <f>VLOOKUP(B27,RMS!B:D,3,FALSE)</f>
        <v>671154.279872566</v>
      </c>
      <c r="J27" s="21">
        <f>VLOOKUP(B27,RMS!B:E,4,FALSE)</f>
        <v>627119.16590530996</v>
      </c>
      <c r="K27" s="22">
        <f t="shared" si="1"/>
        <v>5.3127433988265693E-2</v>
      </c>
      <c r="L27" s="22">
        <f t="shared" si="2"/>
        <v>0.31649469002149999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143059.77110000001</v>
      </c>
      <c r="F28" s="25">
        <f>VLOOKUP(C28,RA!B32:I67,8,0)</f>
        <v>38588.792500000003</v>
      </c>
      <c r="G28" s="16">
        <f t="shared" si="0"/>
        <v>104470.9786</v>
      </c>
      <c r="H28" s="27">
        <f>RA!J32</f>
        <v>26.973895039316201</v>
      </c>
      <c r="I28" s="20">
        <f>VLOOKUP(B28,RMS!B:D,3,FALSE)</f>
        <v>143059.674399123</v>
      </c>
      <c r="J28" s="21">
        <f>VLOOKUP(B28,RMS!B:E,4,FALSE)</f>
        <v>104470.979052806</v>
      </c>
      <c r="K28" s="22">
        <f t="shared" si="1"/>
        <v>9.6700877009425312E-2</v>
      </c>
      <c r="L28" s="22">
        <f t="shared" si="2"/>
        <v>-4.5280599442776293E-4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42.307899999999997</v>
      </c>
      <c r="F29" s="25">
        <f>VLOOKUP(C29,RA!B33:I68,8,0)</f>
        <v>8.2385000000000002</v>
      </c>
      <c r="G29" s="16">
        <f t="shared" si="0"/>
        <v>34.069399999999995</v>
      </c>
      <c r="H29" s="27">
        <f>RA!J33</f>
        <v>19.472722588452701</v>
      </c>
      <c r="I29" s="20">
        <f>VLOOKUP(B29,RMS!B:D,3,FALSE)</f>
        <v>42.307899999999997</v>
      </c>
      <c r="J29" s="21">
        <f>VLOOKUP(B29,RMS!B:E,4,FALSE)</f>
        <v>34.069400000000002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298012.27409999998</v>
      </c>
      <c r="F31" s="25">
        <f>VLOOKUP(C31,RA!B35:I70,8,0)</f>
        <v>29145.348900000001</v>
      </c>
      <c r="G31" s="16">
        <f t="shared" si="0"/>
        <v>268866.9252</v>
      </c>
      <c r="H31" s="27">
        <f>RA!J35</f>
        <v>9.7799156051606406</v>
      </c>
      <c r="I31" s="20">
        <f>VLOOKUP(B31,RMS!B:D,3,FALSE)</f>
        <v>298012.27370000002</v>
      </c>
      <c r="J31" s="21">
        <f>VLOOKUP(B31,RMS!B:E,4,FALSE)</f>
        <v>268866.91110000003</v>
      </c>
      <c r="K31" s="22">
        <f t="shared" si="1"/>
        <v>3.9999996079131961E-4</v>
      </c>
      <c r="L31" s="22">
        <f t="shared" si="2"/>
        <v>1.4099999971222132E-2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291509.40029999998</v>
      </c>
      <c r="F35" s="25">
        <f>VLOOKUP(C35,RA!B8:I74,8,0)</f>
        <v>13674.310100000001</v>
      </c>
      <c r="G35" s="16">
        <f t="shared" si="0"/>
        <v>277835.09019999998</v>
      </c>
      <c r="H35" s="27">
        <f>RA!J39</f>
        <v>4.6908642005806396</v>
      </c>
      <c r="I35" s="20">
        <f>VLOOKUP(B35,RMS!B:D,3,FALSE)</f>
        <v>291509.40170940198</v>
      </c>
      <c r="J35" s="21">
        <f>VLOOKUP(B35,RMS!B:E,4,FALSE)</f>
        <v>277835.08606837603</v>
      </c>
      <c r="K35" s="22">
        <f t="shared" si="1"/>
        <v>-1.4094020007178187E-3</v>
      </c>
      <c r="L35" s="22">
        <f t="shared" si="2"/>
        <v>4.1316239512525499E-3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612149.31099999999</v>
      </c>
      <c r="F36" s="25">
        <f>VLOOKUP(C36,RA!B8:I75,8,0)</f>
        <v>32756.4653</v>
      </c>
      <c r="G36" s="16">
        <f t="shared" si="0"/>
        <v>579392.84569999995</v>
      </c>
      <c r="H36" s="27">
        <f>RA!J40</f>
        <v>5.3510581015748304</v>
      </c>
      <c r="I36" s="20">
        <f>VLOOKUP(B36,RMS!B:D,3,FALSE)</f>
        <v>612149.30494871805</v>
      </c>
      <c r="J36" s="21">
        <f>VLOOKUP(B36,RMS!B:E,4,FALSE)</f>
        <v>579453.75084017101</v>
      </c>
      <c r="K36" s="22">
        <f t="shared" si="1"/>
        <v>6.0512819327414036E-3</v>
      </c>
      <c r="L36" s="22">
        <f t="shared" si="2"/>
        <v>-60.905140171060339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57109.310799999999</v>
      </c>
      <c r="F39" s="25">
        <f>VLOOKUP(C39,RA!B8:I78,8,0)</f>
        <v>9664.7857000000004</v>
      </c>
      <c r="G39" s="16">
        <f t="shared" si="0"/>
        <v>47444.525099999999</v>
      </c>
      <c r="H39" s="27">
        <f>RA!J43</f>
        <v>16.923309990286199</v>
      </c>
      <c r="I39" s="20">
        <f>VLOOKUP(B39,RMS!B:D,3,FALSE)</f>
        <v>57109.310869071902</v>
      </c>
      <c r="J39" s="21">
        <f>VLOOKUP(B39,RMS!B:E,4,FALSE)</f>
        <v>47444.524922471799</v>
      </c>
      <c r="K39" s="22">
        <f t="shared" si="1"/>
        <v>-6.9071902544237673E-5</v>
      </c>
      <c r="L39" s="22">
        <f t="shared" si="2"/>
        <v>1.7752819985616952E-4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18832650.3369</v>
      </c>
      <c r="E7" s="44">
        <v>22427947</v>
      </c>
      <c r="F7" s="45">
        <v>83.969568578434703</v>
      </c>
      <c r="G7" s="44">
        <v>21362809.609000001</v>
      </c>
      <c r="H7" s="45">
        <v>-11.843757063837099</v>
      </c>
      <c r="I7" s="44">
        <v>2124786.8645000001</v>
      </c>
      <c r="J7" s="45">
        <v>11.2824633096743</v>
      </c>
      <c r="K7" s="44">
        <v>2066297.8603000001</v>
      </c>
      <c r="L7" s="45">
        <v>9.6724068515289492</v>
      </c>
      <c r="M7" s="45">
        <v>2.8306182435628002E-2</v>
      </c>
      <c r="N7" s="44">
        <v>405831323.77539998</v>
      </c>
      <c r="O7" s="44">
        <v>6222550529.0008001</v>
      </c>
      <c r="P7" s="44">
        <v>1002447</v>
      </c>
      <c r="Q7" s="44">
        <v>856846</v>
      </c>
      <c r="R7" s="45">
        <v>16.9926684608436</v>
      </c>
      <c r="S7" s="44">
        <v>18.7866793325732</v>
      </c>
      <c r="T7" s="44">
        <v>18.6728944454429</v>
      </c>
      <c r="U7" s="46">
        <v>0.60566790498715495</v>
      </c>
    </row>
    <row r="8" spans="1:23" ht="12" thickBot="1">
      <c r="A8" s="70">
        <v>41632</v>
      </c>
      <c r="B8" s="60" t="s">
        <v>6</v>
      </c>
      <c r="C8" s="61"/>
      <c r="D8" s="47">
        <v>718264.44979999994</v>
      </c>
      <c r="E8" s="47">
        <v>644302</v>
      </c>
      <c r="F8" s="48">
        <v>111.47946922406</v>
      </c>
      <c r="G8" s="47">
        <v>672336.91009999998</v>
      </c>
      <c r="H8" s="48">
        <v>6.8310305458567004</v>
      </c>
      <c r="I8" s="47">
        <v>115250.0851</v>
      </c>
      <c r="J8" s="48">
        <v>16.0456340463587</v>
      </c>
      <c r="K8" s="47">
        <v>172043.27609999999</v>
      </c>
      <c r="L8" s="48">
        <v>25.588848911241701</v>
      </c>
      <c r="M8" s="48">
        <v>-0.33010991354866398</v>
      </c>
      <c r="N8" s="47">
        <v>15366519.7272</v>
      </c>
      <c r="O8" s="47">
        <v>219621172.41589999</v>
      </c>
      <c r="P8" s="47">
        <v>26890</v>
      </c>
      <c r="Q8" s="47">
        <v>24977</v>
      </c>
      <c r="R8" s="48">
        <v>7.6590463226168</v>
      </c>
      <c r="S8" s="47">
        <v>26.711210479732198</v>
      </c>
      <c r="T8" s="47">
        <v>24.588709240501299</v>
      </c>
      <c r="U8" s="49">
        <v>7.94610652647689</v>
      </c>
    </row>
    <row r="9" spans="1:23" ht="12" thickBot="1">
      <c r="A9" s="71"/>
      <c r="B9" s="60" t="s">
        <v>7</v>
      </c>
      <c r="C9" s="61"/>
      <c r="D9" s="47">
        <v>117832.242</v>
      </c>
      <c r="E9" s="47">
        <v>136547</v>
      </c>
      <c r="F9" s="48">
        <v>86.294273766541906</v>
      </c>
      <c r="G9" s="47">
        <v>143180.99340000001</v>
      </c>
      <c r="H9" s="48">
        <v>-17.703991848404101</v>
      </c>
      <c r="I9" s="47">
        <v>24547.807100000002</v>
      </c>
      <c r="J9" s="48">
        <v>20.832843951148799</v>
      </c>
      <c r="K9" s="47">
        <v>37681.425900000002</v>
      </c>
      <c r="L9" s="48">
        <v>26.317337940749301</v>
      </c>
      <c r="M9" s="48">
        <v>-0.34854357249787599</v>
      </c>
      <c r="N9" s="47">
        <v>2298683.6447999999</v>
      </c>
      <c r="O9" s="47">
        <v>40107102.946999997</v>
      </c>
      <c r="P9" s="47">
        <v>7350</v>
      </c>
      <c r="Q9" s="47">
        <v>4982</v>
      </c>
      <c r="R9" s="48">
        <v>47.531112003211597</v>
      </c>
      <c r="S9" s="47">
        <v>16.031597551020401</v>
      </c>
      <c r="T9" s="47">
        <v>15.6319105981534</v>
      </c>
      <c r="U9" s="49">
        <v>2.4931199251668801</v>
      </c>
    </row>
    <row r="10" spans="1:23" ht="12" thickBot="1">
      <c r="A10" s="71"/>
      <c r="B10" s="60" t="s">
        <v>8</v>
      </c>
      <c r="C10" s="61"/>
      <c r="D10" s="47">
        <v>235689.9166</v>
      </c>
      <c r="E10" s="47">
        <v>183702</v>
      </c>
      <c r="F10" s="48">
        <v>128.300136416588</v>
      </c>
      <c r="G10" s="47">
        <v>143413.46729999999</v>
      </c>
      <c r="H10" s="48">
        <v>64.342945636319598</v>
      </c>
      <c r="I10" s="47">
        <v>29150.3086</v>
      </c>
      <c r="J10" s="48">
        <v>12.368076250573001</v>
      </c>
      <c r="K10" s="47">
        <v>39409.439400000003</v>
      </c>
      <c r="L10" s="48">
        <v>27.479594588952502</v>
      </c>
      <c r="M10" s="48">
        <v>-0.26032166293641801</v>
      </c>
      <c r="N10" s="47">
        <v>3187236.3517999998</v>
      </c>
      <c r="O10" s="47">
        <v>54533355.818999998</v>
      </c>
      <c r="P10" s="47">
        <v>100624</v>
      </c>
      <c r="Q10" s="47">
        <v>79383</v>
      </c>
      <c r="R10" s="48">
        <v>26.757618129826302</v>
      </c>
      <c r="S10" s="47">
        <v>2.3422833180950899</v>
      </c>
      <c r="T10" s="47">
        <v>1.29443553657584</v>
      </c>
      <c r="U10" s="49">
        <v>44.736167201644498</v>
      </c>
    </row>
    <row r="11" spans="1:23" ht="12" thickBot="1">
      <c r="A11" s="71"/>
      <c r="B11" s="60" t="s">
        <v>9</v>
      </c>
      <c r="C11" s="61"/>
      <c r="D11" s="47">
        <v>107003.9477</v>
      </c>
      <c r="E11" s="47">
        <v>120133</v>
      </c>
      <c r="F11" s="48">
        <v>89.071235796991701</v>
      </c>
      <c r="G11" s="47">
        <v>126124.97900000001</v>
      </c>
      <c r="H11" s="48">
        <v>-15.160384129776499</v>
      </c>
      <c r="I11" s="47">
        <v>19672.374500000002</v>
      </c>
      <c r="J11" s="48">
        <v>18.384718435953602</v>
      </c>
      <c r="K11" s="47">
        <v>26209.01</v>
      </c>
      <c r="L11" s="48">
        <v>20.780189783024699</v>
      </c>
      <c r="M11" s="48">
        <v>-0.24940413621117299</v>
      </c>
      <c r="N11" s="47">
        <v>2230849.4561999999</v>
      </c>
      <c r="O11" s="47">
        <v>20800415.396699999</v>
      </c>
      <c r="P11" s="47">
        <v>4913</v>
      </c>
      <c r="Q11" s="47">
        <v>9118</v>
      </c>
      <c r="R11" s="48">
        <v>-46.117569642465497</v>
      </c>
      <c r="S11" s="47">
        <v>21.779757317321401</v>
      </c>
      <c r="T11" s="47">
        <v>24.320237859179699</v>
      </c>
      <c r="U11" s="49">
        <v>-11.6644116132452</v>
      </c>
    </row>
    <row r="12" spans="1:23" ht="12" thickBot="1">
      <c r="A12" s="71"/>
      <c r="B12" s="60" t="s">
        <v>10</v>
      </c>
      <c r="C12" s="61"/>
      <c r="D12" s="47">
        <v>368079.25079999998</v>
      </c>
      <c r="E12" s="47">
        <v>340637</v>
      </c>
      <c r="F12" s="48">
        <v>108.05615678860499</v>
      </c>
      <c r="G12" s="47">
        <v>396388.91</v>
      </c>
      <c r="H12" s="48">
        <v>-7.1418898172504504</v>
      </c>
      <c r="I12" s="47">
        <v>-678.09349999999995</v>
      </c>
      <c r="J12" s="48">
        <v>-0.184224864217747</v>
      </c>
      <c r="K12" s="47">
        <v>40933.6734</v>
      </c>
      <c r="L12" s="48">
        <v>10.3266444563245</v>
      </c>
      <c r="M12" s="48">
        <v>-1.0165656644927501</v>
      </c>
      <c r="N12" s="47">
        <v>7141633.9748</v>
      </c>
      <c r="O12" s="47">
        <v>79132465.6294</v>
      </c>
      <c r="P12" s="47">
        <v>2748</v>
      </c>
      <c r="Q12" s="47">
        <v>2767</v>
      </c>
      <c r="R12" s="48">
        <v>-0.68666425731839198</v>
      </c>
      <c r="S12" s="47">
        <v>133.94441441047999</v>
      </c>
      <c r="T12" s="47">
        <v>125.05683440549301</v>
      </c>
      <c r="U12" s="49">
        <v>6.6352748220993396</v>
      </c>
    </row>
    <row r="13" spans="1:23" ht="12" thickBot="1">
      <c r="A13" s="71"/>
      <c r="B13" s="60" t="s">
        <v>11</v>
      </c>
      <c r="C13" s="61"/>
      <c r="D13" s="47">
        <v>868768.49509999994</v>
      </c>
      <c r="E13" s="47">
        <v>1023893</v>
      </c>
      <c r="F13" s="48">
        <v>84.849539463596301</v>
      </c>
      <c r="G13" s="47">
        <v>562122.96140000003</v>
      </c>
      <c r="H13" s="48">
        <v>54.551326801574099</v>
      </c>
      <c r="I13" s="47">
        <v>11867.819</v>
      </c>
      <c r="J13" s="48">
        <v>1.3660508025942999</v>
      </c>
      <c r="K13" s="47">
        <v>103042.1143</v>
      </c>
      <c r="L13" s="48">
        <v>18.3308851222458</v>
      </c>
      <c r="M13" s="48">
        <v>-0.88482554846023798</v>
      </c>
      <c r="N13" s="47">
        <v>11975514.285</v>
      </c>
      <c r="O13" s="47">
        <v>121654877.6913</v>
      </c>
      <c r="P13" s="47">
        <v>15998</v>
      </c>
      <c r="Q13" s="47">
        <v>11030</v>
      </c>
      <c r="R13" s="48">
        <v>45.040797824116098</v>
      </c>
      <c r="S13" s="47">
        <v>54.304819046130802</v>
      </c>
      <c r="T13" s="47">
        <v>41.4452800271985</v>
      </c>
      <c r="U13" s="49">
        <v>23.680290708653899</v>
      </c>
    </row>
    <row r="14" spans="1:23" ht="12" thickBot="1">
      <c r="A14" s="71"/>
      <c r="B14" s="60" t="s">
        <v>12</v>
      </c>
      <c r="C14" s="61"/>
      <c r="D14" s="47">
        <v>234978.52119999999</v>
      </c>
      <c r="E14" s="47">
        <v>242751</v>
      </c>
      <c r="F14" s="48">
        <v>96.798168164085794</v>
      </c>
      <c r="G14" s="47">
        <v>250606.08319999999</v>
      </c>
      <c r="H14" s="48">
        <v>-6.23590688639755</v>
      </c>
      <c r="I14" s="47">
        <v>44191.893799999998</v>
      </c>
      <c r="J14" s="48">
        <v>18.8067801151861</v>
      </c>
      <c r="K14" s="47">
        <v>48208.617299999998</v>
      </c>
      <c r="L14" s="48">
        <v>19.2368104893633</v>
      </c>
      <c r="M14" s="48">
        <v>-8.3319616387337994E-2</v>
      </c>
      <c r="N14" s="47">
        <v>5641165.9689999996</v>
      </c>
      <c r="O14" s="47">
        <v>62330853.614100002</v>
      </c>
      <c r="P14" s="47">
        <v>3498</v>
      </c>
      <c r="Q14" s="47">
        <v>3143</v>
      </c>
      <c r="R14" s="48">
        <v>11.2949411390391</v>
      </c>
      <c r="S14" s="47">
        <v>67.175106117781596</v>
      </c>
      <c r="T14" s="47">
        <v>67.615196341075404</v>
      </c>
      <c r="U14" s="49">
        <v>-0.65513885831780505</v>
      </c>
    </row>
    <row r="15" spans="1:23" ht="12" thickBot="1">
      <c r="A15" s="71"/>
      <c r="B15" s="60" t="s">
        <v>13</v>
      </c>
      <c r="C15" s="61"/>
      <c r="D15" s="47">
        <v>121829.4803</v>
      </c>
      <c r="E15" s="47">
        <v>128704</v>
      </c>
      <c r="F15" s="48">
        <v>94.658658860641495</v>
      </c>
      <c r="G15" s="47">
        <v>146208.3512</v>
      </c>
      <c r="H15" s="48">
        <v>-16.674061843876402</v>
      </c>
      <c r="I15" s="47">
        <v>20543.884099999999</v>
      </c>
      <c r="J15" s="48">
        <v>16.862818465129699</v>
      </c>
      <c r="K15" s="47">
        <v>33905.150300000001</v>
      </c>
      <c r="L15" s="48">
        <v>23.1896126464218</v>
      </c>
      <c r="M15" s="48">
        <v>-0.39407777525764298</v>
      </c>
      <c r="N15" s="47">
        <v>3412608.9978</v>
      </c>
      <c r="O15" s="47">
        <v>39403552.460100003</v>
      </c>
      <c r="P15" s="47">
        <v>3973</v>
      </c>
      <c r="Q15" s="47">
        <v>3495</v>
      </c>
      <c r="R15" s="48">
        <v>13.6766809728183</v>
      </c>
      <c r="S15" s="47">
        <v>30.6643544676567</v>
      </c>
      <c r="T15" s="47">
        <v>31.740356680972798</v>
      </c>
      <c r="U15" s="49">
        <v>-3.50896743791247</v>
      </c>
    </row>
    <row r="16" spans="1:23" ht="12" thickBot="1">
      <c r="A16" s="71"/>
      <c r="B16" s="60" t="s">
        <v>14</v>
      </c>
      <c r="C16" s="61"/>
      <c r="D16" s="47">
        <v>505118.06189999997</v>
      </c>
      <c r="E16" s="47">
        <v>511931</v>
      </c>
      <c r="F16" s="48">
        <v>98.669168677028694</v>
      </c>
      <c r="G16" s="47">
        <v>579555.18039999995</v>
      </c>
      <c r="H16" s="48">
        <v>-12.843836276059999</v>
      </c>
      <c r="I16" s="47">
        <v>41384.107000000004</v>
      </c>
      <c r="J16" s="48">
        <v>8.1929572750445399</v>
      </c>
      <c r="K16" s="47">
        <v>60304.388599999998</v>
      </c>
      <c r="L16" s="48">
        <v>10.405288510816</v>
      </c>
      <c r="M16" s="48">
        <v>-0.31374634648066102</v>
      </c>
      <c r="N16" s="47">
        <v>13605590.1864</v>
      </c>
      <c r="O16" s="47">
        <v>299550802.33999997</v>
      </c>
      <c r="P16" s="47">
        <v>37428</v>
      </c>
      <c r="Q16" s="47">
        <v>29307</v>
      </c>
      <c r="R16" s="48">
        <v>27.710103388269001</v>
      </c>
      <c r="S16" s="47">
        <v>13.495726779416501</v>
      </c>
      <c r="T16" s="47">
        <v>15.745164070017401</v>
      </c>
      <c r="U16" s="49">
        <v>-16.6677743804931</v>
      </c>
    </row>
    <row r="17" spans="1:21" ht="12" thickBot="1">
      <c r="A17" s="71"/>
      <c r="B17" s="60" t="s">
        <v>15</v>
      </c>
      <c r="C17" s="61"/>
      <c r="D17" s="47">
        <v>683080.23719999997</v>
      </c>
      <c r="E17" s="47">
        <v>1046313</v>
      </c>
      <c r="F17" s="48">
        <v>65.284502553251301</v>
      </c>
      <c r="G17" s="47">
        <v>379959.36709999997</v>
      </c>
      <c r="H17" s="48">
        <v>79.777180495256204</v>
      </c>
      <c r="I17" s="47">
        <v>31462.4607</v>
      </c>
      <c r="J17" s="48">
        <v>4.6059685212043497</v>
      </c>
      <c r="K17" s="47">
        <v>49448.634700000002</v>
      </c>
      <c r="L17" s="48">
        <v>13.0141901954968</v>
      </c>
      <c r="M17" s="48">
        <v>-0.36373449154097698</v>
      </c>
      <c r="N17" s="47">
        <v>12404176.9471</v>
      </c>
      <c r="O17" s="47">
        <v>277687184.01840001</v>
      </c>
      <c r="P17" s="47">
        <v>12779</v>
      </c>
      <c r="Q17" s="47">
        <v>10258</v>
      </c>
      <c r="R17" s="48">
        <v>24.575940729187</v>
      </c>
      <c r="S17" s="47">
        <v>53.4533404178731</v>
      </c>
      <c r="T17" s="47">
        <v>45.244020296354101</v>
      </c>
      <c r="U17" s="49">
        <v>15.357917872564</v>
      </c>
    </row>
    <row r="18" spans="1:21" ht="12" thickBot="1">
      <c r="A18" s="71"/>
      <c r="B18" s="60" t="s">
        <v>16</v>
      </c>
      <c r="C18" s="61"/>
      <c r="D18" s="47">
        <v>2532145.8623000002</v>
      </c>
      <c r="E18" s="47">
        <v>2331330</v>
      </c>
      <c r="F18" s="48">
        <v>108.613789652259</v>
      </c>
      <c r="G18" s="47">
        <v>2856881.5150000001</v>
      </c>
      <c r="H18" s="48">
        <v>-11.366787561716601</v>
      </c>
      <c r="I18" s="47">
        <v>368274.82169999997</v>
      </c>
      <c r="J18" s="48">
        <v>14.543981339427599</v>
      </c>
      <c r="K18" s="47">
        <v>187779.5765</v>
      </c>
      <c r="L18" s="48">
        <v>6.57288639777558</v>
      </c>
      <c r="M18" s="48">
        <v>0.96120807472371705</v>
      </c>
      <c r="N18" s="47">
        <v>42210157.290399998</v>
      </c>
      <c r="O18" s="47">
        <v>706075731.11510003</v>
      </c>
      <c r="P18" s="47">
        <v>102709</v>
      </c>
      <c r="Q18" s="47">
        <v>75135</v>
      </c>
      <c r="R18" s="48">
        <v>36.699274638983198</v>
      </c>
      <c r="S18" s="47">
        <v>24.653592794205</v>
      </c>
      <c r="T18" s="47">
        <v>21.745976455713102</v>
      </c>
      <c r="U18" s="49">
        <v>11.793884821426101</v>
      </c>
    </row>
    <row r="19" spans="1:21" ht="12" thickBot="1">
      <c r="A19" s="71"/>
      <c r="B19" s="60" t="s">
        <v>17</v>
      </c>
      <c r="C19" s="61"/>
      <c r="D19" s="47">
        <v>649620.08849999995</v>
      </c>
      <c r="E19" s="47">
        <v>652760</v>
      </c>
      <c r="F19" s="48">
        <v>99.518979180709593</v>
      </c>
      <c r="G19" s="47">
        <v>843059.74289999995</v>
      </c>
      <c r="H19" s="48">
        <v>-22.944952125764701</v>
      </c>
      <c r="I19" s="47">
        <v>55331.665800000002</v>
      </c>
      <c r="J19" s="48">
        <v>8.5175422957998599</v>
      </c>
      <c r="K19" s="47">
        <v>69409.3266</v>
      </c>
      <c r="L19" s="48">
        <v>8.2330258542819603</v>
      </c>
      <c r="M19" s="48">
        <v>-0.20282088142315999</v>
      </c>
      <c r="N19" s="47">
        <v>17043523.763</v>
      </c>
      <c r="O19" s="47">
        <v>248213399.34889999</v>
      </c>
      <c r="P19" s="47">
        <v>15147</v>
      </c>
      <c r="Q19" s="47">
        <v>13685</v>
      </c>
      <c r="R19" s="48">
        <v>10.6832298136646</v>
      </c>
      <c r="S19" s="47">
        <v>42.8877063775005</v>
      </c>
      <c r="T19" s="47">
        <v>45.4118744610888</v>
      </c>
      <c r="U19" s="49">
        <v>-5.8855282708998002</v>
      </c>
    </row>
    <row r="20" spans="1:21" ht="12" thickBot="1">
      <c r="A20" s="71"/>
      <c r="B20" s="60" t="s">
        <v>18</v>
      </c>
      <c r="C20" s="61"/>
      <c r="D20" s="47">
        <v>917040.06370000006</v>
      </c>
      <c r="E20" s="47">
        <v>1065682</v>
      </c>
      <c r="F20" s="48">
        <v>86.051942671453602</v>
      </c>
      <c r="G20" s="47">
        <v>1047204.9942</v>
      </c>
      <c r="H20" s="48">
        <v>-12.429746918791</v>
      </c>
      <c r="I20" s="47">
        <v>68466.320399999997</v>
      </c>
      <c r="J20" s="48">
        <v>7.46601191269197</v>
      </c>
      <c r="K20" s="47">
        <v>64706.734700000001</v>
      </c>
      <c r="L20" s="48">
        <v>6.1789940898278397</v>
      </c>
      <c r="M20" s="48">
        <v>5.8101922735408998E-2</v>
      </c>
      <c r="N20" s="47">
        <v>24186979.991999999</v>
      </c>
      <c r="O20" s="47">
        <v>378056896.89539999</v>
      </c>
      <c r="P20" s="47">
        <v>36264</v>
      </c>
      <c r="Q20" s="47">
        <v>34109</v>
      </c>
      <c r="R20" s="48">
        <v>6.3179805916327103</v>
      </c>
      <c r="S20" s="47">
        <v>25.287890571917099</v>
      </c>
      <c r="T20" s="47">
        <v>25.7446034331115</v>
      </c>
      <c r="U20" s="49">
        <v>-1.80605361248137</v>
      </c>
    </row>
    <row r="21" spans="1:21" ht="12" thickBot="1">
      <c r="A21" s="71"/>
      <c r="B21" s="60" t="s">
        <v>19</v>
      </c>
      <c r="C21" s="61"/>
      <c r="D21" s="47">
        <v>355106.15970000002</v>
      </c>
      <c r="E21" s="47">
        <v>357176</v>
      </c>
      <c r="F21" s="48">
        <v>99.4204984937398</v>
      </c>
      <c r="G21" s="47">
        <v>390789.59340000001</v>
      </c>
      <c r="H21" s="48">
        <v>-9.1311115502186695</v>
      </c>
      <c r="I21" s="47">
        <v>49434.834900000002</v>
      </c>
      <c r="J21" s="48">
        <v>13.921142607541199</v>
      </c>
      <c r="K21" s="47">
        <v>60656.220999999998</v>
      </c>
      <c r="L21" s="48">
        <v>15.5214524706942</v>
      </c>
      <c r="M21" s="48">
        <v>-0.18499975624923901</v>
      </c>
      <c r="N21" s="47">
        <v>8836235.6294</v>
      </c>
      <c r="O21" s="47">
        <v>140743976.02649999</v>
      </c>
      <c r="P21" s="47">
        <v>32193</v>
      </c>
      <c r="Q21" s="47">
        <v>33686</v>
      </c>
      <c r="R21" s="48">
        <v>-4.4321082942468699</v>
      </c>
      <c r="S21" s="47">
        <v>11.0305395489703</v>
      </c>
      <c r="T21" s="47">
        <v>10.993870860297999</v>
      </c>
      <c r="U21" s="49">
        <v>0.332428785640413</v>
      </c>
    </row>
    <row r="22" spans="1:21" ht="12" thickBot="1">
      <c r="A22" s="71"/>
      <c r="B22" s="60" t="s">
        <v>20</v>
      </c>
      <c r="C22" s="61"/>
      <c r="D22" s="47">
        <v>976526.99320000003</v>
      </c>
      <c r="E22" s="47">
        <v>1155828</v>
      </c>
      <c r="F22" s="48">
        <v>84.487224154459</v>
      </c>
      <c r="G22" s="47">
        <v>939903.16229999997</v>
      </c>
      <c r="H22" s="48">
        <v>3.8965536418006401</v>
      </c>
      <c r="I22" s="47">
        <v>136661.40770000001</v>
      </c>
      <c r="J22" s="48">
        <v>13.994636978970901</v>
      </c>
      <c r="K22" s="47">
        <v>136381.1813</v>
      </c>
      <c r="L22" s="48">
        <v>14.5101311252392</v>
      </c>
      <c r="M22" s="48">
        <v>2.0547292326470001E-3</v>
      </c>
      <c r="N22" s="47">
        <v>23493845.7936</v>
      </c>
      <c r="O22" s="47">
        <v>399544373.66829997</v>
      </c>
      <c r="P22" s="47">
        <v>60756</v>
      </c>
      <c r="Q22" s="47">
        <v>51086</v>
      </c>
      <c r="R22" s="48">
        <v>18.928865051090298</v>
      </c>
      <c r="S22" s="47">
        <v>16.072930956613298</v>
      </c>
      <c r="T22" s="47">
        <v>16.344473115922199</v>
      </c>
      <c r="U22" s="49">
        <v>-1.6894377263351901</v>
      </c>
    </row>
    <row r="23" spans="1:21" ht="12" thickBot="1">
      <c r="A23" s="71"/>
      <c r="B23" s="60" t="s">
        <v>21</v>
      </c>
      <c r="C23" s="61"/>
      <c r="D23" s="47">
        <v>2439260.1244000001</v>
      </c>
      <c r="E23" s="47">
        <v>2619429</v>
      </c>
      <c r="F23" s="48">
        <v>93.121826336961206</v>
      </c>
      <c r="G23" s="47">
        <v>4333010.5288000004</v>
      </c>
      <c r="H23" s="48">
        <v>-43.7051881552769</v>
      </c>
      <c r="I23" s="47">
        <v>175824.27650000001</v>
      </c>
      <c r="J23" s="48">
        <v>7.2080986665269497</v>
      </c>
      <c r="K23" s="47">
        <v>-7848.0527000000002</v>
      </c>
      <c r="L23" s="48">
        <v>-0.181122400876636</v>
      </c>
      <c r="M23" s="48">
        <v>-23.4035545148671</v>
      </c>
      <c r="N23" s="47">
        <v>59173210.502999999</v>
      </c>
      <c r="O23" s="47">
        <v>905223735.50619996</v>
      </c>
      <c r="P23" s="47">
        <v>86948</v>
      </c>
      <c r="Q23" s="47">
        <v>80269</v>
      </c>
      <c r="R23" s="48">
        <v>8.3207714061468199</v>
      </c>
      <c r="S23" s="47">
        <v>28.054240746193098</v>
      </c>
      <c r="T23" s="47">
        <v>33.260977231558897</v>
      </c>
      <c r="U23" s="49">
        <v>-18.5595344834713</v>
      </c>
    </row>
    <row r="24" spans="1:21" ht="12" thickBot="1">
      <c r="A24" s="71"/>
      <c r="B24" s="60" t="s">
        <v>22</v>
      </c>
      <c r="C24" s="61"/>
      <c r="D24" s="47">
        <v>272764.16259999998</v>
      </c>
      <c r="E24" s="47">
        <v>375352</v>
      </c>
      <c r="F24" s="48">
        <v>72.668898154265904</v>
      </c>
      <c r="G24" s="47">
        <v>356377.03980000003</v>
      </c>
      <c r="H24" s="48">
        <v>-23.461914731354199</v>
      </c>
      <c r="I24" s="47">
        <v>45229.047200000001</v>
      </c>
      <c r="J24" s="48">
        <v>16.581741079500599</v>
      </c>
      <c r="K24" s="47">
        <v>51715.237099999998</v>
      </c>
      <c r="L24" s="48">
        <v>14.511382980514901</v>
      </c>
      <c r="M24" s="48">
        <v>-0.12542125423224601</v>
      </c>
      <c r="N24" s="47">
        <v>6867107.1513999999</v>
      </c>
      <c r="O24" s="47">
        <v>109334065.45550001</v>
      </c>
      <c r="P24" s="47">
        <v>30093</v>
      </c>
      <c r="Q24" s="47">
        <v>27616</v>
      </c>
      <c r="R24" s="48">
        <v>8.9694380069524904</v>
      </c>
      <c r="S24" s="47">
        <v>9.0640402286246005</v>
      </c>
      <c r="T24" s="47">
        <v>8.8384658676129799</v>
      </c>
      <c r="U24" s="49">
        <v>2.4886734317357302</v>
      </c>
    </row>
    <row r="25" spans="1:21" ht="12" thickBot="1">
      <c r="A25" s="71"/>
      <c r="B25" s="60" t="s">
        <v>23</v>
      </c>
      <c r="C25" s="61"/>
      <c r="D25" s="47">
        <v>345679.94040000002</v>
      </c>
      <c r="E25" s="47">
        <v>294745</v>
      </c>
      <c r="F25" s="48">
        <v>117.281019321787</v>
      </c>
      <c r="G25" s="47">
        <v>537177.02670000005</v>
      </c>
      <c r="H25" s="48">
        <v>-35.648785555184602</v>
      </c>
      <c r="I25" s="47">
        <v>32411.283800000001</v>
      </c>
      <c r="J25" s="48">
        <v>9.3760962127266101</v>
      </c>
      <c r="K25" s="47">
        <v>54564.686600000001</v>
      </c>
      <c r="L25" s="48">
        <v>10.157673148310799</v>
      </c>
      <c r="M25" s="48">
        <v>-0.40600256650241601</v>
      </c>
      <c r="N25" s="47">
        <v>9260059.6986999996</v>
      </c>
      <c r="O25" s="47">
        <v>96591654.860699996</v>
      </c>
      <c r="P25" s="47">
        <v>17582</v>
      </c>
      <c r="Q25" s="47">
        <v>15656</v>
      </c>
      <c r="R25" s="48">
        <v>12.301992846193199</v>
      </c>
      <c r="S25" s="47">
        <v>19.661013559322001</v>
      </c>
      <c r="T25" s="47">
        <v>19.318618778743001</v>
      </c>
      <c r="U25" s="49">
        <v>1.7414909945816099</v>
      </c>
    </row>
    <row r="26" spans="1:21" ht="12" thickBot="1">
      <c r="A26" s="71"/>
      <c r="B26" s="60" t="s">
        <v>24</v>
      </c>
      <c r="C26" s="61"/>
      <c r="D26" s="47">
        <v>594203.95220000006</v>
      </c>
      <c r="E26" s="47">
        <v>585924</v>
      </c>
      <c r="F26" s="48">
        <v>101.41314440098</v>
      </c>
      <c r="G26" s="47">
        <v>534499.37509999995</v>
      </c>
      <c r="H26" s="48">
        <v>11.1701865112246</v>
      </c>
      <c r="I26" s="47">
        <v>125731.5552</v>
      </c>
      <c r="J26" s="48">
        <v>21.159663232546201</v>
      </c>
      <c r="K26" s="47">
        <v>130565.054</v>
      </c>
      <c r="L26" s="48">
        <v>24.427541000505801</v>
      </c>
      <c r="M26" s="48">
        <v>-3.7019850656210003E-2</v>
      </c>
      <c r="N26" s="47">
        <v>13352124.110099999</v>
      </c>
      <c r="O26" s="47">
        <v>196952238.36759999</v>
      </c>
      <c r="P26" s="47">
        <v>49909</v>
      </c>
      <c r="Q26" s="47">
        <v>46639</v>
      </c>
      <c r="R26" s="48">
        <v>7.0112995561654401</v>
      </c>
      <c r="S26" s="47">
        <v>11.9057475044581</v>
      </c>
      <c r="T26" s="47">
        <v>13.875657726366301</v>
      </c>
      <c r="U26" s="49">
        <v>-16.545876024757</v>
      </c>
    </row>
    <row r="27" spans="1:21" ht="12" thickBot="1">
      <c r="A27" s="71"/>
      <c r="B27" s="60" t="s">
        <v>25</v>
      </c>
      <c r="C27" s="61"/>
      <c r="D27" s="47">
        <v>298757.06050000002</v>
      </c>
      <c r="E27" s="47">
        <v>337941</v>
      </c>
      <c r="F27" s="48">
        <v>88.4050945283348</v>
      </c>
      <c r="G27" s="47">
        <v>355551.098</v>
      </c>
      <c r="H27" s="48">
        <v>-15.973523304940001</v>
      </c>
      <c r="I27" s="47">
        <v>89050.542700000005</v>
      </c>
      <c r="J27" s="48">
        <v>29.807008594529901</v>
      </c>
      <c r="K27" s="47">
        <v>106118.3545</v>
      </c>
      <c r="L27" s="48">
        <v>29.846161380719501</v>
      </c>
      <c r="M27" s="48">
        <v>-0.16083750902865701</v>
      </c>
      <c r="N27" s="47">
        <v>6494753.1376</v>
      </c>
      <c r="O27" s="47">
        <v>92783029.747099996</v>
      </c>
      <c r="P27" s="47">
        <v>40537</v>
      </c>
      <c r="Q27" s="47">
        <v>34600</v>
      </c>
      <c r="R27" s="48">
        <v>17.158959537572301</v>
      </c>
      <c r="S27" s="47">
        <v>7.3699844709771298</v>
      </c>
      <c r="T27" s="47">
        <v>7.01352881791908</v>
      </c>
      <c r="U27" s="49">
        <v>4.8365862161823001</v>
      </c>
    </row>
    <row r="28" spans="1:21" ht="12" thickBot="1">
      <c r="A28" s="71"/>
      <c r="B28" s="60" t="s">
        <v>26</v>
      </c>
      <c r="C28" s="61"/>
      <c r="D28" s="47">
        <v>1198858.2297</v>
      </c>
      <c r="E28" s="47">
        <v>1149892</v>
      </c>
      <c r="F28" s="48">
        <v>104.258332930397</v>
      </c>
      <c r="G28" s="47">
        <v>1427752.0567000001</v>
      </c>
      <c r="H28" s="48">
        <v>-16.031763072998</v>
      </c>
      <c r="I28" s="47">
        <v>52039.661500000002</v>
      </c>
      <c r="J28" s="48">
        <v>4.3407685922147996</v>
      </c>
      <c r="K28" s="47">
        <v>77151.864000000001</v>
      </c>
      <c r="L28" s="48">
        <v>5.4037298449650404</v>
      </c>
      <c r="M28" s="48">
        <v>-0.32549054809615502</v>
      </c>
      <c r="N28" s="47">
        <v>30050425.902899999</v>
      </c>
      <c r="O28" s="47">
        <v>333561948.99970001</v>
      </c>
      <c r="P28" s="47">
        <v>45437</v>
      </c>
      <c r="Q28" s="47">
        <v>43503</v>
      </c>
      <c r="R28" s="48">
        <v>4.4456704135346996</v>
      </c>
      <c r="S28" s="47">
        <v>26.385065688755901</v>
      </c>
      <c r="T28" s="47">
        <v>27.675556736316999</v>
      </c>
      <c r="U28" s="49">
        <v>-4.89099046704714</v>
      </c>
    </row>
    <row r="29" spans="1:21" ht="12" thickBot="1">
      <c r="A29" s="71"/>
      <c r="B29" s="60" t="s">
        <v>27</v>
      </c>
      <c r="C29" s="61"/>
      <c r="D29" s="47">
        <v>578236.674</v>
      </c>
      <c r="E29" s="47">
        <v>627220</v>
      </c>
      <c r="F29" s="48">
        <v>92.190407512515606</v>
      </c>
      <c r="G29" s="47">
        <v>580692.25340000005</v>
      </c>
      <c r="H29" s="48">
        <v>-0.42287104496786498</v>
      </c>
      <c r="I29" s="47">
        <v>82993.708199999994</v>
      </c>
      <c r="J29" s="48">
        <v>14.352895956232601</v>
      </c>
      <c r="K29" s="47">
        <v>113633.8535</v>
      </c>
      <c r="L29" s="48">
        <v>19.5686876886448</v>
      </c>
      <c r="M29" s="48">
        <v>-0.26963923475498403</v>
      </c>
      <c r="N29" s="47">
        <v>13470731.808700001</v>
      </c>
      <c r="O29" s="47">
        <v>223305623.47999999</v>
      </c>
      <c r="P29" s="47">
        <v>87828</v>
      </c>
      <c r="Q29" s="47">
        <v>85479</v>
      </c>
      <c r="R29" s="48">
        <v>2.7480433790755701</v>
      </c>
      <c r="S29" s="47">
        <v>6.5837395135947503</v>
      </c>
      <c r="T29" s="47">
        <v>6.1105360088442797</v>
      </c>
      <c r="U29" s="49">
        <v>7.1874578842823</v>
      </c>
    </row>
    <row r="30" spans="1:21" ht="12" thickBot="1">
      <c r="A30" s="71"/>
      <c r="B30" s="60" t="s">
        <v>28</v>
      </c>
      <c r="C30" s="61"/>
      <c r="D30" s="47">
        <v>1640769.7149</v>
      </c>
      <c r="E30" s="47">
        <v>2058740</v>
      </c>
      <c r="F30" s="48">
        <v>79.697762461505604</v>
      </c>
      <c r="G30" s="47">
        <v>1121195.7964999999</v>
      </c>
      <c r="H30" s="48">
        <v>46.341051226015701</v>
      </c>
      <c r="I30" s="47">
        <v>338072.30089999997</v>
      </c>
      <c r="J30" s="48">
        <v>20.604494209634101</v>
      </c>
      <c r="K30" s="47">
        <v>232151.58129999999</v>
      </c>
      <c r="L30" s="48">
        <v>20.705712777794901</v>
      </c>
      <c r="M30" s="48">
        <v>0.456256722469286</v>
      </c>
      <c r="N30" s="47">
        <v>20494232.7575</v>
      </c>
      <c r="O30" s="47">
        <v>397153318.14029998</v>
      </c>
      <c r="P30" s="47">
        <v>107051</v>
      </c>
      <c r="Q30" s="47">
        <v>64938</v>
      </c>
      <c r="R30" s="48">
        <v>64.8510887307894</v>
      </c>
      <c r="S30" s="47">
        <v>15.326991012694901</v>
      </c>
      <c r="T30" s="47">
        <v>13.9648621654501</v>
      </c>
      <c r="U30" s="49">
        <v>8.88712498178249</v>
      </c>
    </row>
    <row r="31" spans="1:21" ht="12" thickBot="1">
      <c r="A31" s="71"/>
      <c r="B31" s="60" t="s">
        <v>29</v>
      </c>
      <c r="C31" s="61"/>
      <c r="D31" s="47">
        <v>671154.33299999998</v>
      </c>
      <c r="E31" s="47">
        <v>868781</v>
      </c>
      <c r="F31" s="48">
        <v>77.252418388523694</v>
      </c>
      <c r="G31" s="47">
        <v>912234.91339999996</v>
      </c>
      <c r="H31" s="48">
        <v>-26.427466966975199</v>
      </c>
      <c r="I31" s="47">
        <v>44034.850599999998</v>
      </c>
      <c r="J31" s="48">
        <v>6.5610618057352204</v>
      </c>
      <c r="K31" s="47">
        <v>19598.671999999999</v>
      </c>
      <c r="L31" s="48">
        <v>2.1484238009432901</v>
      </c>
      <c r="M31" s="48">
        <v>1.24682828510013</v>
      </c>
      <c r="N31" s="47">
        <v>22725513.3259</v>
      </c>
      <c r="O31" s="47">
        <v>345320334.61379999</v>
      </c>
      <c r="P31" s="47">
        <v>25459</v>
      </c>
      <c r="Q31" s="47">
        <v>26605</v>
      </c>
      <c r="R31" s="48">
        <v>-4.3074610035707597</v>
      </c>
      <c r="S31" s="47">
        <v>26.362163989159001</v>
      </c>
      <c r="T31" s="47">
        <v>26.940067765457599</v>
      </c>
      <c r="U31" s="49">
        <v>-2.19217123653518</v>
      </c>
    </row>
    <row r="32" spans="1:21" ht="12" thickBot="1">
      <c r="A32" s="71"/>
      <c r="B32" s="60" t="s">
        <v>30</v>
      </c>
      <c r="C32" s="61"/>
      <c r="D32" s="47">
        <v>143059.77110000001</v>
      </c>
      <c r="E32" s="47">
        <v>151462</v>
      </c>
      <c r="F32" s="48">
        <v>94.452582892078496</v>
      </c>
      <c r="G32" s="47">
        <v>154800.14360000001</v>
      </c>
      <c r="H32" s="48">
        <v>-7.58421292575599</v>
      </c>
      <c r="I32" s="47">
        <v>38588.792500000003</v>
      </c>
      <c r="J32" s="48">
        <v>26.973895039316201</v>
      </c>
      <c r="K32" s="47">
        <v>44715.485500000003</v>
      </c>
      <c r="L32" s="48">
        <v>28.8859457492131</v>
      </c>
      <c r="M32" s="48">
        <v>-0.13701501686703199</v>
      </c>
      <c r="N32" s="47">
        <v>3408574.9881000002</v>
      </c>
      <c r="O32" s="47">
        <v>50851483.6558</v>
      </c>
      <c r="P32" s="47">
        <v>29347</v>
      </c>
      <c r="Q32" s="47">
        <v>27037</v>
      </c>
      <c r="R32" s="48">
        <v>8.5438473203387897</v>
      </c>
      <c r="S32" s="47">
        <v>4.8747664531297898</v>
      </c>
      <c r="T32" s="47">
        <v>4.7255662092687798</v>
      </c>
      <c r="U32" s="49">
        <v>3.0606644501957501</v>
      </c>
    </row>
    <row r="33" spans="1:21" ht="12" thickBot="1">
      <c r="A33" s="71"/>
      <c r="B33" s="60" t="s">
        <v>31</v>
      </c>
      <c r="C33" s="61"/>
      <c r="D33" s="47">
        <v>42.307899999999997</v>
      </c>
      <c r="E33" s="50"/>
      <c r="F33" s="50"/>
      <c r="G33" s="47">
        <v>247.2072</v>
      </c>
      <c r="H33" s="48">
        <v>-82.8856521978324</v>
      </c>
      <c r="I33" s="47">
        <v>8.2385000000000002</v>
      </c>
      <c r="J33" s="48">
        <v>19.472722588452701</v>
      </c>
      <c r="K33" s="47">
        <v>43.856099999999998</v>
      </c>
      <c r="L33" s="48">
        <v>17.740624059493399</v>
      </c>
      <c r="M33" s="48">
        <v>-0.81214699893515396</v>
      </c>
      <c r="N33" s="47">
        <v>196.1619</v>
      </c>
      <c r="O33" s="47">
        <v>30382.227599999998</v>
      </c>
      <c r="P33" s="47">
        <v>7</v>
      </c>
      <c r="Q33" s="47">
        <v>5</v>
      </c>
      <c r="R33" s="48">
        <v>40</v>
      </c>
      <c r="S33" s="47">
        <v>6.0439857142857196</v>
      </c>
      <c r="T33" s="47">
        <v>3.8462000000000001</v>
      </c>
      <c r="U33" s="49">
        <v>36.363185126182103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298012.27409999998</v>
      </c>
      <c r="E35" s="47">
        <v>201736</v>
      </c>
      <c r="F35" s="48">
        <v>147.72389365309101</v>
      </c>
      <c r="G35" s="47">
        <v>257949.27559999999</v>
      </c>
      <c r="H35" s="48">
        <v>15.5313475514951</v>
      </c>
      <c r="I35" s="47">
        <v>29145.348900000001</v>
      </c>
      <c r="J35" s="48">
        <v>9.7799156051606406</v>
      </c>
      <c r="K35" s="47">
        <v>37703.526100000003</v>
      </c>
      <c r="L35" s="48">
        <v>14.6166435289652</v>
      </c>
      <c r="M35" s="48">
        <v>-0.226986122658697</v>
      </c>
      <c r="N35" s="47">
        <v>7034486.5866</v>
      </c>
      <c r="O35" s="47">
        <v>59889997.099799998</v>
      </c>
      <c r="P35" s="47">
        <v>15395</v>
      </c>
      <c r="Q35" s="47">
        <v>15087</v>
      </c>
      <c r="R35" s="48">
        <v>2.04149267581362</v>
      </c>
      <c r="S35" s="47">
        <v>19.3577313478402</v>
      </c>
      <c r="T35" s="47">
        <v>19.678353092066001</v>
      </c>
      <c r="U35" s="49">
        <v>-1.65629813982093</v>
      </c>
    </row>
    <row r="36" spans="1:21" ht="12" thickBot="1">
      <c r="A36" s="71"/>
      <c r="B36" s="60" t="s">
        <v>37</v>
      </c>
      <c r="C36" s="61"/>
      <c r="D36" s="50"/>
      <c r="E36" s="47">
        <v>923821</v>
      </c>
      <c r="F36" s="50"/>
      <c r="G36" s="47">
        <v>125391.42</v>
      </c>
      <c r="H36" s="50"/>
      <c r="I36" s="50"/>
      <c r="J36" s="50"/>
      <c r="K36" s="47">
        <v>5164.9231</v>
      </c>
      <c r="L36" s="48">
        <v>4.1190402820224898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297718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350468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thickBot="1">
      <c r="A39" s="71"/>
      <c r="B39" s="60" t="s">
        <v>33</v>
      </c>
      <c r="C39" s="61"/>
      <c r="D39" s="47">
        <v>291509.40029999998</v>
      </c>
      <c r="E39" s="47">
        <v>692568</v>
      </c>
      <c r="F39" s="48">
        <v>42.091087127906597</v>
      </c>
      <c r="G39" s="47">
        <v>435324.22659999999</v>
      </c>
      <c r="H39" s="48">
        <v>-33.036256085086897</v>
      </c>
      <c r="I39" s="47">
        <v>13674.310100000001</v>
      </c>
      <c r="J39" s="48">
        <v>4.6908642005806396</v>
      </c>
      <c r="K39" s="47">
        <v>20259.6397</v>
      </c>
      <c r="L39" s="48">
        <v>4.65391964472854</v>
      </c>
      <c r="M39" s="48">
        <v>-0.32504672824956499</v>
      </c>
      <c r="N39" s="47">
        <v>5910605.1446000002</v>
      </c>
      <c r="O39" s="47">
        <v>127288103.35259999</v>
      </c>
      <c r="P39" s="47">
        <v>489</v>
      </c>
      <c r="Q39" s="47">
        <v>365</v>
      </c>
      <c r="R39" s="48">
        <v>33.972602739726</v>
      </c>
      <c r="S39" s="47">
        <v>596.13374294478501</v>
      </c>
      <c r="T39" s="47">
        <v>500.007024383562</v>
      </c>
      <c r="U39" s="49">
        <v>16.125025583416299</v>
      </c>
    </row>
    <row r="40" spans="1:21" ht="12" thickBot="1">
      <c r="A40" s="71"/>
      <c r="B40" s="60" t="s">
        <v>34</v>
      </c>
      <c r="C40" s="61"/>
      <c r="D40" s="47">
        <v>612149.31099999999</v>
      </c>
      <c r="E40" s="47">
        <v>482558</v>
      </c>
      <c r="F40" s="48">
        <v>126.855074623154</v>
      </c>
      <c r="G40" s="47">
        <v>724419.42669999995</v>
      </c>
      <c r="H40" s="48">
        <v>-15.4979438101808</v>
      </c>
      <c r="I40" s="47">
        <v>32756.4653</v>
      </c>
      <c r="J40" s="48">
        <v>5.3510581015748304</v>
      </c>
      <c r="K40" s="47">
        <v>47762.9735</v>
      </c>
      <c r="L40" s="48">
        <v>6.5932761794611299</v>
      </c>
      <c r="M40" s="48">
        <v>-0.31418705956403697</v>
      </c>
      <c r="N40" s="47">
        <v>13756533.048</v>
      </c>
      <c r="O40" s="47">
        <v>180040298.31510001</v>
      </c>
      <c r="P40" s="47">
        <v>3041</v>
      </c>
      <c r="Q40" s="47">
        <v>2844</v>
      </c>
      <c r="R40" s="48">
        <v>6.9268635724332004</v>
      </c>
      <c r="S40" s="47">
        <v>201.298688260441</v>
      </c>
      <c r="T40" s="47">
        <v>179.85645819268601</v>
      </c>
      <c r="U40" s="49">
        <v>10.6519472397218</v>
      </c>
    </row>
    <row r="41" spans="1:21" ht="12" thickBot="1">
      <c r="A41" s="71"/>
      <c r="B41" s="60" t="s">
        <v>40</v>
      </c>
      <c r="C41" s="61"/>
      <c r="D41" s="50"/>
      <c r="E41" s="47">
        <v>330170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137733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57109.310799999999</v>
      </c>
      <c r="E43" s="53"/>
      <c r="F43" s="53"/>
      <c r="G43" s="52">
        <v>28451.61</v>
      </c>
      <c r="H43" s="54">
        <v>100.724355493415</v>
      </c>
      <c r="I43" s="52">
        <v>9664.7857000000004</v>
      </c>
      <c r="J43" s="54">
        <v>16.923309990286199</v>
      </c>
      <c r="K43" s="52">
        <v>2877.4358999999999</v>
      </c>
      <c r="L43" s="54">
        <v>10.113437868718201</v>
      </c>
      <c r="M43" s="54">
        <v>2.3588187663885098</v>
      </c>
      <c r="N43" s="52">
        <v>798047.44189999998</v>
      </c>
      <c r="O43" s="52">
        <v>16768129.892899999</v>
      </c>
      <c r="P43" s="52">
        <v>54</v>
      </c>
      <c r="Q43" s="52">
        <v>42</v>
      </c>
      <c r="R43" s="54">
        <v>28.571428571428601</v>
      </c>
      <c r="S43" s="52">
        <v>1057.57982962963</v>
      </c>
      <c r="T43" s="52">
        <v>417.92637380952402</v>
      </c>
      <c r="U43" s="55">
        <v>60.4827586437722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58022</v>
      </c>
      <c r="D2" s="32">
        <v>718264.96149230795</v>
      </c>
      <c r="E2" s="32">
        <v>603014.36584187998</v>
      </c>
      <c r="F2" s="32">
        <v>115250.595650427</v>
      </c>
      <c r="G2" s="32">
        <v>603014.36584187998</v>
      </c>
      <c r="H2" s="32">
        <v>0.160456936965122</v>
      </c>
    </row>
    <row r="3" spans="1:8" ht="14.25">
      <c r="A3" s="32">
        <v>2</v>
      </c>
      <c r="B3" s="33">
        <v>13</v>
      </c>
      <c r="C3" s="32">
        <v>33126.324000000001</v>
      </c>
      <c r="D3" s="32">
        <v>117832.315392852</v>
      </c>
      <c r="E3" s="32">
        <v>93284.430443438498</v>
      </c>
      <c r="F3" s="32">
        <v>24547.884949413801</v>
      </c>
      <c r="G3" s="32">
        <v>93284.430443438498</v>
      </c>
      <c r="H3" s="32">
        <v>0.20832897043201901</v>
      </c>
    </row>
    <row r="4" spans="1:8" ht="14.25">
      <c r="A4" s="32">
        <v>3</v>
      </c>
      <c r="B4" s="33">
        <v>14</v>
      </c>
      <c r="C4" s="32">
        <v>121106</v>
      </c>
      <c r="D4" s="32">
        <v>235692.267254701</v>
      </c>
      <c r="E4" s="32">
        <v>206539.607845299</v>
      </c>
      <c r="F4" s="32">
        <v>29152.659409401698</v>
      </c>
      <c r="G4" s="32">
        <v>206539.607845299</v>
      </c>
      <c r="H4" s="32">
        <v>0.12368950304974501</v>
      </c>
    </row>
    <row r="5" spans="1:8" ht="14.25">
      <c r="A5" s="32">
        <v>4</v>
      </c>
      <c r="B5" s="33">
        <v>15</v>
      </c>
      <c r="C5" s="32">
        <v>5985</v>
      </c>
      <c r="D5" s="32">
        <v>107003.96578461499</v>
      </c>
      <c r="E5" s="32">
        <v>87331.572886324793</v>
      </c>
      <c r="F5" s="32">
        <v>19672.3928982906</v>
      </c>
      <c r="G5" s="32">
        <v>87331.572886324793</v>
      </c>
      <c r="H5" s="32">
        <v>0.18384732522800601</v>
      </c>
    </row>
    <row r="6" spans="1:8" ht="14.25">
      <c r="A6" s="32">
        <v>5</v>
      </c>
      <c r="B6" s="33">
        <v>16</v>
      </c>
      <c r="C6" s="32">
        <v>4141</v>
      </c>
      <c r="D6" s="32">
        <v>368079.23462393199</v>
      </c>
      <c r="E6" s="32">
        <v>368757.34485213697</v>
      </c>
      <c r="F6" s="32">
        <v>-678.11022820512801</v>
      </c>
      <c r="G6" s="32">
        <v>368757.34485213697</v>
      </c>
      <c r="H6" s="32">
        <v>-1.84229417043305E-3</v>
      </c>
    </row>
    <row r="7" spans="1:8" ht="14.25">
      <c r="A7" s="32">
        <v>6</v>
      </c>
      <c r="B7" s="33">
        <v>17</v>
      </c>
      <c r="C7" s="32">
        <v>27243</v>
      </c>
      <c r="D7" s="32">
        <v>868768.63321111095</v>
      </c>
      <c r="E7" s="32">
        <v>856900.67719829106</v>
      </c>
      <c r="F7" s="32">
        <v>11867.956012820499</v>
      </c>
      <c r="G7" s="32">
        <v>856900.67719829106</v>
      </c>
      <c r="H7" s="32">
        <v>1.3660663563502101E-2</v>
      </c>
    </row>
    <row r="8" spans="1:8" ht="14.25">
      <c r="A8" s="32">
        <v>7</v>
      </c>
      <c r="B8" s="33">
        <v>18</v>
      </c>
      <c r="C8" s="32">
        <v>63813</v>
      </c>
      <c r="D8" s="32">
        <v>234978.51869658101</v>
      </c>
      <c r="E8" s="32">
        <v>190786.62646495699</v>
      </c>
      <c r="F8" s="32">
        <v>44191.892231623897</v>
      </c>
      <c r="G8" s="32">
        <v>190786.62646495699</v>
      </c>
      <c r="H8" s="32">
        <v>0.18806779648095101</v>
      </c>
    </row>
    <row r="9" spans="1:8" ht="14.25">
      <c r="A9" s="32">
        <v>8</v>
      </c>
      <c r="B9" s="33">
        <v>19</v>
      </c>
      <c r="C9" s="32">
        <v>13813</v>
      </c>
      <c r="D9" s="32">
        <v>121829.524458974</v>
      </c>
      <c r="E9" s="32">
        <v>101285.595012821</v>
      </c>
      <c r="F9" s="32">
        <v>20543.929446153801</v>
      </c>
      <c r="G9" s="32">
        <v>101285.595012821</v>
      </c>
      <c r="H9" s="32">
        <v>0.16862849573932301</v>
      </c>
    </row>
    <row r="10" spans="1:8" ht="14.25">
      <c r="A10" s="32">
        <v>9</v>
      </c>
      <c r="B10" s="33">
        <v>21</v>
      </c>
      <c r="C10" s="32">
        <v>117947</v>
      </c>
      <c r="D10" s="32">
        <v>505117.88500000001</v>
      </c>
      <c r="E10" s="32">
        <v>463733.95490000001</v>
      </c>
      <c r="F10" s="32">
        <v>41383.930099999998</v>
      </c>
      <c r="G10" s="32">
        <v>463733.95490000001</v>
      </c>
      <c r="H10" s="32">
        <v>8.1929251228156405E-2</v>
      </c>
    </row>
    <row r="11" spans="1:8" ht="14.25">
      <c r="A11" s="32">
        <v>10</v>
      </c>
      <c r="B11" s="33">
        <v>22</v>
      </c>
      <c r="C11" s="32">
        <v>34225</v>
      </c>
      <c r="D11" s="32">
        <v>683080.32180085499</v>
      </c>
      <c r="E11" s="32">
        <v>651617.77692906</v>
      </c>
      <c r="F11" s="32">
        <v>31462.5448717949</v>
      </c>
      <c r="G11" s="32">
        <v>651617.77692906</v>
      </c>
      <c r="H11" s="32">
        <v>4.6059802731321299E-2</v>
      </c>
    </row>
    <row r="12" spans="1:8" ht="14.25">
      <c r="A12" s="32">
        <v>11</v>
      </c>
      <c r="B12" s="33">
        <v>23</v>
      </c>
      <c r="C12" s="32">
        <v>222388.84700000001</v>
      </c>
      <c r="D12" s="32">
        <v>2532146.0081572598</v>
      </c>
      <c r="E12" s="32">
        <v>2163871.03694615</v>
      </c>
      <c r="F12" s="32">
        <v>368274.971211111</v>
      </c>
      <c r="G12" s="32">
        <v>2163871.03694615</v>
      </c>
      <c r="H12" s="32">
        <v>0.14543986406183501</v>
      </c>
    </row>
    <row r="13" spans="1:8" ht="14.25">
      <c r="A13" s="32">
        <v>12</v>
      </c>
      <c r="B13" s="33">
        <v>24</v>
      </c>
      <c r="C13" s="32">
        <v>27416.766</v>
      </c>
      <c r="D13" s="32">
        <v>649620.10899230803</v>
      </c>
      <c r="E13" s="32">
        <v>594288.42437521403</v>
      </c>
      <c r="F13" s="32">
        <v>55331.684617093997</v>
      </c>
      <c r="G13" s="32">
        <v>594288.42437521403</v>
      </c>
      <c r="H13" s="32">
        <v>8.5175449237439194E-2</v>
      </c>
    </row>
    <row r="14" spans="1:8" ht="14.25">
      <c r="A14" s="32">
        <v>13</v>
      </c>
      <c r="B14" s="33">
        <v>25</v>
      </c>
      <c r="C14" s="32">
        <v>73417</v>
      </c>
      <c r="D14" s="32">
        <v>917040.08970000001</v>
      </c>
      <c r="E14" s="32">
        <v>848573.74329999997</v>
      </c>
      <c r="F14" s="32">
        <v>68466.346399999995</v>
      </c>
      <c r="G14" s="32">
        <v>848573.74329999997</v>
      </c>
      <c r="H14" s="32">
        <v>7.4660145362236099E-2</v>
      </c>
    </row>
    <row r="15" spans="1:8" ht="14.25">
      <c r="A15" s="32">
        <v>14</v>
      </c>
      <c r="B15" s="33">
        <v>26</v>
      </c>
      <c r="C15" s="32">
        <v>80169</v>
      </c>
      <c r="D15" s="32">
        <v>355105.87073185801</v>
      </c>
      <c r="E15" s="32">
        <v>305671.32482389401</v>
      </c>
      <c r="F15" s="32">
        <v>49434.545907964603</v>
      </c>
      <c r="G15" s="32">
        <v>305671.32482389401</v>
      </c>
      <c r="H15" s="32">
        <v>0.13921072553963099</v>
      </c>
    </row>
    <row r="16" spans="1:8" ht="14.25">
      <c r="A16" s="32">
        <v>15</v>
      </c>
      <c r="B16" s="33">
        <v>27</v>
      </c>
      <c r="C16" s="32">
        <v>136149.353</v>
      </c>
      <c r="D16" s="32">
        <v>976527.25040000002</v>
      </c>
      <c r="E16" s="32">
        <v>839865.58770000003</v>
      </c>
      <c r="F16" s="32">
        <v>136661.66269999999</v>
      </c>
      <c r="G16" s="32">
        <v>839865.58770000003</v>
      </c>
      <c r="H16" s="32">
        <v>0.139946594059737</v>
      </c>
    </row>
    <row r="17" spans="1:8" ht="14.25">
      <c r="A17" s="32">
        <v>16</v>
      </c>
      <c r="B17" s="33">
        <v>29</v>
      </c>
      <c r="C17" s="32">
        <v>210231</v>
      </c>
      <c r="D17" s="32">
        <v>2439260.9940991499</v>
      </c>
      <c r="E17" s="32">
        <v>2263435.8807008499</v>
      </c>
      <c r="F17" s="32">
        <v>175825.113398291</v>
      </c>
      <c r="G17" s="32">
        <v>2263435.8807008499</v>
      </c>
      <c r="H17" s="32">
        <v>7.2081304060382198E-2</v>
      </c>
    </row>
    <row r="18" spans="1:8" ht="14.25">
      <c r="A18" s="32">
        <v>17</v>
      </c>
      <c r="B18" s="33">
        <v>31</v>
      </c>
      <c r="C18" s="32">
        <v>36136.771999999997</v>
      </c>
      <c r="D18" s="32">
        <v>272764.16764656198</v>
      </c>
      <c r="E18" s="32">
        <v>227535.12525882499</v>
      </c>
      <c r="F18" s="32">
        <v>45229.042387737201</v>
      </c>
      <c r="G18" s="32">
        <v>227535.12525882499</v>
      </c>
      <c r="H18" s="32">
        <v>0.16581739008454899</v>
      </c>
    </row>
    <row r="19" spans="1:8" ht="14.25">
      <c r="A19" s="32">
        <v>18</v>
      </c>
      <c r="B19" s="33">
        <v>32</v>
      </c>
      <c r="C19" s="32">
        <v>21451.148000000001</v>
      </c>
      <c r="D19" s="32">
        <v>345679.938485939</v>
      </c>
      <c r="E19" s="32">
        <v>313268.65640792699</v>
      </c>
      <c r="F19" s="32">
        <v>32411.2820780119</v>
      </c>
      <c r="G19" s="32">
        <v>313268.65640792699</v>
      </c>
      <c r="H19" s="32">
        <v>9.3760957664976705E-2</v>
      </c>
    </row>
    <row r="20" spans="1:8" ht="14.25">
      <c r="A20" s="32">
        <v>19</v>
      </c>
      <c r="B20" s="33">
        <v>33</v>
      </c>
      <c r="C20" s="32">
        <v>36677.718000000001</v>
      </c>
      <c r="D20" s="32">
        <v>594203.97562391602</v>
      </c>
      <c r="E20" s="32">
        <v>468472.40492422302</v>
      </c>
      <c r="F20" s="32">
        <v>125731.57069969299</v>
      </c>
      <c r="G20" s="32">
        <v>468472.40492422302</v>
      </c>
      <c r="H20" s="32">
        <v>0.21159665006898401</v>
      </c>
    </row>
    <row r="21" spans="1:8" ht="14.25">
      <c r="A21" s="32">
        <v>20</v>
      </c>
      <c r="B21" s="33">
        <v>34</v>
      </c>
      <c r="C21" s="32">
        <v>53243.798999999999</v>
      </c>
      <c r="D21" s="32">
        <v>298757.06134073797</v>
      </c>
      <c r="E21" s="32">
        <v>209706.53371764001</v>
      </c>
      <c r="F21" s="32">
        <v>89050.527623097805</v>
      </c>
      <c r="G21" s="32">
        <v>209706.53371764001</v>
      </c>
      <c r="H21" s="32">
        <v>0.29807003464106901</v>
      </c>
    </row>
    <row r="22" spans="1:8" ht="14.25">
      <c r="A22" s="32">
        <v>21</v>
      </c>
      <c r="B22" s="33">
        <v>35</v>
      </c>
      <c r="C22" s="32">
        <v>54441.72</v>
      </c>
      <c r="D22" s="32">
        <v>1198858.22899381</v>
      </c>
      <c r="E22" s="32">
        <v>1146818.5774252999</v>
      </c>
      <c r="F22" s="32">
        <v>52039.651568508503</v>
      </c>
      <c r="G22" s="32">
        <v>1146818.5774252999</v>
      </c>
      <c r="H22" s="32">
        <v>4.3407677663592603E-2</v>
      </c>
    </row>
    <row r="23" spans="1:8" ht="14.25">
      <c r="A23" s="32">
        <v>22</v>
      </c>
      <c r="B23" s="33">
        <v>36</v>
      </c>
      <c r="C23" s="32">
        <v>161964.878</v>
      </c>
      <c r="D23" s="32">
        <v>578236.67083274305</v>
      </c>
      <c r="E23" s="32">
        <v>495242.91509052401</v>
      </c>
      <c r="F23" s="32">
        <v>82993.755742219801</v>
      </c>
      <c r="G23" s="32">
        <v>495242.91509052401</v>
      </c>
      <c r="H23" s="32">
        <v>0.14352904256780699</v>
      </c>
    </row>
    <row r="24" spans="1:8" ht="14.25">
      <c r="A24" s="32">
        <v>23</v>
      </c>
      <c r="B24" s="33">
        <v>37</v>
      </c>
      <c r="C24" s="32">
        <v>171364.83100000001</v>
      </c>
      <c r="D24" s="32">
        <v>1640769.6881716801</v>
      </c>
      <c r="E24" s="32">
        <v>1302697.45458424</v>
      </c>
      <c r="F24" s="32">
        <v>338072.23358744598</v>
      </c>
      <c r="G24" s="32">
        <v>1302697.45458424</v>
      </c>
      <c r="H24" s="32">
        <v>0.20604490442784901</v>
      </c>
    </row>
    <row r="25" spans="1:8" ht="14.25">
      <c r="A25" s="32">
        <v>24</v>
      </c>
      <c r="B25" s="33">
        <v>38</v>
      </c>
      <c r="C25" s="32">
        <v>143890.03</v>
      </c>
      <c r="D25" s="32">
        <v>671154.279872566</v>
      </c>
      <c r="E25" s="32">
        <v>627119.16590530996</v>
      </c>
      <c r="F25" s="32">
        <v>44035.113967256599</v>
      </c>
      <c r="G25" s="32">
        <v>627119.16590530996</v>
      </c>
      <c r="H25" s="32">
        <v>6.5611015660389904E-2</v>
      </c>
    </row>
    <row r="26" spans="1:8" ht="14.25">
      <c r="A26" s="32">
        <v>25</v>
      </c>
      <c r="B26" s="33">
        <v>39</v>
      </c>
      <c r="C26" s="32">
        <v>95088.982000000004</v>
      </c>
      <c r="D26" s="32">
        <v>143059.674399123</v>
      </c>
      <c r="E26" s="32">
        <v>104470.979052806</v>
      </c>
      <c r="F26" s="32">
        <v>38588.695346316301</v>
      </c>
      <c r="G26" s="32">
        <v>104470.979052806</v>
      </c>
      <c r="H26" s="32">
        <v>0.269738453609629</v>
      </c>
    </row>
    <row r="27" spans="1:8" ht="14.25">
      <c r="A27" s="32">
        <v>26</v>
      </c>
      <c r="B27" s="33">
        <v>40</v>
      </c>
      <c r="C27" s="32">
        <v>11</v>
      </c>
      <c r="D27" s="32">
        <v>42.307899999999997</v>
      </c>
      <c r="E27" s="32">
        <v>34.069400000000002</v>
      </c>
      <c r="F27" s="32">
        <v>8.2385000000000002</v>
      </c>
      <c r="G27" s="32">
        <v>34.069400000000002</v>
      </c>
      <c r="H27" s="32">
        <v>0.19472722588452701</v>
      </c>
    </row>
    <row r="28" spans="1:8" ht="14.25">
      <c r="A28" s="32">
        <v>27</v>
      </c>
      <c r="B28" s="33">
        <v>42</v>
      </c>
      <c r="C28" s="32">
        <v>22262.413</v>
      </c>
      <c r="D28" s="32">
        <v>298012.27370000002</v>
      </c>
      <c r="E28" s="32">
        <v>268866.91110000003</v>
      </c>
      <c r="F28" s="32">
        <v>29145.3626</v>
      </c>
      <c r="G28" s="32">
        <v>268866.91110000003</v>
      </c>
      <c r="H28" s="32">
        <v>9.7799202154135997E-2</v>
      </c>
    </row>
    <row r="29" spans="1:8" ht="14.25">
      <c r="A29" s="32">
        <v>28</v>
      </c>
      <c r="B29" s="33">
        <v>75</v>
      </c>
      <c r="C29" s="32">
        <v>495</v>
      </c>
      <c r="D29" s="32">
        <v>291509.40170940198</v>
      </c>
      <c r="E29" s="32">
        <v>277835.08606837603</v>
      </c>
      <c r="F29" s="32">
        <v>13674.3156410256</v>
      </c>
      <c r="G29" s="32">
        <v>277835.08606837603</v>
      </c>
      <c r="H29" s="32">
        <v>4.6908660787061698E-2</v>
      </c>
    </row>
    <row r="30" spans="1:8" ht="14.25">
      <c r="A30" s="32">
        <v>29</v>
      </c>
      <c r="B30" s="33">
        <v>76</v>
      </c>
      <c r="C30" s="32">
        <v>3290</v>
      </c>
      <c r="D30" s="32">
        <v>612149.30494871805</v>
      </c>
      <c r="E30" s="32">
        <v>579453.75084017101</v>
      </c>
      <c r="F30" s="32">
        <v>32695.554108546999</v>
      </c>
      <c r="G30" s="32">
        <v>579453.75084017101</v>
      </c>
      <c r="H30" s="32">
        <v>5.3411077729290303E-2</v>
      </c>
    </row>
    <row r="31" spans="1:8" ht="14.25">
      <c r="A31" s="32">
        <v>30</v>
      </c>
      <c r="B31" s="33">
        <v>99</v>
      </c>
      <c r="C31" s="32">
        <v>55</v>
      </c>
      <c r="D31" s="32">
        <v>57109.310869071902</v>
      </c>
      <c r="E31" s="32">
        <v>47444.524922471799</v>
      </c>
      <c r="F31" s="32">
        <v>9664.78594660011</v>
      </c>
      <c r="G31" s="32">
        <v>47444.524922471799</v>
      </c>
      <c r="H31" s="32">
        <v>0.169233104016217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2013-12-25T07:13:46Z</dcterms:modified>
</cp:coreProperties>
</file>