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<sst xmlns="http://schemas.openxmlformats.org/spreadsheetml/2006/main" count="114" uniqueCount="71">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</sst>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312" Type="http://schemas.openxmlformats.org/officeDocument/2006/relationships/image" Target="cid:3176d9a7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307" Type="http://schemas.openxmlformats.org/officeDocument/2006/relationships/hyperlink" Target="cid:2722c4b8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17884317.074499998</v>
      </c>
      <c r="F3" s="25">
        <f>RA!I7</f>
        <v>1752123.1310000001</v>
      </c>
      <c r="G3" s="16">
        <f>E3-F3</f>
        <v>16132193.943499997</v>
      </c>
      <c r="H3" s="27">
        <f>RA!J7</f>
        <v>9.7969809174219495</v>
      </c>
      <c r="I3" s="20">
        <f>SUM(I4:I39)</f>
        <v>17884320.606443029</v>
      </c>
      <c r="J3" s="21">
        <f>SUM(J4:J39)</f>
        <v>16132193.92788012</v>
      </c>
      <c r="K3" s="22">
        <f>E3-I3</f>
        <v>-3.5319430306553841</v>
      </c>
      <c r="L3" s="22">
        <f>G3-J3</f>
        <v>1.5619877725839615E-2</v>
      </c>
    </row>
    <row r="4" spans="1:12">
      <c r="A4" s="59">
        <f>RA!A8</f>
        <v>41638</v>
      </c>
      <c r="B4" s="12">
        <v>12</v>
      </c>
      <c r="C4" s="56" t="s">
        <v>6</v>
      </c>
      <c r="D4" s="56"/>
      <c r="E4" s="15">
        <f>VLOOKUP(C4,RA!B8:D39,3,0)</f>
        <v>744169.25719999999</v>
      </c>
      <c r="F4" s="25">
        <f>VLOOKUP(C4,RA!B8:I43,8,0)</f>
        <v>95584.090299999996</v>
      </c>
      <c r="G4" s="16">
        <f t="shared" ref="G4:G39" si="0">E4-F4</f>
        <v>648585.16689999995</v>
      </c>
      <c r="H4" s="27">
        <f>RA!J8</f>
        <v>12.844401911957901</v>
      </c>
      <c r="I4" s="20">
        <f>VLOOKUP(B4,RMS!B:D,3,FALSE)</f>
        <v>744169.83067777799</v>
      </c>
      <c r="J4" s="21">
        <f>VLOOKUP(B4,RMS!B:E,4,FALSE)</f>
        <v>648585.16999829095</v>
      </c>
      <c r="K4" s="22">
        <f t="shared" ref="K4:K39" si="1">E4-I4</f>
        <v>-0.57347777800168842</v>
      </c>
      <c r="L4" s="22">
        <f t="shared" ref="L4:L39" si="2">G4-J4</f>
        <v>-3.0982909956946969E-3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71208.260200000004</v>
      </c>
      <c r="F5" s="25">
        <f>VLOOKUP(C5,RA!B9:I44,8,0)</f>
        <v>15959.7309</v>
      </c>
      <c r="G5" s="16">
        <f t="shared" si="0"/>
        <v>55248.529300000002</v>
      </c>
      <c r="H5" s="27">
        <f>RA!J9</f>
        <v>22.412752193600099</v>
      </c>
      <c r="I5" s="20">
        <f>VLOOKUP(B5,RMS!B:D,3,FALSE)</f>
        <v>71208.280034649404</v>
      </c>
      <c r="J5" s="21">
        <f>VLOOKUP(B5,RMS!B:E,4,FALSE)</f>
        <v>55248.528097602299</v>
      </c>
      <c r="K5" s="22">
        <f t="shared" si="1"/>
        <v>-1.9834649399854243E-2</v>
      </c>
      <c r="L5" s="22">
        <f t="shared" si="2"/>
        <v>1.2023977033095434E-3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109175.7968</v>
      </c>
      <c r="F6" s="25">
        <f>VLOOKUP(C6,RA!B10:I45,8,0)</f>
        <v>27400.588800000001</v>
      </c>
      <c r="G6" s="16">
        <f t="shared" si="0"/>
        <v>81775.207999999999</v>
      </c>
      <c r="H6" s="27">
        <f>RA!J10</f>
        <v>25.097676960577001</v>
      </c>
      <c r="I6" s="20">
        <f>VLOOKUP(B6,RMS!B:D,3,FALSE)</f>
        <v>109177.639453846</v>
      </c>
      <c r="J6" s="21">
        <f>VLOOKUP(B6,RMS!B:E,4,FALSE)</f>
        <v>81775.2078290598</v>
      </c>
      <c r="K6" s="22">
        <f t="shared" si="1"/>
        <v>-1.8426538460043957</v>
      </c>
      <c r="L6" s="22">
        <f t="shared" si="2"/>
        <v>1.7094019858632237E-4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108178.7596</v>
      </c>
      <c r="F7" s="25">
        <f>VLOOKUP(C7,RA!B11:I46,8,0)</f>
        <v>16306.748600000001</v>
      </c>
      <c r="G7" s="16">
        <f t="shared" si="0"/>
        <v>91872.010999999999</v>
      </c>
      <c r="H7" s="27">
        <f>RA!J11</f>
        <v>15.0738912706113</v>
      </c>
      <c r="I7" s="20">
        <f>VLOOKUP(B7,RMS!B:D,3,FALSE)</f>
        <v>108178.786212821</v>
      </c>
      <c r="J7" s="21">
        <f>VLOOKUP(B7,RMS!B:E,4,FALSE)</f>
        <v>91872.010999999999</v>
      </c>
      <c r="K7" s="22">
        <f t="shared" si="1"/>
        <v>-2.6612820991431363E-2</v>
      </c>
      <c r="L7" s="22">
        <f t="shared" si="2"/>
        <v>0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329204.08100000001</v>
      </c>
      <c r="F8" s="25">
        <f>VLOOKUP(C8,RA!B12:I47,8,0)</f>
        <v>13347.1319</v>
      </c>
      <c r="G8" s="16">
        <f t="shared" si="0"/>
        <v>315856.94910000003</v>
      </c>
      <c r="H8" s="27">
        <f>RA!J12</f>
        <v>4.0543640465988</v>
      </c>
      <c r="I8" s="20">
        <f>VLOOKUP(B8,RMS!B:D,3,FALSE)</f>
        <v>329204.06484700902</v>
      </c>
      <c r="J8" s="21">
        <f>VLOOKUP(B8,RMS!B:E,4,FALSE)</f>
        <v>315856.94877606799</v>
      </c>
      <c r="K8" s="22">
        <f t="shared" si="1"/>
        <v>1.6152990981936455E-2</v>
      </c>
      <c r="L8" s="22">
        <f t="shared" si="2"/>
        <v>3.239320358261466E-4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427954.99560000002</v>
      </c>
      <c r="F9" s="25">
        <f>VLOOKUP(C9,RA!B13:I48,8,0)</f>
        <v>69004.467799999999</v>
      </c>
      <c r="G9" s="16">
        <f t="shared" si="0"/>
        <v>358950.52780000004</v>
      </c>
      <c r="H9" s="27">
        <f>RA!J13</f>
        <v>16.1242346764184</v>
      </c>
      <c r="I9" s="20">
        <f>VLOOKUP(B9,RMS!B:D,3,FALSE)</f>
        <v>427955.115541026</v>
      </c>
      <c r="J9" s="21">
        <f>VLOOKUP(B9,RMS!B:E,4,FALSE)</f>
        <v>358950.52844017098</v>
      </c>
      <c r="K9" s="22">
        <f t="shared" si="1"/>
        <v>-0.11994102597236633</v>
      </c>
      <c r="L9" s="22">
        <f t="shared" si="2"/>
        <v>-6.4017093973234296E-4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211727.17499999999</v>
      </c>
      <c r="F10" s="25">
        <f>VLOOKUP(C10,RA!B14:I49,8,0)</f>
        <v>34635.086799999997</v>
      </c>
      <c r="G10" s="16">
        <f t="shared" si="0"/>
        <v>177092.0882</v>
      </c>
      <c r="H10" s="27">
        <f>RA!J14</f>
        <v>16.358356833505201</v>
      </c>
      <c r="I10" s="20">
        <f>VLOOKUP(B10,RMS!B:D,3,FALSE)</f>
        <v>211727.17288290599</v>
      </c>
      <c r="J10" s="21">
        <f>VLOOKUP(B10,RMS!B:E,4,FALSE)</f>
        <v>177092.08574359</v>
      </c>
      <c r="K10" s="22">
        <f t="shared" si="1"/>
        <v>2.1170940017327666E-3</v>
      </c>
      <c r="L10" s="22">
        <f t="shared" si="2"/>
        <v>2.4564100021962076E-3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118503.1608</v>
      </c>
      <c r="F11" s="25">
        <f>VLOOKUP(C11,RA!B15:I50,8,0)</f>
        <v>3660.1023</v>
      </c>
      <c r="G11" s="16">
        <f t="shared" si="0"/>
        <v>114843.0585</v>
      </c>
      <c r="H11" s="27">
        <f>RA!J15</f>
        <v>3.0886115402248402</v>
      </c>
      <c r="I11" s="20">
        <f>VLOOKUP(B11,RMS!B:D,3,FALSE)</f>
        <v>118503.223487179</v>
      </c>
      <c r="J11" s="21">
        <f>VLOOKUP(B11,RMS!B:E,4,FALSE)</f>
        <v>114843.05806068399</v>
      </c>
      <c r="K11" s="22">
        <f t="shared" si="1"/>
        <v>-6.2687179000931792E-2</v>
      </c>
      <c r="L11" s="22">
        <f t="shared" si="2"/>
        <v>4.3931600521318614E-4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618225.37910000002</v>
      </c>
      <c r="F12" s="25">
        <f>VLOOKUP(C12,RA!B16:I51,8,0)</f>
        <v>42468.269099999998</v>
      </c>
      <c r="G12" s="16">
        <f t="shared" si="0"/>
        <v>575757.11</v>
      </c>
      <c r="H12" s="27">
        <f>RA!J16</f>
        <v>6.8693830010383001</v>
      </c>
      <c r="I12" s="20">
        <f>VLOOKUP(B12,RMS!B:D,3,FALSE)</f>
        <v>618225.28040000005</v>
      </c>
      <c r="J12" s="21">
        <f>VLOOKUP(B12,RMS!B:E,4,FALSE)</f>
        <v>575757.11</v>
      </c>
      <c r="K12" s="22">
        <f t="shared" si="1"/>
        <v>9.869999997317791E-2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541579.79909999995</v>
      </c>
      <c r="F13" s="25">
        <f>VLOOKUP(C13,RA!B17:I52,8,0)</f>
        <v>-7032.8779000000004</v>
      </c>
      <c r="G13" s="16">
        <f t="shared" si="0"/>
        <v>548612.67699999991</v>
      </c>
      <c r="H13" s="27">
        <f>RA!J17</f>
        <v>-1.2985857138112</v>
      </c>
      <c r="I13" s="20">
        <f>VLOOKUP(B13,RMS!B:D,3,FALSE)</f>
        <v>541579.84409230796</v>
      </c>
      <c r="J13" s="21">
        <f>VLOOKUP(B13,RMS!B:E,4,FALSE)</f>
        <v>548612.67773846199</v>
      </c>
      <c r="K13" s="22">
        <f t="shared" si="1"/>
        <v>-4.4992308015935123E-2</v>
      </c>
      <c r="L13" s="22">
        <f t="shared" si="2"/>
        <v>-7.3846208397299051E-4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1803958.8726999999</v>
      </c>
      <c r="F14" s="25">
        <f>VLOOKUP(C14,RA!B18:I53,8,0)</f>
        <v>280584.55430000002</v>
      </c>
      <c r="G14" s="16">
        <f t="shared" si="0"/>
        <v>1523374.3184</v>
      </c>
      <c r="H14" s="27">
        <f>RA!J18</f>
        <v>15.5538221267787</v>
      </c>
      <c r="I14" s="20">
        <f>VLOOKUP(B14,RMS!B:D,3,FALSE)</f>
        <v>1803958.9768538501</v>
      </c>
      <c r="J14" s="21">
        <f>VLOOKUP(B14,RMS!B:E,4,FALSE)</f>
        <v>1523374.30238376</v>
      </c>
      <c r="K14" s="22">
        <f t="shared" si="1"/>
        <v>-0.10415385011583567</v>
      </c>
      <c r="L14" s="22">
        <f t="shared" si="2"/>
        <v>1.6016239998862147E-2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634475.97490000003</v>
      </c>
      <c r="F15" s="25">
        <f>VLOOKUP(C15,RA!B19:I54,8,0)</f>
        <v>68522.622600000002</v>
      </c>
      <c r="G15" s="16">
        <f t="shared" si="0"/>
        <v>565953.35230000003</v>
      </c>
      <c r="H15" s="27">
        <f>RA!J19</f>
        <v>10.799876640057199</v>
      </c>
      <c r="I15" s="20">
        <f>VLOOKUP(B15,RMS!B:D,3,FALSE)</f>
        <v>634476.03748717904</v>
      </c>
      <c r="J15" s="21">
        <f>VLOOKUP(B15,RMS!B:E,4,FALSE)</f>
        <v>565953.35203504295</v>
      </c>
      <c r="K15" s="22">
        <f t="shared" si="1"/>
        <v>-6.2587179010733962E-2</v>
      </c>
      <c r="L15" s="22">
        <f t="shared" si="2"/>
        <v>2.6495708152651787E-4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1467778.3829000001</v>
      </c>
      <c r="F16" s="25">
        <f>VLOOKUP(C16,RA!B20:I55,8,0)</f>
        <v>63034.555500000002</v>
      </c>
      <c r="G16" s="16">
        <f t="shared" si="0"/>
        <v>1404743.8274000001</v>
      </c>
      <c r="H16" s="27">
        <f>RA!J20</f>
        <v>4.2945553793657796</v>
      </c>
      <c r="I16" s="20">
        <f>VLOOKUP(B16,RMS!B:D,3,FALSE)</f>
        <v>1467778.5379999999</v>
      </c>
      <c r="J16" s="21">
        <f>VLOOKUP(B16,RMS!B:E,4,FALSE)</f>
        <v>1404743.8274000001</v>
      </c>
      <c r="K16" s="22">
        <f t="shared" si="1"/>
        <v>-0.15509999985806644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390198.98869999999</v>
      </c>
      <c r="F17" s="25">
        <f>VLOOKUP(C17,RA!B21:I56,8,0)</f>
        <v>45907.536800000002</v>
      </c>
      <c r="G17" s="16">
        <f t="shared" si="0"/>
        <v>344291.45189999999</v>
      </c>
      <c r="H17" s="27">
        <f>RA!J21</f>
        <v>11.7651603744405</v>
      </c>
      <c r="I17" s="20">
        <f>VLOOKUP(B17,RMS!B:D,3,FALSE)</f>
        <v>390198.68621907599</v>
      </c>
      <c r="J17" s="21">
        <f>VLOOKUP(B17,RMS!B:E,4,FALSE)</f>
        <v>344291.45186430699</v>
      </c>
      <c r="K17" s="22">
        <f t="shared" si="1"/>
        <v>0.30248092400142923</v>
      </c>
      <c r="L17" s="22">
        <f t="shared" si="2"/>
        <v>3.5692995879799128E-5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1021757.9243</v>
      </c>
      <c r="F18" s="25">
        <f>VLOOKUP(C18,RA!B22:I57,8,0)</f>
        <v>126506.2616</v>
      </c>
      <c r="G18" s="16">
        <f t="shared" si="0"/>
        <v>895251.66269999999</v>
      </c>
      <c r="H18" s="27">
        <f>RA!J22</f>
        <v>12.3812361608713</v>
      </c>
      <c r="I18" s="20">
        <f>VLOOKUP(B18,RMS!B:D,3,FALSE)</f>
        <v>1021758.20820265</v>
      </c>
      <c r="J18" s="21">
        <f>VLOOKUP(B18,RMS!B:E,4,FALSE)</f>
        <v>895251.66586725705</v>
      </c>
      <c r="K18" s="22">
        <f t="shared" si="1"/>
        <v>-0.2839026500005275</v>
      </c>
      <c r="L18" s="22">
        <f t="shared" si="2"/>
        <v>-3.1672570621594787E-3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2761043.9068999998</v>
      </c>
      <c r="F19" s="25">
        <f>VLOOKUP(C19,RA!B23:I58,8,0)</f>
        <v>144535.6525</v>
      </c>
      <c r="G19" s="16">
        <f t="shared" si="0"/>
        <v>2616508.2544</v>
      </c>
      <c r="H19" s="27">
        <f>RA!J23</f>
        <v>5.2348190529965004</v>
      </c>
      <c r="I19" s="20">
        <f>VLOOKUP(B19,RMS!B:D,3,FALSE)</f>
        <v>2761044.82741111</v>
      </c>
      <c r="J19" s="21">
        <f>VLOOKUP(B19,RMS!B:E,4,FALSE)</f>
        <v>2616508.2886179499</v>
      </c>
      <c r="K19" s="22">
        <f t="shared" si="1"/>
        <v>-0.92051111022010446</v>
      </c>
      <c r="L19" s="22">
        <f t="shared" si="2"/>
        <v>-3.4217949956655502E-2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277897.04239999998</v>
      </c>
      <c r="F20" s="25">
        <f>VLOOKUP(C20,RA!B24:I59,8,0)</f>
        <v>49712.8482</v>
      </c>
      <c r="G20" s="16">
        <f t="shared" si="0"/>
        <v>228184.19419999997</v>
      </c>
      <c r="H20" s="27">
        <f>RA!J24</f>
        <v>17.888944686372099</v>
      </c>
      <c r="I20" s="20">
        <f>VLOOKUP(B20,RMS!B:D,3,FALSE)</f>
        <v>277897.04938025097</v>
      </c>
      <c r="J20" s="21">
        <f>VLOOKUP(B20,RMS!B:E,4,FALSE)</f>
        <v>228184.191441979</v>
      </c>
      <c r="K20" s="22">
        <f t="shared" si="1"/>
        <v>-6.9802509970031679E-3</v>
      </c>
      <c r="L20" s="22">
        <f t="shared" si="2"/>
        <v>2.7580209716688842E-3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358181.52669999999</v>
      </c>
      <c r="F21" s="25">
        <f>VLOOKUP(C21,RA!B25:I60,8,0)</f>
        <v>28169.282899999998</v>
      </c>
      <c r="G21" s="16">
        <f t="shared" si="0"/>
        <v>330012.2438</v>
      </c>
      <c r="H21" s="27">
        <f>RA!J25</f>
        <v>7.86452700660735</v>
      </c>
      <c r="I21" s="20">
        <f>VLOOKUP(B21,RMS!B:D,3,FALSE)</f>
        <v>358181.51824421802</v>
      </c>
      <c r="J21" s="21">
        <f>VLOOKUP(B21,RMS!B:E,4,FALSE)</f>
        <v>330012.25064485898</v>
      </c>
      <c r="K21" s="22">
        <f t="shared" si="1"/>
        <v>8.4557819645851851E-3</v>
      </c>
      <c r="L21" s="22">
        <f t="shared" si="2"/>
        <v>-6.8448589881882071E-3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803346.90339999995</v>
      </c>
      <c r="F22" s="25">
        <f>VLOOKUP(C22,RA!B26:I61,8,0)</f>
        <v>130102.06849999999</v>
      </c>
      <c r="G22" s="16">
        <f t="shared" si="0"/>
        <v>673244.8348999999</v>
      </c>
      <c r="H22" s="27">
        <f>RA!J26</f>
        <v>16.195004667270101</v>
      </c>
      <c r="I22" s="20">
        <f>VLOOKUP(B22,RMS!B:D,3,FALSE)</f>
        <v>803346.90158109798</v>
      </c>
      <c r="J22" s="21">
        <f>VLOOKUP(B22,RMS!B:E,4,FALSE)</f>
        <v>673244.875530474</v>
      </c>
      <c r="K22" s="22">
        <f t="shared" si="1"/>
        <v>1.8189019756391644E-3</v>
      </c>
      <c r="L22" s="22">
        <f t="shared" si="2"/>
        <v>-4.063047410454601E-2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255305.3376</v>
      </c>
      <c r="F23" s="25">
        <f>VLOOKUP(C23,RA!B27:I62,8,0)</f>
        <v>75238.733600000007</v>
      </c>
      <c r="G23" s="16">
        <f t="shared" si="0"/>
        <v>180066.60399999999</v>
      </c>
      <c r="H23" s="27">
        <f>RA!J27</f>
        <v>29.4700981606113</v>
      </c>
      <c r="I23" s="20">
        <f>VLOOKUP(B23,RMS!B:D,3,FALSE)</f>
        <v>255305.30061351601</v>
      </c>
      <c r="J23" s="21">
        <f>VLOOKUP(B23,RMS!B:E,4,FALSE)</f>
        <v>180066.609794966</v>
      </c>
      <c r="K23" s="22">
        <f t="shared" si="1"/>
        <v>3.6986483988584951E-2</v>
      </c>
      <c r="L23" s="22">
        <f t="shared" si="2"/>
        <v>-5.7949660113081336E-3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1144755.2245</v>
      </c>
      <c r="F24" s="25">
        <f>VLOOKUP(C24,RA!B28:I63,8,0)</f>
        <v>57822.3845</v>
      </c>
      <c r="G24" s="16">
        <f t="shared" si="0"/>
        <v>1086932.8400000001</v>
      </c>
      <c r="H24" s="27">
        <f>RA!J28</f>
        <v>5.0510697188785798</v>
      </c>
      <c r="I24" s="20">
        <f>VLOOKUP(B24,RMS!B:D,3,FALSE)</f>
        <v>1144755.2241769901</v>
      </c>
      <c r="J24" s="21">
        <f>VLOOKUP(B24,RMS!B:E,4,FALSE)</f>
        <v>1086932.83403097</v>
      </c>
      <c r="K24" s="22">
        <f t="shared" si="1"/>
        <v>3.2300991006195545E-4</v>
      </c>
      <c r="L24" s="22">
        <f t="shared" si="2"/>
        <v>5.9690300840884447E-3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575510.25580000004</v>
      </c>
      <c r="F25" s="25">
        <f>VLOOKUP(C25,RA!B29:I64,8,0)</f>
        <v>90998.627999999997</v>
      </c>
      <c r="G25" s="16">
        <f t="shared" si="0"/>
        <v>484511.62780000002</v>
      </c>
      <c r="H25" s="27">
        <f>RA!J29</f>
        <v>15.811816919492699</v>
      </c>
      <c r="I25" s="20">
        <f>VLOOKUP(B25,RMS!B:D,3,FALSE)</f>
        <v>575510.253715044</v>
      </c>
      <c r="J25" s="21">
        <f>VLOOKUP(B25,RMS!B:E,4,FALSE)</f>
        <v>484511.61414099397</v>
      </c>
      <c r="K25" s="22">
        <f t="shared" si="1"/>
        <v>2.0849560387432575E-3</v>
      </c>
      <c r="L25" s="22">
        <f t="shared" si="2"/>
        <v>1.3659006042871624E-2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824899.46959999995</v>
      </c>
      <c r="F26" s="25">
        <f>VLOOKUP(C26,RA!B30:I65,8,0)</f>
        <v>147376.95310000001</v>
      </c>
      <c r="G26" s="16">
        <f t="shared" si="0"/>
        <v>677522.51649999991</v>
      </c>
      <c r="H26" s="27">
        <f>RA!J30</f>
        <v>17.866050171115301</v>
      </c>
      <c r="I26" s="20">
        <f>VLOOKUP(B26,RMS!B:D,3,FALSE)</f>
        <v>824899.47036991199</v>
      </c>
      <c r="J26" s="21">
        <f>VLOOKUP(B26,RMS!B:E,4,FALSE)</f>
        <v>677522.51079473796</v>
      </c>
      <c r="K26" s="22">
        <f t="shared" si="1"/>
        <v>-7.6991203241050243E-4</v>
      </c>
      <c r="L26" s="22">
        <f t="shared" si="2"/>
        <v>5.7052619522437453E-3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758787.19019999995</v>
      </c>
      <c r="F27" s="25">
        <f>VLOOKUP(C27,RA!B31:I66,8,0)</f>
        <v>17815.6463</v>
      </c>
      <c r="G27" s="16">
        <f t="shared" si="0"/>
        <v>740971.54389999993</v>
      </c>
      <c r="H27" s="27">
        <f>RA!J31</f>
        <v>2.3479107884391399</v>
      </c>
      <c r="I27" s="20">
        <f>VLOOKUP(B27,RMS!B:D,3,FALSE)</f>
        <v>758787.14553008799</v>
      </c>
      <c r="J27" s="21">
        <f>VLOOKUP(B27,RMS!B:E,4,FALSE)</f>
        <v>740971.55090707995</v>
      </c>
      <c r="K27" s="22">
        <f t="shared" si="1"/>
        <v>4.4669911963865161E-2</v>
      </c>
      <c r="L27" s="22">
        <f t="shared" si="2"/>
        <v>-7.0070800138637424E-3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146414.9938</v>
      </c>
      <c r="F28" s="25">
        <f>VLOOKUP(C28,RA!B32:I67,8,0)</f>
        <v>36332.253499999999</v>
      </c>
      <c r="G28" s="16">
        <f t="shared" si="0"/>
        <v>110082.7403</v>
      </c>
      <c r="H28" s="27">
        <f>RA!J32</f>
        <v>24.814571620737901</v>
      </c>
      <c r="I28" s="20">
        <f>VLOOKUP(B28,RMS!B:D,3,FALSE)</f>
        <v>146414.82315737099</v>
      </c>
      <c r="J28" s="21">
        <f>VLOOKUP(B28,RMS!B:E,4,FALSE)</f>
        <v>110082.72470795699</v>
      </c>
      <c r="K28" s="22">
        <f t="shared" si="1"/>
        <v>0.17064262900385074</v>
      </c>
      <c r="L28" s="22">
        <f t="shared" si="2"/>
        <v>1.5592043011565693E-2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15.3847</v>
      </c>
      <c r="F29" s="25">
        <f>VLOOKUP(C29,RA!B33:I68,8,0)</f>
        <v>2.9954999999999998</v>
      </c>
      <c r="G29" s="16">
        <f t="shared" si="0"/>
        <v>12.389200000000001</v>
      </c>
      <c r="H29" s="27">
        <f>RA!J33</f>
        <v>19.470642911464001</v>
      </c>
      <c r="I29" s="20">
        <f>VLOOKUP(B29,RMS!B:D,3,FALSE)</f>
        <v>15.3847</v>
      </c>
      <c r="J29" s="21">
        <f>VLOOKUP(B29,RMS!B:E,4,FALSE)</f>
        <v>12.389200000000001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415900.62760000001</v>
      </c>
      <c r="F31" s="25">
        <f>VLOOKUP(C31,RA!B35:I70,8,0)</f>
        <v>32907.860399999998</v>
      </c>
      <c r="G31" s="16">
        <f t="shared" si="0"/>
        <v>382992.7672</v>
      </c>
      <c r="H31" s="27">
        <f>RA!J35</f>
        <v>7.9124334555344102</v>
      </c>
      <c r="I31" s="20">
        <f>VLOOKUP(B31,RMS!B:D,3,FALSE)</f>
        <v>415900.62709999998</v>
      </c>
      <c r="J31" s="21">
        <f>VLOOKUP(B31,RMS!B:E,4,FALSE)</f>
        <v>382992.71840000001</v>
      </c>
      <c r="K31" s="22">
        <f t="shared" si="1"/>
        <v>5.0000002374872565E-4</v>
      </c>
      <c r="L31" s="22">
        <f t="shared" si="2"/>
        <v>4.8799999989569187E-2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274761.96649999998</v>
      </c>
      <c r="F35" s="25">
        <f>VLOOKUP(C35,RA!B8:I74,8,0)</f>
        <v>15330.520399999999</v>
      </c>
      <c r="G35" s="16">
        <f t="shared" si="0"/>
        <v>259431.44609999997</v>
      </c>
      <c r="H35" s="27">
        <f>RA!J39</f>
        <v>5.5795642298258201</v>
      </c>
      <c r="I35" s="20">
        <f>VLOOKUP(B35,RMS!B:D,3,FALSE)</f>
        <v>274761.96581196599</v>
      </c>
      <c r="J35" s="21">
        <f>VLOOKUP(B35,RMS!B:E,4,FALSE)</f>
        <v>259431.443162393</v>
      </c>
      <c r="K35" s="22">
        <f t="shared" si="1"/>
        <v>6.8803399335592985E-4</v>
      </c>
      <c r="L35" s="22">
        <f t="shared" si="2"/>
        <v>2.9376069724094123E-3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664591.05630000005</v>
      </c>
      <c r="F36" s="25">
        <f>VLOOKUP(C36,RA!B8:I75,8,0)</f>
        <v>26800.132399999999</v>
      </c>
      <c r="G36" s="16">
        <f t="shared" si="0"/>
        <v>637790.92390000005</v>
      </c>
      <c r="H36" s="27">
        <f>RA!J40</f>
        <v>4.0325749415295</v>
      </c>
      <c r="I36" s="20">
        <f>VLOOKUP(B36,RMS!B:D,3,FALSE)</f>
        <v>664591.04987948702</v>
      </c>
      <c r="J36" s="21">
        <f>VLOOKUP(B36,RMS!B:E,4,FALSE)</f>
        <v>637790.92273504299</v>
      </c>
      <c r="K36" s="22">
        <f t="shared" si="1"/>
        <v>6.4205130329355597E-3</v>
      </c>
      <c r="L36" s="22">
        <f t="shared" si="2"/>
        <v>1.1649570660665631E-3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24809.3806</v>
      </c>
      <c r="F39" s="25">
        <f>VLOOKUP(C39,RA!B8:I78,8,0)</f>
        <v>3088.3018000000002</v>
      </c>
      <c r="G39" s="16">
        <f t="shared" si="0"/>
        <v>21721.078799999999</v>
      </c>
      <c r="H39" s="27">
        <f>RA!J43</f>
        <v>12.448121336813999</v>
      </c>
      <c r="I39" s="20">
        <f>VLOOKUP(B39,RMS!B:D,3,FALSE)</f>
        <v>24809.380379699</v>
      </c>
      <c r="J39" s="21">
        <f>VLOOKUP(B39,RMS!B:E,4,FALSE)</f>
        <v>21721.0785364193</v>
      </c>
      <c r="K39" s="22">
        <f t="shared" si="1"/>
        <v>2.203010008088313E-4</v>
      </c>
      <c r="L39" s="22">
        <f t="shared" si="2"/>
        <v>2.6358069953857921E-4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17884317.074499998</v>
      </c>
      <c r="E7" s="44">
        <v>26072301</v>
      </c>
      <c r="F7" s="45">
        <v>68.595085161451607</v>
      </c>
      <c r="G7" s="44">
        <v>20885129.380199999</v>
      </c>
      <c r="H7" s="45">
        <v>-14.3681767590336</v>
      </c>
      <c r="I7" s="44">
        <v>1752123.1310000001</v>
      </c>
      <c r="J7" s="45">
        <v>9.7969809174219495</v>
      </c>
      <c r="K7" s="44">
        <v>1980855.9848</v>
      </c>
      <c r="L7" s="45">
        <v>9.4845281958269201</v>
      </c>
      <c r="M7" s="45">
        <v>-0.115471723111206</v>
      </c>
      <c r="N7" s="44">
        <v>523497893.18580002</v>
      </c>
      <c r="O7" s="44">
        <v>6340217098.4111996</v>
      </c>
      <c r="P7" s="44">
        <v>937738</v>
      </c>
      <c r="Q7" s="44">
        <v>1179302</v>
      </c>
      <c r="R7" s="45">
        <v>-20.4836420187535</v>
      </c>
      <c r="S7" s="44">
        <v>19.071763194517001</v>
      </c>
      <c r="T7" s="44">
        <v>19.7138782075329</v>
      </c>
      <c r="U7" s="46">
        <v>-3.3668361255686801</v>
      </c>
    </row>
    <row r="8" spans="1:23" ht="12" thickBot="1">
      <c r="A8" s="68">
        <v>41638</v>
      </c>
      <c r="B8" s="71" t="s">
        <v>6</v>
      </c>
      <c r="C8" s="72"/>
      <c r="D8" s="47">
        <v>744169.25719999999</v>
      </c>
      <c r="E8" s="47">
        <v>840637</v>
      </c>
      <c r="F8" s="48">
        <v>88.524447198969398</v>
      </c>
      <c r="G8" s="47">
        <v>632520.06709999999</v>
      </c>
      <c r="H8" s="48">
        <v>17.651485843270301</v>
      </c>
      <c r="I8" s="47">
        <v>95584.090299999996</v>
      </c>
      <c r="J8" s="48">
        <v>12.844401911957901</v>
      </c>
      <c r="K8" s="47">
        <v>150664.92550000001</v>
      </c>
      <c r="L8" s="48">
        <v>23.819785859249301</v>
      </c>
      <c r="M8" s="48">
        <v>-0.365584989453966</v>
      </c>
      <c r="N8" s="47">
        <v>20164108.0856</v>
      </c>
      <c r="O8" s="47">
        <v>224418760.77430001</v>
      </c>
      <c r="P8" s="47">
        <v>30247</v>
      </c>
      <c r="Q8" s="47">
        <v>39342</v>
      </c>
      <c r="R8" s="48">
        <v>-23.1177876061207</v>
      </c>
      <c r="S8" s="47">
        <v>24.603076576189402</v>
      </c>
      <c r="T8" s="47">
        <v>25.372683633267201</v>
      </c>
      <c r="U8" s="49">
        <v>-3.1280927598408201</v>
      </c>
    </row>
    <row r="9" spans="1:23" ht="12" thickBot="1">
      <c r="A9" s="69"/>
      <c r="B9" s="71" t="s">
        <v>7</v>
      </c>
      <c r="C9" s="72"/>
      <c r="D9" s="47">
        <v>71208.260200000004</v>
      </c>
      <c r="E9" s="47">
        <v>162535</v>
      </c>
      <c r="F9" s="48">
        <v>43.811031593195302</v>
      </c>
      <c r="G9" s="47">
        <v>88665.111600000004</v>
      </c>
      <c r="H9" s="48">
        <v>-19.688523574812699</v>
      </c>
      <c r="I9" s="47">
        <v>15959.7309</v>
      </c>
      <c r="J9" s="48">
        <v>22.412752193600099</v>
      </c>
      <c r="K9" s="47">
        <v>18267.202499999999</v>
      </c>
      <c r="L9" s="48">
        <v>20.602469415940998</v>
      </c>
      <c r="M9" s="48">
        <v>-0.126317732559214</v>
      </c>
      <c r="N9" s="47">
        <v>2872981.5452000001</v>
      </c>
      <c r="O9" s="47">
        <v>40681400.847400002</v>
      </c>
      <c r="P9" s="47">
        <v>4558</v>
      </c>
      <c r="Q9" s="47">
        <v>7831</v>
      </c>
      <c r="R9" s="48">
        <v>-41.795428425488403</v>
      </c>
      <c r="S9" s="47">
        <v>15.6226985958754</v>
      </c>
      <c r="T9" s="47">
        <v>16.176612322819601</v>
      </c>
      <c r="U9" s="49">
        <v>-3.5455700789774101</v>
      </c>
    </row>
    <row r="10" spans="1:23" ht="12" thickBot="1">
      <c r="A10" s="69"/>
      <c r="B10" s="71" t="s">
        <v>8</v>
      </c>
      <c r="C10" s="72"/>
      <c r="D10" s="47">
        <v>109175.7968</v>
      </c>
      <c r="E10" s="47">
        <v>195212</v>
      </c>
      <c r="F10" s="48">
        <v>55.926785648423298</v>
      </c>
      <c r="G10" s="47">
        <v>127151.9994</v>
      </c>
      <c r="H10" s="48">
        <v>-14.1375697470943</v>
      </c>
      <c r="I10" s="47">
        <v>27400.588800000001</v>
      </c>
      <c r="J10" s="48">
        <v>25.097676960577001</v>
      </c>
      <c r="K10" s="47">
        <v>32246.082699999999</v>
      </c>
      <c r="L10" s="48">
        <v>25.3602639770995</v>
      </c>
      <c r="M10" s="48">
        <v>-0.150266125193557</v>
      </c>
      <c r="N10" s="47">
        <v>4060383.2681</v>
      </c>
      <c r="O10" s="47">
        <v>55406502.735299997</v>
      </c>
      <c r="P10" s="47">
        <v>84845</v>
      </c>
      <c r="Q10" s="47">
        <v>106620</v>
      </c>
      <c r="R10" s="48">
        <v>-20.4229975614331</v>
      </c>
      <c r="S10" s="47">
        <v>1.28676759738346</v>
      </c>
      <c r="T10" s="47">
        <v>1.56831555524292</v>
      </c>
      <c r="U10" s="49">
        <v>-21.8802492720488</v>
      </c>
    </row>
    <row r="11" spans="1:23" ht="12" thickBot="1">
      <c r="A11" s="69"/>
      <c r="B11" s="71" t="s">
        <v>9</v>
      </c>
      <c r="C11" s="72"/>
      <c r="D11" s="47">
        <v>108178.7596</v>
      </c>
      <c r="E11" s="47">
        <v>133129</v>
      </c>
      <c r="F11" s="48">
        <v>81.258598502204606</v>
      </c>
      <c r="G11" s="47">
        <v>147204.6624</v>
      </c>
      <c r="H11" s="48">
        <v>-26.511322510936999</v>
      </c>
      <c r="I11" s="47">
        <v>16306.748600000001</v>
      </c>
      <c r="J11" s="48">
        <v>15.0738912706113</v>
      </c>
      <c r="K11" s="47">
        <v>25144.464</v>
      </c>
      <c r="L11" s="48">
        <v>17.0812959250399</v>
      </c>
      <c r="M11" s="48">
        <v>-0.35147758170546001</v>
      </c>
      <c r="N11" s="47">
        <v>2863751.2905000001</v>
      </c>
      <c r="O11" s="47">
        <v>21433317.230999999</v>
      </c>
      <c r="P11" s="47">
        <v>4178</v>
      </c>
      <c r="Q11" s="47">
        <v>5978</v>
      </c>
      <c r="R11" s="48">
        <v>-30.110404817664801</v>
      </c>
      <c r="S11" s="47">
        <v>25.892474772618499</v>
      </c>
      <c r="T11" s="47">
        <v>22.001090833054501</v>
      </c>
      <c r="U11" s="49">
        <v>15.0290150854144</v>
      </c>
    </row>
    <row r="12" spans="1:23" ht="12" thickBot="1">
      <c r="A12" s="69"/>
      <c r="B12" s="71" t="s">
        <v>10</v>
      </c>
      <c r="C12" s="72"/>
      <c r="D12" s="47">
        <v>329204.08100000001</v>
      </c>
      <c r="E12" s="47">
        <v>465436</v>
      </c>
      <c r="F12" s="48">
        <v>70.730257436038499</v>
      </c>
      <c r="G12" s="47">
        <v>539910.21920000005</v>
      </c>
      <c r="H12" s="48">
        <v>-39.026143737788303</v>
      </c>
      <c r="I12" s="47">
        <v>13347.1319</v>
      </c>
      <c r="J12" s="48">
        <v>4.0543640465988</v>
      </c>
      <c r="K12" s="47">
        <v>57689.637499999997</v>
      </c>
      <c r="L12" s="48">
        <v>10.685042706819001</v>
      </c>
      <c r="M12" s="48">
        <v>-0.76863900557530795</v>
      </c>
      <c r="N12" s="47">
        <v>9492929.9129000008</v>
      </c>
      <c r="O12" s="47">
        <v>81483761.567499995</v>
      </c>
      <c r="P12" s="47">
        <v>2758</v>
      </c>
      <c r="Q12" s="47">
        <v>3916</v>
      </c>
      <c r="R12" s="48">
        <v>-29.5709908069459</v>
      </c>
      <c r="S12" s="47">
        <v>119.363336113125</v>
      </c>
      <c r="T12" s="47">
        <v>112.16223146067399</v>
      </c>
      <c r="U12" s="49">
        <v>6.03292844096325</v>
      </c>
    </row>
    <row r="13" spans="1:23" ht="12" thickBot="1">
      <c r="A13" s="69"/>
      <c r="B13" s="71" t="s">
        <v>11</v>
      </c>
      <c r="C13" s="72"/>
      <c r="D13" s="47">
        <v>427954.99560000002</v>
      </c>
      <c r="E13" s="47">
        <v>645606</v>
      </c>
      <c r="F13" s="48">
        <v>66.287332459735495</v>
      </c>
      <c r="G13" s="47">
        <v>572191.43409999995</v>
      </c>
      <c r="H13" s="48">
        <v>-25.2077241818325</v>
      </c>
      <c r="I13" s="47">
        <v>69004.467799999999</v>
      </c>
      <c r="J13" s="48">
        <v>16.1242346764184</v>
      </c>
      <c r="K13" s="47">
        <v>102604.69899999999</v>
      </c>
      <c r="L13" s="48">
        <v>17.931883087587099</v>
      </c>
      <c r="M13" s="48">
        <v>-0.32747263553689698</v>
      </c>
      <c r="N13" s="47">
        <v>15030770.324999999</v>
      </c>
      <c r="O13" s="47">
        <v>124710133.7313</v>
      </c>
      <c r="P13" s="47">
        <v>10913</v>
      </c>
      <c r="Q13" s="47">
        <v>14921</v>
      </c>
      <c r="R13" s="48">
        <v>-26.8614704108304</v>
      </c>
      <c r="S13" s="47">
        <v>39.215155832493402</v>
      </c>
      <c r="T13" s="47">
        <v>42.831086897661002</v>
      </c>
      <c r="U13" s="49">
        <v>-9.2207489385303596</v>
      </c>
    </row>
    <row r="14" spans="1:23" ht="12" thickBot="1">
      <c r="A14" s="69"/>
      <c r="B14" s="71" t="s">
        <v>12</v>
      </c>
      <c r="C14" s="72"/>
      <c r="D14" s="47">
        <v>211727.17499999999</v>
      </c>
      <c r="E14" s="47">
        <v>312151</v>
      </c>
      <c r="F14" s="48">
        <v>67.828446809396695</v>
      </c>
      <c r="G14" s="47">
        <v>284876.70020000002</v>
      </c>
      <c r="H14" s="48">
        <v>-25.677608996679901</v>
      </c>
      <c r="I14" s="47">
        <v>34635.086799999997</v>
      </c>
      <c r="J14" s="48">
        <v>16.358356833505201</v>
      </c>
      <c r="K14" s="47">
        <v>47031.668299999998</v>
      </c>
      <c r="L14" s="48">
        <v>16.5094822661808</v>
      </c>
      <c r="M14" s="48">
        <v>-0.263579455037107</v>
      </c>
      <c r="N14" s="47">
        <v>7107833.5294000003</v>
      </c>
      <c r="O14" s="47">
        <v>63797521.174500003</v>
      </c>
      <c r="P14" s="47">
        <v>3184</v>
      </c>
      <c r="Q14" s="47">
        <v>4440</v>
      </c>
      <c r="R14" s="48">
        <v>-28.2882882882883</v>
      </c>
      <c r="S14" s="47">
        <v>66.497228329145699</v>
      </c>
      <c r="T14" s="47">
        <v>68.614726103603601</v>
      </c>
      <c r="U14" s="49">
        <v>-3.1843399005696198</v>
      </c>
    </row>
    <row r="15" spans="1:23" ht="12" thickBot="1">
      <c r="A15" s="69"/>
      <c r="B15" s="71" t="s">
        <v>13</v>
      </c>
      <c r="C15" s="72"/>
      <c r="D15" s="47">
        <v>118503.1608</v>
      </c>
      <c r="E15" s="47">
        <v>186962</v>
      </c>
      <c r="F15" s="48">
        <v>63.383554305152899</v>
      </c>
      <c r="G15" s="47">
        <v>175849.00409999999</v>
      </c>
      <c r="H15" s="48">
        <v>-32.610843372982202</v>
      </c>
      <c r="I15" s="47">
        <v>3660.1023</v>
      </c>
      <c r="J15" s="48">
        <v>3.0886115402248402</v>
      </c>
      <c r="K15" s="47">
        <v>38256.257700000002</v>
      </c>
      <c r="L15" s="48">
        <v>21.7551745008717</v>
      </c>
      <c r="M15" s="48">
        <v>-0.90432670313176</v>
      </c>
      <c r="N15" s="47">
        <v>4220635.7202000003</v>
      </c>
      <c r="O15" s="47">
        <v>40211579.182499997</v>
      </c>
      <c r="P15" s="47">
        <v>3924</v>
      </c>
      <c r="Q15" s="47">
        <v>5083</v>
      </c>
      <c r="R15" s="48">
        <v>-22.801495180011798</v>
      </c>
      <c r="S15" s="47">
        <v>30.199582262996898</v>
      </c>
      <c r="T15" s="47">
        <v>31.538006020066899</v>
      </c>
      <c r="U15" s="49">
        <v>-4.4319280492495396</v>
      </c>
    </row>
    <row r="16" spans="1:23" ht="12" thickBot="1">
      <c r="A16" s="69"/>
      <c r="B16" s="71" t="s">
        <v>14</v>
      </c>
      <c r="C16" s="72"/>
      <c r="D16" s="47">
        <v>618225.37910000002</v>
      </c>
      <c r="E16" s="47">
        <v>689323</v>
      </c>
      <c r="F16" s="48">
        <v>89.685877172239998</v>
      </c>
      <c r="G16" s="47">
        <v>593932.52830000001</v>
      </c>
      <c r="H16" s="48">
        <v>4.0901701190761104</v>
      </c>
      <c r="I16" s="47">
        <v>42468.269099999998</v>
      </c>
      <c r="J16" s="48">
        <v>6.8693830010383001</v>
      </c>
      <c r="K16" s="47">
        <v>6606.8278</v>
      </c>
      <c r="L16" s="48">
        <v>1.11238692699835</v>
      </c>
      <c r="M16" s="48">
        <v>5.4279364296432799</v>
      </c>
      <c r="N16" s="47">
        <v>19231171.4498</v>
      </c>
      <c r="O16" s="47">
        <v>305176383.60339999</v>
      </c>
      <c r="P16" s="47">
        <v>36353</v>
      </c>
      <c r="Q16" s="47">
        <v>48778</v>
      </c>
      <c r="R16" s="48">
        <v>-25.472549100004102</v>
      </c>
      <c r="S16" s="47">
        <v>17.006172230627499</v>
      </c>
      <c r="T16" s="47">
        <v>16.1262024375743</v>
      </c>
      <c r="U16" s="49">
        <v>5.1744142133780704</v>
      </c>
    </row>
    <row r="17" spans="1:21" ht="12" thickBot="1">
      <c r="A17" s="69"/>
      <c r="B17" s="71" t="s">
        <v>15</v>
      </c>
      <c r="C17" s="72"/>
      <c r="D17" s="47">
        <v>541579.79909999995</v>
      </c>
      <c r="E17" s="47">
        <v>940454</v>
      </c>
      <c r="F17" s="48">
        <v>57.587058920478803</v>
      </c>
      <c r="G17" s="47">
        <v>520397.98989999999</v>
      </c>
      <c r="H17" s="48">
        <v>4.0703095728848604</v>
      </c>
      <c r="I17" s="47">
        <v>-7032.8779000000004</v>
      </c>
      <c r="J17" s="48">
        <v>-1.2985857138112</v>
      </c>
      <c r="K17" s="47">
        <v>45242.811500000003</v>
      </c>
      <c r="L17" s="48">
        <v>8.6938866748301393</v>
      </c>
      <c r="M17" s="48">
        <v>-1.1554474106897601</v>
      </c>
      <c r="N17" s="47">
        <v>15980827.354599999</v>
      </c>
      <c r="O17" s="47">
        <v>281263834.42589998</v>
      </c>
      <c r="P17" s="47">
        <v>10296</v>
      </c>
      <c r="Q17" s="47">
        <v>11490</v>
      </c>
      <c r="R17" s="48">
        <v>-10.3916449086162</v>
      </c>
      <c r="S17" s="47">
        <v>52.6009905885781</v>
      </c>
      <c r="T17" s="47">
        <v>46.366586936466497</v>
      </c>
      <c r="U17" s="49">
        <v>11.852255218679</v>
      </c>
    </row>
    <row r="18" spans="1:21" ht="12" thickBot="1">
      <c r="A18" s="69"/>
      <c r="B18" s="71" t="s">
        <v>16</v>
      </c>
      <c r="C18" s="72"/>
      <c r="D18" s="47">
        <v>1803958.8726999999</v>
      </c>
      <c r="E18" s="47">
        <v>2778119</v>
      </c>
      <c r="F18" s="48">
        <v>64.934542857955293</v>
      </c>
      <c r="G18" s="47">
        <v>1953398.6653</v>
      </c>
      <c r="H18" s="48">
        <v>-7.6502454544807001</v>
      </c>
      <c r="I18" s="47">
        <v>280584.55430000002</v>
      </c>
      <c r="J18" s="48">
        <v>15.5538221267787</v>
      </c>
      <c r="K18" s="47">
        <v>237348.155</v>
      </c>
      <c r="L18" s="48">
        <v>12.150523045614401</v>
      </c>
      <c r="M18" s="48">
        <v>0.18216446342294099</v>
      </c>
      <c r="N18" s="47">
        <v>54918860.484200001</v>
      </c>
      <c r="O18" s="47">
        <v>718784434.3089</v>
      </c>
      <c r="P18" s="47">
        <v>82832</v>
      </c>
      <c r="Q18" s="47">
        <v>116392</v>
      </c>
      <c r="R18" s="48">
        <v>-28.833596810777401</v>
      </c>
      <c r="S18" s="47">
        <v>21.7785260853293</v>
      </c>
      <c r="T18" s="47">
        <v>21.012936095264301</v>
      </c>
      <c r="U18" s="49">
        <v>3.51534344916386</v>
      </c>
    </row>
    <row r="19" spans="1:21" ht="12" thickBot="1">
      <c r="A19" s="69"/>
      <c r="B19" s="71" t="s">
        <v>17</v>
      </c>
      <c r="C19" s="72"/>
      <c r="D19" s="47">
        <v>634475.97490000003</v>
      </c>
      <c r="E19" s="47">
        <v>771978</v>
      </c>
      <c r="F19" s="48">
        <v>82.188349266429896</v>
      </c>
      <c r="G19" s="47">
        <v>845958.63410000002</v>
      </c>
      <c r="H19" s="48">
        <v>-24.999172616163701</v>
      </c>
      <c r="I19" s="47">
        <v>68522.622600000002</v>
      </c>
      <c r="J19" s="48">
        <v>10.799876640057199</v>
      </c>
      <c r="K19" s="47">
        <v>73958.1302</v>
      </c>
      <c r="L19" s="48">
        <v>8.7425232415391907</v>
      </c>
      <c r="M19" s="48">
        <v>-7.3494389126673998E-2</v>
      </c>
      <c r="N19" s="47">
        <v>21418000.614799999</v>
      </c>
      <c r="O19" s="47">
        <v>252587876.20070001</v>
      </c>
      <c r="P19" s="47">
        <v>15716</v>
      </c>
      <c r="Q19" s="47">
        <v>22209</v>
      </c>
      <c r="R19" s="48">
        <v>-29.235895357737899</v>
      </c>
      <c r="S19" s="47">
        <v>40.371339711122403</v>
      </c>
      <c r="T19" s="47">
        <v>37.387898293484596</v>
      </c>
      <c r="U19" s="49">
        <v>7.3899985459631701</v>
      </c>
    </row>
    <row r="20" spans="1:21" ht="12" thickBot="1">
      <c r="A20" s="69"/>
      <c r="B20" s="71" t="s">
        <v>18</v>
      </c>
      <c r="C20" s="72"/>
      <c r="D20" s="47">
        <v>1467778.3829000001</v>
      </c>
      <c r="E20" s="47">
        <v>1625738</v>
      </c>
      <c r="F20" s="48">
        <v>90.283820818606699</v>
      </c>
      <c r="G20" s="47">
        <v>1783060.1798</v>
      </c>
      <c r="H20" s="48">
        <v>-17.682061462185999</v>
      </c>
      <c r="I20" s="47">
        <v>63034.555500000002</v>
      </c>
      <c r="J20" s="48">
        <v>4.2945553793657796</v>
      </c>
      <c r="K20" s="47">
        <v>14537.3645</v>
      </c>
      <c r="L20" s="48">
        <v>0.81530419806865995</v>
      </c>
      <c r="M20" s="48">
        <v>3.3360373539509198</v>
      </c>
      <c r="N20" s="47">
        <v>33136674.274999999</v>
      </c>
      <c r="O20" s="47">
        <v>387006591.17839998</v>
      </c>
      <c r="P20" s="47">
        <v>44049</v>
      </c>
      <c r="Q20" s="47">
        <v>53848</v>
      </c>
      <c r="R20" s="48">
        <v>-18.197518942207701</v>
      </c>
      <c r="S20" s="47">
        <v>33.321491586642203</v>
      </c>
      <c r="T20" s="47">
        <v>32.343818598647999</v>
      </c>
      <c r="U20" s="49">
        <v>2.9340612963017501</v>
      </c>
    </row>
    <row r="21" spans="1:21" ht="12" thickBot="1">
      <c r="A21" s="69"/>
      <c r="B21" s="71" t="s">
        <v>19</v>
      </c>
      <c r="C21" s="72"/>
      <c r="D21" s="47">
        <v>390198.98869999999</v>
      </c>
      <c r="E21" s="47">
        <v>504990</v>
      </c>
      <c r="F21" s="48">
        <v>77.268656547654402</v>
      </c>
      <c r="G21" s="47">
        <v>412993.86959999998</v>
      </c>
      <c r="H21" s="48">
        <v>-5.5194235503005604</v>
      </c>
      <c r="I21" s="47">
        <v>45907.536800000002</v>
      </c>
      <c r="J21" s="48">
        <v>11.7651603744405</v>
      </c>
      <c r="K21" s="47">
        <v>46900.883199999997</v>
      </c>
      <c r="L21" s="48">
        <v>11.3563146216735</v>
      </c>
      <c r="M21" s="48">
        <v>-2.1179694970008E-2</v>
      </c>
      <c r="N21" s="47">
        <v>11270369.545</v>
      </c>
      <c r="O21" s="47">
        <v>143178109.94209999</v>
      </c>
      <c r="P21" s="47">
        <v>33878</v>
      </c>
      <c r="Q21" s="47">
        <v>43098</v>
      </c>
      <c r="R21" s="48">
        <v>-21.3931040883568</v>
      </c>
      <c r="S21" s="47">
        <v>11.517769310466999</v>
      </c>
      <c r="T21" s="47">
        <v>11.757085887976199</v>
      </c>
      <c r="U21" s="49">
        <v>-2.07780318443942</v>
      </c>
    </row>
    <row r="22" spans="1:21" ht="12" thickBot="1">
      <c r="A22" s="69"/>
      <c r="B22" s="71" t="s">
        <v>20</v>
      </c>
      <c r="C22" s="72"/>
      <c r="D22" s="47">
        <v>1021757.9243</v>
      </c>
      <c r="E22" s="47">
        <v>1683678</v>
      </c>
      <c r="F22" s="48">
        <v>60.686064930467701</v>
      </c>
      <c r="G22" s="47">
        <v>1078692.3511999999</v>
      </c>
      <c r="H22" s="48">
        <v>-5.27809683981378</v>
      </c>
      <c r="I22" s="47">
        <v>126506.2616</v>
      </c>
      <c r="J22" s="48">
        <v>12.3812361608713</v>
      </c>
      <c r="K22" s="47">
        <v>107676.88559999999</v>
      </c>
      <c r="L22" s="48">
        <v>9.9821682688501507</v>
      </c>
      <c r="M22" s="48">
        <v>0.17486924788991101</v>
      </c>
      <c r="N22" s="47">
        <v>30046206.344900001</v>
      </c>
      <c r="O22" s="47">
        <v>406096734.21960002</v>
      </c>
      <c r="P22" s="47">
        <v>60637</v>
      </c>
      <c r="Q22" s="47">
        <v>81034</v>
      </c>
      <c r="R22" s="48">
        <v>-25.170915911839501</v>
      </c>
      <c r="S22" s="47">
        <v>16.850403619902</v>
      </c>
      <c r="T22" s="47">
        <v>16.941486004640002</v>
      </c>
      <c r="U22" s="49">
        <v>-0.54053532955382599</v>
      </c>
    </row>
    <row r="23" spans="1:21" ht="12" thickBot="1">
      <c r="A23" s="69"/>
      <c r="B23" s="71" t="s">
        <v>21</v>
      </c>
      <c r="C23" s="72"/>
      <c r="D23" s="47">
        <v>2761043.9068999998</v>
      </c>
      <c r="E23" s="47">
        <v>3027815</v>
      </c>
      <c r="F23" s="48">
        <v>91.189319918819393</v>
      </c>
      <c r="G23" s="47">
        <v>2342573.3867000001</v>
      </c>
      <c r="H23" s="48">
        <v>17.863710164892701</v>
      </c>
      <c r="I23" s="47">
        <v>144535.6525</v>
      </c>
      <c r="J23" s="48">
        <v>5.2348190529965004</v>
      </c>
      <c r="K23" s="47">
        <v>212223.52660000001</v>
      </c>
      <c r="L23" s="48">
        <v>9.0594184927098809</v>
      </c>
      <c r="M23" s="48">
        <v>-0.31894613752026901</v>
      </c>
      <c r="N23" s="47">
        <v>76935965.465900004</v>
      </c>
      <c r="O23" s="47">
        <v>922986490.4691</v>
      </c>
      <c r="P23" s="47">
        <v>88541</v>
      </c>
      <c r="Q23" s="47">
        <v>113344</v>
      </c>
      <c r="R23" s="48">
        <v>-21.882940429136099</v>
      </c>
      <c r="S23" s="47">
        <v>31.183789508815099</v>
      </c>
      <c r="T23" s="47">
        <v>34.183094831662899</v>
      </c>
      <c r="U23" s="49">
        <v>-9.6181553624197296</v>
      </c>
    </row>
    <row r="24" spans="1:21" ht="12" thickBot="1">
      <c r="A24" s="69"/>
      <c r="B24" s="71" t="s">
        <v>22</v>
      </c>
      <c r="C24" s="72"/>
      <c r="D24" s="47">
        <v>277897.04239999998</v>
      </c>
      <c r="E24" s="47">
        <v>471706</v>
      </c>
      <c r="F24" s="48">
        <v>58.9131879602973</v>
      </c>
      <c r="G24" s="47">
        <v>383233.65970000002</v>
      </c>
      <c r="H24" s="48">
        <v>-27.486264484820801</v>
      </c>
      <c r="I24" s="47">
        <v>49712.8482</v>
      </c>
      <c r="J24" s="48">
        <v>17.888944686372099</v>
      </c>
      <c r="K24" s="47">
        <v>47268.590199999999</v>
      </c>
      <c r="L24" s="48">
        <v>12.334143675428299</v>
      </c>
      <c r="M24" s="48">
        <v>5.1709983091478E-2</v>
      </c>
      <c r="N24" s="47">
        <v>8689707.5500000007</v>
      </c>
      <c r="O24" s="47">
        <v>111156665.8541</v>
      </c>
      <c r="P24" s="47">
        <v>29482</v>
      </c>
      <c r="Q24" s="47">
        <v>36102</v>
      </c>
      <c r="R24" s="48">
        <v>-18.336934241870299</v>
      </c>
      <c r="S24" s="47">
        <v>9.4259901770571908</v>
      </c>
      <c r="T24" s="47">
        <v>9.4290404852916705</v>
      </c>
      <c r="U24" s="49">
        <v>-3.2360613338121999E-2</v>
      </c>
    </row>
    <row r="25" spans="1:21" ht="12" thickBot="1">
      <c r="A25" s="69"/>
      <c r="B25" s="71" t="s">
        <v>23</v>
      </c>
      <c r="C25" s="72"/>
      <c r="D25" s="47">
        <v>358181.52669999999</v>
      </c>
      <c r="E25" s="47">
        <v>384827</v>
      </c>
      <c r="F25" s="48">
        <v>93.075986534208894</v>
      </c>
      <c r="G25" s="47">
        <v>542265.5527</v>
      </c>
      <c r="H25" s="48">
        <v>-33.947210012405399</v>
      </c>
      <c r="I25" s="47">
        <v>28169.282899999998</v>
      </c>
      <c r="J25" s="48">
        <v>7.86452700660735</v>
      </c>
      <c r="K25" s="47">
        <v>51370.667099999999</v>
      </c>
      <c r="L25" s="48">
        <v>9.4733413996555296</v>
      </c>
      <c r="M25" s="48">
        <v>-0.45164654285752898</v>
      </c>
      <c r="N25" s="47">
        <v>11746420.561100001</v>
      </c>
      <c r="O25" s="47">
        <v>99078015.723100007</v>
      </c>
      <c r="P25" s="47">
        <v>17645</v>
      </c>
      <c r="Q25" s="47">
        <v>23207</v>
      </c>
      <c r="R25" s="48">
        <v>-23.966906536820801</v>
      </c>
      <c r="S25" s="47">
        <v>20.299321433833899</v>
      </c>
      <c r="T25" s="47">
        <v>20.146807739044299</v>
      </c>
      <c r="U25" s="49">
        <v>0.75132410355100399</v>
      </c>
    </row>
    <row r="26" spans="1:21" ht="12" thickBot="1">
      <c r="A26" s="69"/>
      <c r="B26" s="71" t="s">
        <v>24</v>
      </c>
      <c r="C26" s="72"/>
      <c r="D26" s="47">
        <v>803346.90339999995</v>
      </c>
      <c r="E26" s="47">
        <v>669909</v>
      </c>
      <c r="F26" s="48">
        <v>119.918810375738</v>
      </c>
      <c r="G26" s="47">
        <v>608822.27080000006</v>
      </c>
      <c r="H26" s="48">
        <v>31.950971889446802</v>
      </c>
      <c r="I26" s="47">
        <v>130102.06849999999</v>
      </c>
      <c r="J26" s="48">
        <v>16.195004667270101</v>
      </c>
      <c r="K26" s="47">
        <v>133283.91159999999</v>
      </c>
      <c r="L26" s="48">
        <v>21.892088708394901</v>
      </c>
      <c r="M26" s="48">
        <v>-2.3872671966209E-2</v>
      </c>
      <c r="N26" s="47">
        <v>17471851.532400001</v>
      </c>
      <c r="O26" s="47">
        <v>201071965.7899</v>
      </c>
      <c r="P26" s="47">
        <v>58845</v>
      </c>
      <c r="Q26" s="47">
        <v>69344</v>
      </c>
      <c r="R26" s="48">
        <v>-15.1404591601292</v>
      </c>
      <c r="S26" s="47">
        <v>13.6519144090407</v>
      </c>
      <c r="T26" s="47">
        <v>13.785868292858799</v>
      </c>
      <c r="U26" s="49">
        <v>-0.98120951981198001</v>
      </c>
    </row>
    <row r="27" spans="1:21" ht="12" thickBot="1">
      <c r="A27" s="69"/>
      <c r="B27" s="71" t="s">
        <v>25</v>
      </c>
      <c r="C27" s="72"/>
      <c r="D27" s="47">
        <v>255305.3376</v>
      </c>
      <c r="E27" s="47">
        <v>426550</v>
      </c>
      <c r="F27" s="48">
        <v>59.853554706365003</v>
      </c>
      <c r="G27" s="47">
        <v>312584.27620000002</v>
      </c>
      <c r="H27" s="48">
        <v>-18.324318579400099</v>
      </c>
      <c r="I27" s="47">
        <v>75238.733600000007</v>
      </c>
      <c r="J27" s="48">
        <v>29.4700981606113</v>
      </c>
      <c r="K27" s="47">
        <v>82046.405400000003</v>
      </c>
      <c r="L27" s="48">
        <v>26.247771128290701</v>
      </c>
      <c r="M27" s="48">
        <v>-8.2973431520986005E-2</v>
      </c>
      <c r="N27" s="47">
        <v>8234096.1864999998</v>
      </c>
      <c r="O27" s="47">
        <v>94522372.796000004</v>
      </c>
      <c r="P27" s="47">
        <v>35820</v>
      </c>
      <c r="Q27" s="47">
        <v>46125</v>
      </c>
      <c r="R27" s="48">
        <v>-22.341463414634099</v>
      </c>
      <c r="S27" s="47">
        <v>7.1274521943048601</v>
      </c>
      <c r="T27" s="47">
        <v>7.1959045853658603</v>
      </c>
      <c r="U27" s="49">
        <v>-0.96040477291019999</v>
      </c>
    </row>
    <row r="28" spans="1:21" ht="12" thickBot="1">
      <c r="A28" s="69"/>
      <c r="B28" s="71" t="s">
        <v>26</v>
      </c>
      <c r="C28" s="72"/>
      <c r="D28" s="47">
        <v>1144755.2245</v>
      </c>
      <c r="E28" s="47">
        <v>1390957</v>
      </c>
      <c r="F28" s="48">
        <v>82.299828427478403</v>
      </c>
      <c r="G28" s="47">
        <v>1905330.925</v>
      </c>
      <c r="H28" s="48">
        <v>-39.918299258172198</v>
      </c>
      <c r="I28" s="47">
        <v>57822.3845</v>
      </c>
      <c r="J28" s="48">
        <v>5.0510697188785798</v>
      </c>
      <c r="K28" s="47">
        <v>24884.164199999999</v>
      </c>
      <c r="L28" s="48">
        <v>1.3060284632707599</v>
      </c>
      <c r="M28" s="48">
        <v>1.3236619094484201</v>
      </c>
      <c r="N28" s="47">
        <v>37771805.453599997</v>
      </c>
      <c r="O28" s="47">
        <v>341283328.55040002</v>
      </c>
      <c r="P28" s="47">
        <v>44243</v>
      </c>
      <c r="Q28" s="47">
        <v>52867</v>
      </c>
      <c r="R28" s="48">
        <v>-16.3126335899521</v>
      </c>
      <c r="S28" s="47">
        <v>25.874267669461801</v>
      </c>
      <c r="T28" s="47">
        <v>27.129261720922301</v>
      </c>
      <c r="U28" s="49">
        <v>-4.8503558341930901</v>
      </c>
    </row>
    <row r="29" spans="1:21" ht="12" thickBot="1">
      <c r="A29" s="69"/>
      <c r="B29" s="71" t="s">
        <v>27</v>
      </c>
      <c r="C29" s="72"/>
      <c r="D29" s="47">
        <v>575510.25580000004</v>
      </c>
      <c r="E29" s="47">
        <v>833239</v>
      </c>
      <c r="F29" s="48">
        <v>69.069049312382205</v>
      </c>
      <c r="G29" s="47">
        <v>847787.32579999999</v>
      </c>
      <c r="H29" s="48">
        <v>-32.116199630971202</v>
      </c>
      <c r="I29" s="47">
        <v>90998.627999999997</v>
      </c>
      <c r="J29" s="48">
        <v>15.811816919492699</v>
      </c>
      <c r="K29" s="47">
        <v>133123.3898</v>
      </c>
      <c r="L29" s="48">
        <v>15.7024510450637</v>
      </c>
      <c r="M29" s="48">
        <v>-0.31643396298191301</v>
      </c>
      <c r="N29" s="47">
        <v>17115221.309</v>
      </c>
      <c r="O29" s="47">
        <v>226950112.98030001</v>
      </c>
      <c r="P29" s="47">
        <v>91250</v>
      </c>
      <c r="Q29" s="47">
        <v>101757</v>
      </c>
      <c r="R29" s="48">
        <v>-10.325579567007701</v>
      </c>
      <c r="S29" s="47">
        <v>6.3069617073972601</v>
      </c>
      <c r="T29" s="47">
        <v>6.5073757313993204</v>
      </c>
      <c r="U29" s="49">
        <v>-3.1776635613150099</v>
      </c>
    </row>
    <row r="30" spans="1:21" ht="12" thickBot="1">
      <c r="A30" s="69"/>
      <c r="B30" s="71" t="s">
        <v>28</v>
      </c>
      <c r="C30" s="72"/>
      <c r="D30" s="47">
        <v>824899.46959999995</v>
      </c>
      <c r="E30" s="47">
        <v>1413368</v>
      </c>
      <c r="F30" s="48">
        <v>58.364096937244902</v>
      </c>
      <c r="G30" s="47">
        <v>894217.03890000004</v>
      </c>
      <c r="H30" s="48">
        <v>-7.7517611815213696</v>
      </c>
      <c r="I30" s="47">
        <v>147376.95310000001</v>
      </c>
      <c r="J30" s="48">
        <v>17.866050171115301</v>
      </c>
      <c r="K30" s="47">
        <v>143642.72409999999</v>
      </c>
      <c r="L30" s="48">
        <v>16.063519017340401</v>
      </c>
      <c r="M30" s="48">
        <v>2.5996645659549001E-2</v>
      </c>
      <c r="N30" s="47">
        <v>25899592.294300001</v>
      </c>
      <c r="O30" s="47">
        <v>402558677.6771</v>
      </c>
      <c r="P30" s="47">
        <v>61356</v>
      </c>
      <c r="Q30" s="47">
        <v>73956</v>
      </c>
      <c r="R30" s="48">
        <v>-17.037157228622402</v>
      </c>
      <c r="S30" s="47">
        <v>13.4444792620119</v>
      </c>
      <c r="T30" s="47">
        <v>13.5525559981611</v>
      </c>
      <c r="U30" s="49">
        <v>-0.80387446804712803</v>
      </c>
    </row>
    <row r="31" spans="1:21" ht="12" thickBot="1">
      <c r="A31" s="69"/>
      <c r="B31" s="71" t="s">
        <v>29</v>
      </c>
      <c r="C31" s="72"/>
      <c r="D31" s="47">
        <v>758787.19019999995</v>
      </c>
      <c r="E31" s="47">
        <v>979909</v>
      </c>
      <c r="F31" s="48">
        <v>77.434454648339795</v>
      </c>
      <c r="G31" s="47">
        <v>1490247.6433999999</v>
      </c>
      <c r="H31" s="48">
        <v>-49.083147786845203</v>
      </c>
      <c r="I31" s="47">
        <v>17815.6463</v>
      </c>
      <c r="J31" s="48">
        <v>2.3479107884391399</v>
      </c>
      <c r="K31" s="47">
        <v>-25043.4385</v>
      </c>
      <c r="L31" s="48">
        <v>-1.68048838130443</v>
      </c>
      <c r="M31" s="48">
        <v>-1.71138978379506</v>
      </c>
      <c r="N31" s="47">
        <v>27623630.0359</v>
      </c>
      <c r="O31" s="47">
        <v>350218451.32380003</v>
      </c>
      <c r="P31" s="47">
        <v>25824</v>
      </c>
      <c r="Q31" s="47">
        <v>31688</v>
      </c>
      <c r="R31" s="48">
        <v>-18.5054279222419</v>
      </c>
      <c r="S31" s="47">
        <v>29.383023164498098</v>
      </c>
      <c r="T31" s="47">
        <v>32.639632324539299</v>
      </c>
      <c r="U31" s="49">
        <v>-11.0833018842523</v>
      </c>
    </row>
    <row r="32" spans="1:21" ht="12" thickBot="1">
      <c r="A32" s="69"/>
      <c r="B32" s="71" t="s">
        <v>30</v>
      </c>
      <c r="C32" s="72"/>
      <c r="D32" s="47">
        <v>146414.9938</v>
      </c>
      <c r="E32" s="47">
        <v>205038</v>
      </c>
      <c r="F32" s="48">
        <v>71.408711458363797</v>
      </c>
      <c r="G32" s="47">
        <v>147708.87940000001</v>
      </c>
      <c r="H32" s="48">
        <v>-0.87597008741507898</v>
      </c>
      <c r="I32" s="47">
        <v>36332.253499999999</v>
      </c>
      <c r="J32" s="48">
        <v>24.814571620737901</v>
      </c>
      <c r="K32" s="47">
        <v>38406.891900000002</v>
      </c>
      <c r="L32" s="48">
        <v>26.001748883351201</v>
      </c>
      <c r="M32" s="48">
        <v>-5.4017346818943997E-2</v>
      </c>
      <c r="N32" s="47">
        <v>4345625.9643999999</v>
      </c>
      <c r="O32" s="47">
        <v>51788534.632100001</v>
      </c>
      <c r="P32" s="47">
        <v>32150</v>
      </c>
      <c r="Q32" s="47">
        <v>37904</v>
      </c>
      <c r="R32" s="48">
        <v>-15.1804558885606</v>
      </c>
      <c r="S32" s="47">
        <v>4.5541211135303303</v>
      </c>
      <c r="T32" s="47">
        <v>4.8258729870198396</v>
      </c>
      <c r="U32" s="49">
        <v>-5.9671639535921903</v>
      </c>
    </row>
    <row r="33" spans="1:21" ht="12" thickBot="1">
      <c r="A33" s="69"/>
      <c r="B33" s="71" t="s">
        <v>31</v>
      </c>
      <c r="C33" s="72"/>
      <c r="D33" s="47">
        <v>15.3847</v>
      </c>
      <c r="E33" s="50"/>
      <c r="F33" s="50"/>
      <c r="G33" s="47">
        <v>121.595</v>
      </c>
      <c r="H33" s="48">
        <v>-87.347588305440198</v>
      </c>
      <c r="I33" s="47">
        <v>2.9954999999999998</v>
      </c>
      <c r="J33" s="48">
        <v>19.470642911464001</v>
      </c>
      <c r="K33" s="47">
        <v>22.116199999999999</v>
      </c>
      <c r="L33" s="48">
        <v>18.188412352481599</v>
      </c>
      <c r="M33" s="48">
        <v>-0.86455629809822698</v>
      </c>
      <c r="N33" s="47">
        <v>308.27969999999999</v>
      </c>
      <c r="O33" s="47">
        <v>30494.345399999998</v>
      </c>
      <c r="P33" s="47">
        <v>3</v>
      </c>
      <c r="Q33" s="47">
        <v>4</v>
      </c>
      <c r="R33" s="48">
        <v>-25</v>
      </c>
      <c r="S33" s="47">
        <v>5.1282333333333296</v>
      </c>
      <c r="T33" s="47">
        <v>3.4377499999999999</v>
      </c>
      <c r="U33" s="49">
        <v>32.9642436966597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415900.62760000001</v>
      </c>
      <c r="E35" s="47">
        <v>237454</v>
      </c>
      <c r="F35" s="48">
        <v>175.149977511434</v>
      </c>
      <c r="G35" s="47">
        <v>250979.07380000001</v>
      </c>
      <c r="H35" s="48">
        <v>65.711276762230199</v>
      </c>
      <c r="I35" s="47">
        <v>32907.860399999998</v>
      </c>
      <c r="J35" s="48">
        <v>7.9124334555344102</v>
      </c>
      <c r="K35" s="47">
        <v>33282.923799999997</v>
      </c>
      <c r="L35" s="48">
        <v>13.2612346105486</v>
      </c>
      <c r="M35" s="48">
        <v>-1.1268943866042999E-2</v>
      </c>
      <c r="N35" s="47">
        <v>9188201.3566999994</v>
      </c>
      <c r="O35" s="47">
        <v>62043711.869900003</v>
      </c>
      <c r="P35" s="47">
        <v>20696</v>
      </c>
      <c r="Q35" s="47">
        <v>23601</v>
      </c>
      <c r="R35" s="48">
        <v>-12.3088004745562</v>
      </c>
      <c r="S35" s="47">
        <v>20.0957009856977</v>
      </c>
      <c r="T35" s="47">
        <v>20.7509012202873</v>
      </c>
      <c r="U35" s="49">
        <v>-3.2603999982676299</v>
      </c>
    </row>
    <row r="36" spans="1:21" ht="12" thickBot="1">
      <c r="A36" s="69"/>
      <c r="B36" s="71" t="s">
        <v>37</v>
      </c>
      <c r="C36" s="72"/>
      <c r="D36" s="50"/>
      <c r="E36" s="47">
        <v>1093015</v>
      </c>
      <c r="F36" s="50"/>
      <c r="G36" s="47">
        <v>50630</v>
      </c>
      <c r="H36" s="50"/>
      <c r="I36" s="50"/>
      <c r="J36" s="50"/>
      <c r="K36" s="47">
        <v>2085.4701</v>
      </c>
      <c r="L36" s="48">
        <v>4.1190402923168099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38</v>
      </c>
      <c r="C37" s="72"/>
      <c r="D37" s="50"/>
      <c r="E37" s="47">
        <v>352242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39</v>
      </c>
      <c r="C38" s="72"/>
      <c r="D38" s="50"/>
      <c r="E38" s="47">
        <v>414646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274761.96649999998</v>
      </c>
      <c r="E39" s="47">
        <v>822767</v>
      </c>
      <c r="F39" s="48">
        <v>33.394869568176702</v>
      </c>
      <c r="G39" s="47">
        <v>381998.37</v>
      </c>
      <c r="H39" s="48">
        <v>-28.072476722871901</v>
      </c>
      <c r="I39" s="47">
        <v>15330.520399999999</v>
      </c>
      <c r="J39" s="48">
        <v>5.5795642298258201</v>
      </c>
      <c r="K39" s="47">
        <v>18607.3315</v>
      </c>
      <c r="L39" s="48">
        <v>4.8710499733284198</v>
      </c>
      <c r="M39" s="48">
        <v>-0.17610322576345799</v>
      </c>
      <c r="N39" s="47">
        <v>7609458.2247000001</v>
      </c>
      <c r="O39" s="47">
        <v>128986956.43269999</v>
      </c>
      <c r="P39" s="47">
        <v>475</v>
      </c>
      <c r="Q39" s="47">
        <v>520</v>
      </c>
      <c r="R39" s="48">
        <v>-8.6538461538461604</v>
      </c>
      <c r="S39" s="47">
        <v>578.44624526315795</v>
      </c>
      <c r="T39" s="47">
        <v>605.10602942307696</v>
      </c>
      <c r="U39" s="49">
        <v>-4.6088611306985898</v>
      </c>
    </row>
    <row r="40" spans="1:21" ht="12" thickBot="1">
      <c r="A40" s="69"/>
      <c r="B40" s="71" t="s">
        <v>34</v>
      </c>
      <c r="C40" s="72"/>
      <c r="D40" s="47">
        <v>664591.05630000005</v>
      </c>
      <c r="E40" s="47">
        <v>859318</v>
      </c>
      <c r="F40" s="48">
        <v>77.339361714755199</v>
      </c>
      <c r="G40" s="47">
        <v>936669.56649999996</v>
      </c>
      <c r="H40" s="48">
        <v>-29.047437851179499</v>
      </c>
      <c r="I40" s="47">
        <v>26800.132399999999</v>
      </c>
      <c r="J40" s="48">
        <v>4.0325749415295</v>
      </c>
      <c r="K40" s="47">
        <v>77438.574600000007</v>
      </c>
      <c r="L40" s="48">
        <v>8.2674378852043091</v>
      </c>
      <c r="M40" s="48">
        <v>-0.65391753995430602</v>
      </c>
      <c r="N40" s="47">
        <v>17944271.026900001</v>
      </c>
      <c r="O40" s="47">
        <v>184228036.294</v>
      </c>
      <c r="P40" s="47">
        <v>2989</v>
      </c>
      <c r="Q40" s="47">
        <v>3835</v>
      </c>
      <c r="R40" s="48">
        <v>-22.059973924380699</v>
      </c>
      <c r="S40" s="47">
        <v>222.345619371027</v>
      </c>
      <c r="T40" s="47">
        <v>218.003405371578</v>
      </c>
      <c r="U40" s="49">
        <v>1.9529118728459001</v>
      </c>
    </row>
    <row r="41" spans="1:21" ht="12" thickBot="1">
      <c r="A41" s="69"/>
      <c r="B41" s="71" t="s">
        <v>40</v>
      </c>
      <c r="C41" s="72"/>
      <c r="D41" s="50"/>
      <c r="E41" s="47">
        <v>390640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162953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24809.3806</v>
      </c>
      <c r="E43" s="53"/>
      <c r="F43" s="53"/>
      <c r="G43" s="52">
        <v>33156.400000000001</v>
      </c>
      <c r="H43" s="54">
        <v>-25.1746854302638</v>
      </c>
      <c r="I43" s="52">
        <v>3088.3018000000002</v>
      </c>
      <c r="J43" s="54">
        <v>12.448121336813999</v>
      </c>
      <c r="K43" s="52">
        <v>4036.7411999999999</v>
      </c>
      <c r="L43" s="54">
        <v>12.174847691546701</v>
      </c>
      <c r="M43" s="54">
        <v>-0.23495174771174299</v>
      </c>
      <c r="N43" s="52">
        <v>1106234.1995000001</v>
      </c>
      <c r="O43" s="52">
        <v>17076316.6505</v>
      </c>
      <c r="P43" s="52">
        <v>51</v>
      </c>
      <c r="Q43" s="52">
        <v>68</v>
      </c>
      <c r="R43" s="54">
        <v>-25</v>
      </c>
      <c r="S43" s="52">
        <v>486.45844313725502</v>
      </c>
      <c r="T43" s="52">
        <v>2035.8896544117699</v>
      </c>
      <c r="U43" s="55">
        <v>-318.51255397726499</v>
      </c>
    </row>
  </sheetData>
  <mergeCells count="41"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3:C23"/>
    <mergeCell ref="B26:C26"/>
    <mergeCell ref="B27:C27"/>
    <mergeCell ref="B28:C28"/>
    <mergeCell ref="B29:C29"/>
    <mergeCell ref="B25:C2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67128</v>
      </c>
      <c r="D2" s="32">
        <v>744169.83067777799</v>
      </c>
      <c r="E2" s="32">
        <v>648585.16999829095</v>
      </c>
      <c r="F2" s="32">
        <v>95584.660679487206</v>
      </c>
      <c r="G2" s="32">
        <v>648585.16999829095</v>
      </c>
      <c r="H2" s="32">
        <v>0.128444686601216</v>
      </c>
    </row>
    <row r="3" spans="1:8" ht="14.25">
      <c r="A3" s="32">
        <v>2</v>
      </c>
      <c r="B3" s="33">
        <v>13</v>
      </c>
      <c r="C3" s="32">
        <v>11926.606</v>
      </c>
      <c r="D3" s="32">
        <v>71208.280034649404</v>
      </c>
      <c r="E3" s="32">
        <v>55248.528097602299</v>
      </c>
      <c r="F3" s="32">
        <v>15959.7519370471</v>
      </c>
      <c r="G3" s="32">
        <v>55248.528097602299</v>
      </c>
      <c r="H3" s="32">
        <v>0.22412775493638101</v>
      </c>
    </row>
    <row r="4" spans="1:8" ht="14.25">
      <c r="A4" s="32">
        <v>3</v>
      </c>
      <c r="B4" s="33">
        <v>14</v>
      </c>
      <c r="C4" s="32">
        <v>120621</v>
      </c>
      <c r="D4" s="32">
        <v>109177.639453846</v>
      </c>
      <c r="E4" s="32">
        <v>81775.2078290598</v>
      </c>
      <c r="F4" s="32">
        <v>27402.431624786299</v>
      </c>
      <c r="G4" s="32">
        <v>81775.2078290598</v>
      </c>
      <c r="H4" s="32">
        <v>0.250989412867554</v>
      </c>
    </row>
    <row r="5" spans="1:8" ht="14.25">
      <c r="A5" s="32">
        <v>4</v>
      </c>
      <c r="B5" s="33">
        <v>15</v>
      </c>
      <c r="C5" s="32">
        <v>15291</v>
      </c>
      <c r="D5" s="32">
        <v>108178.786212821</v>
      </c>
      <c r="E5" s="32">
        <v>91872.010999999999</v>
      </c>
      <c r="F5" s="32">
        <v>16306.775212820499</v>
      </c>
      <c r="G5" s="32">
        <v>91872.010999999999</v>
      </c>
      <c r="H5" s="32">
        <v>0.15073912163092801</v>
      </c>
    </row>
    <row r="6" spans="1:8" ht="14.25">
      <c r="A6" s="32">
        <v>5</v>
      </c>
      <c r="B6" s="33">
        <v>16</v>
      </c>
      <c r="C6" s="32">
        <v>3135</v>
      </c>
      <c r="D6" s="32">
        <v>329204.06484700902</v>
      </c>
      <c r="E6" s="32">
        <v>315856.94877606799</v>
      </c>
      <c r="F6" s="32">
        <v>13347.116070940199</v>
      </c>
      <c r="G6" s="32">
        <v>315856.94877606799</v>
      </c>
      <c r="H6" s="32">
        <v>4.0543594372514799E-2</v>
      </c>
    </row>
    <row r="7" spans="1:8" ht="14.25">
      <c r="A7" s="32">
        <v>6</v>
      </c>
      <c r="B7" s="33">
        <v>17</v>
      </c>
      <c r="C7" s="32">
        <v>18891</v>
      </c>
      <c r="D7" s="32">
        <v>427955.115541026</v>
      </c>
      <c r="E7" s="32">
        <v>358950.52844017098</v>
      </c>
      <c r="F7" s="32">
        <v>69004.587100854696</v>
      </c>
      <c r="G7" s="32">
        <v>358950.52844017098</v>
      </c>
      <c r="H7" s="32">
        <v>0.16124258034307701</v>
      </c>
    </row>
    <row r="8" spans="1:8" ht="14.25">
      <c r="A8" s="32">
        <v>7</v>
      </c>
      <c r="B8" s="33">
        <v>18</v>
      </c>
      <c r="C8" s="32">
        <v>62779</v>
      </c>
      <c r="D8" s="32">
        <v>211727.17288290599</v>
      </c>
      <c r="E8" s="32">
        <v>177092.08574359</v>
      </c>
      <c r="F8" s="32">
        <v>34635.087139316202</v>
      </c>
      <c r="G8" s="32">
        <v>177092.08574359</v>
      </c>
      <c r="H8" s="32">
        <v>0.16358357157336101</v>
      </c>
    </row>
    <row r="9" spans="1:8" ht="14.25">
      <c r="A9" s="32">
        <v>8</v>
      </c>
      <c r="B9" s="33">
        <v>19</v>
      </c>
      <c r="C9" s="32">
        <v>20935</v>
      </c>
      <c r="D9" s="32">
        <v>118503.223487179</v>
      </c>
      <c r="E9" s="32">
        <v>114843.05806068399</v>
      </c>
      <c r="F9" s="32">
        <v>3660.1654264957301</v>
      </c>
      <c r="G9" s="32">
        <v>114843.05806068399</v>
      </c>
      <c r="H9" s="32">
        <v>3.0886631762314098E-2</v>
      </c>
    </row>
    <row r="10" spans="1:8" ht="14.25">
      <c r="A10" s="32">
        <v>9</v>
      </c>
      <c r="B10" s="33">
        <v>21</v>
      </c>
      <c r="C10" s="32">
        <v>142266</v>
      </c>
      <c r="D10" s="32">
        <v>618225.28040000005</v>
      </c>
      <c r="E10" s="32">
        <v>575757.11</v>
      </c>
      <c r="F10" s="32">
        <v>42468.170400000003</v>
      </c>
      <c r="G10" s="32">
        <v>575757.11</v>
      </c>
      <c r="H10" s="32">
        <v>6.8693681326849901E-2</v>
      </c>
    </row>
    <row r="11" spans="1:8" ht="14.25">
      <c r="A11" s="32">
        <v>10</v>
      </c>
      <c r="B11" s="33">
        <v>22</v>
      </c>
      <c r="C11" s="32">
        <v>25265</v>
      </c>
      <c r="D11" s="32">
        <v>541579.84409230796</v>
      </c>
      <c r="E11" s="32">
        <v>548612.67773846199</v>
      </c>
      <c r="F11" s="32">
        <v>-7032.8336461538502</v>
      </c>
      <c r="G11" s="32">
        <v>548612.67773846199</v>
      </c>
      <c r="H11" s="32">
        <v>-1.29857743467926E-2</v>
      </c>
    </row>
    <row r="12" spans="1:8" ht="14.25">
      <c r="A12" s="32">
        <v>11</v>
      </c>
      <c r="B12" s="33">
        <v>23</v>
      </c>
      <c r="C12" s="32">
        <v>178535.04399999999</v>
      </c>
      <c r="D12" s="32">
        <v>1803958.9768538501</v>
      </c>
      <c r="E12" s="32">
        <v>1523374.30238376</v>
      </c>
      <c r="F12" s="32">
        <v>280584.67447008501</v>
      </c>
      <c r="G12" s="32">
        <v>1523374.30238376</v>
      </c>
      <c r="H12" s="32">
        <v>0.15553827890223601</v>
      </c>
    </row>
    <row r="13" spans="1:8" ht="14.25">
      <c r="A13" s="32">
        <v>12</v>
      </c>
      <c r="B13" s="33">
        <v>24</v>
      </c>
      <c r="C13" s="32">
        <v>27966.261999999999</v>
      </c>
      <c r="D13" s="32">
        <v>634476.03748717904</v>
      </c>
      <c r="E13" s="32">
        <v>565953.35203504295</v>
      </c>
      <c r="F13" s="32">
        <v>68522.685452136793</v>
      </c>
      <c r="G13" s="32">
        <v>565953.35203504295</v>
      </c>
      <c r="H13" s="32">
        <v>0.107998854808636</v>
      </c>
    </row>
    <row r="14" spans="1:8" ht="14.25">
      <c r="A14" s="32">
        <v>13</v>
      </c>
      <c r="B14" s="33">
        <v>25</v>
      </c>
      <c r="C14" s="32">
        <v>93938</v>
      </c>
      <c r="D14" s="32">
        <v>1467778.5379999999</v>
      </c>
      <c r="E14" s="32">
        <v>1404743.8274000001</v>
      </c>
      <c r="F14" s="32">
        <v>63034.710599999999</v>
      </c>
      <c r="G14" s="32">
        <v>1404743.8274000001</v>
      </c>
      <c r="H14" s="32">
        <v>4.2945654925497997E-2</v>
      </c>
    </row>
    <row r="15" spans="1:8" ht="14.25">
      <c r="A15" s="32">
        <v>14</v>
      </c>
      <c r="B15" s="33">
        <v>26</v>
      </c>
      <c r="C15" s="32">
        <v>82068</v>
      </c>
      <c r="D15" s="32">
        <v>390198.68621907599</v>
      </c>
      <c r="E15" s="32">
        <v>344291.45186430699</v>
      </c>
      <c r="F15" s="32">
        <v>45907.234354768902</v>
      </c>
      <c r="G15" s="32">
        <v>344291.45186430699</v>
      </c>
      <c r="H15" s="32">
        <v>0.117650919841884</v>
      </c>
    </row>
    <row r="16" spans="1:8" ht="14.25">
      <c r="A16" s="32">
        <v>15</v>
      </c>
      <c r="B16" s="33">
        <v>27</v>
      </c>
      <c r="C16" s="32">
        <v>137852.16099999999</v>
      </c>
      <c r="D16" s="32">
        <v>1021758.20820265</v>
      </c>
      <c r="E16" s="32">
        <v>895251.66586725705</v>
      </c>
      <c r="F16" s="32">
        <v>126506.542335398</v>
      </c>
      <c r="G16" s="32">
        <v>895251.66586725705</v>
      </c>
      <c r="H16" s="32">
        <v>0.123812601963758</v>
      </c>
    </row>
    <row r="17" spans="1:8" ht="14.25">
      <c r="A17" s="32">
        <v>16</v>
      </c>
      <c r="B17" s="33">
        <v>29</v>
      </c>
      <c r="C17" s="32">
        <v>215125</v>
      </c>
      <c r="D17" s="32">
        <v>2761044.82741111</v>
      </c>
      <c r="E17" s="32">
        <v>2616508.2886179499</v>
      </c>
      <c r="F17" s="32">
        <v>144536.53879316201</v>
      </c>
      <c r="G17" s="32">
        <v>2616508.2886179499</v>
      </c>
      <c r="H17" s="32">
        <v>5.2348494076674197E-2</v>
      </c>
    </row>
    <row r="18" spans="1:8" ht="14.25">
      <c r="A18" s="32">
        <v>17</v>
      </c>
      <c r="B18" s="33">
        <v>31</v>
      </c>
      <c r="C18" s="32">
        <v>35016.758000000002</v>
      </c>
      <c r="D18" s="32">
        <v>277897.04938025097</v>
      </c>
      <c r="E18" s="32">
        <v>228184.191441979</v>
      </c>
      <c r="F18" s="32">
        <v>49712.857938272202</v>
      </c>
      <c r="G18" s="32">
        <v>228184.191441979</v>
      </c>
      <c r="H18" s="32">
        <v>0.178889477413088</v>
      </c>
    </row>
    <row r="19" spans="1:8" ht="14.25">
      <c r="A19" s="32">
        <v>18</v>
      </c>
      <c r="B19" s="33">
        <v>32</v>
      </c>
      <c r="C19" s="32">
        <v>22293.847000000002</v>
      </c>
      <c r="D19" s="32">
        <v>358181.51824421802</v>
      </c>
      <c r="E19" s="32">
        <v>330012.25064485898</v>
      </c>
      <c r="F19" s="32">
        <v>28169.267599358802</v>
      </c>
      <c r="G19" s="32">
        <v>330012.25064485898</v>
      </c>
      <c r="H19" s="32">
        <v>7.8645229205132505E-2</v>
      </c>
    </row>
    <row r="20" spans="1:8" ht="14.25">
      <c r="A20" s="32">
        <v>19</v>
      </c>
      <c r="B20" s="33">
        <v>33</v>
      </c>
      <c r="C20" s="32">
        <v>72959.232000000004</v>
      </c>
      <c r="D20" s="32">
        <v>803346.90158109798</v>
      </c>
      <c r="E20" s="32">
        <v>673244.875530474</v>
      </c>
      <c r="F20" s="32">
        <v>130102.02605062501</v>
      </c>
      <c r="G20" s="32">
        <v>673244.875530474</v>
      </c>
      <c r="H20" s="32">
        <v>0.16194999419872799</v>
      </c>
    </row>
    <row r="21" spans="1:8" ht="14.25">
      <c r="A21" s="32">
        <v>20</v>
      </c>
      <c r="B21" s="33">
        <v>34</v>
      </c>
      <c r="C21" s="32">
        <v>44820.135000000002</v>
      </c>
      <c r="D21" s="32">
        <v>255305.30061351601</v>
      </c>
      <c r="E21" s="32">
        <v>180066.609794966</v>
      </c>
      <c r="F21" s="32">
        <v>75238.6908185504</v>
      </c>
      <c r="G21" s="32">
        <v>180066.609794966</v>
      </c>
      <c r="H21" s="32">
        <v>0.29470085673014501</v>
      </c>
    </row>
    <row r="22" spans="1:8" ht="14.25">
      <c r="A22" s="32">
        <v>21</v>
      </c>
      <c r="B22" s="33">
        <v>35</v>
      </c>
      <c r="C22" s="32">
        <v>49711.773999999998</v>
      </c>
      <c r="D22" s="32">
        <v>1144755.2241769901</v>
      </c>
      <c r="E22" s="32">
        <v>1086932.83403097</v>
      </c>
      <c r="F22" s="32">
        <v>57822.3901460177</v>
      </c>
      <c r="G22" s="32">
        <v>1086932.83403097</v>
      </c>
      <c r="H22" s="32">
        <v>5.0510702135112301E-2</v>
      </c>
    </row>
    <row r="23" spans="1:8" ht="14.25">
      <c r="A23" s="32">
        <v>22</v>
      </c>
      <c r="B23" s="33">
        <v>36</v>
      </c>
      <c r="C23" s="32">
        <v>136501.19899999999</v>
      </c>
      <c r="D23" s="32">
        <v>575510.253715044</v>
      </c>
      <c r="E23" s="32">
        <v>484511.61414099397</v>
      </c>
      <c r="F23" s="32">
        <v>90998.639574050307</v>
      </c>
      <c r="G23" s="32">
        <v>484511.61414099397</v>
      </c>
      <c r="H23" s="32">
        <v>0.158118189878693</v>
      </c>
    </row>
    <row r="24" spans="1:8" ht="14.25">
      <c r="A24" s="32">
        <v>23</v>
      </c>
      <c r="B24" s="33">
        <v>37</v>
      </c>
      <c r="C24" s="32">
        <v>99703.327000000005</v>
      </c>
      <c r="D24" s="32">
        <v>824899.47036991199</v>
      </c>
      <c r="E24" s="32">
        <v>677522.51079473796</v>
      </c>
      <c r="F24" s="32">
        <v>147376.959575174</v>
      </c>
      <c r="G24" s="32">
        <v>677522.51079473796</v>
      </c>
      <c r="H24" s="32">
        <v>0.17866050939405401</v>
      </c>
    </row>
    <row r="25" spans="1:8" ht="14.25">
      <c r="A25" s="32">
        <v>24</v>
      </c>
      <c r="B25" s="33">
        <v>38</v>
      </c>
      <c r="C25" s="32">
        <v>147895.557</v>
      </c>
      <c r="D25" s="32">
        <v>758787.14553008799</v>
      </c>
      <c r="E25" s="32">
        <v>740971.55090707995</v>
      </c>
      <c r="F25" s="32">
        <v>17815.594623008801</v>
      </c>
      <c r="G25" s="32">
        <v>740971.55090707995</v>
      </c>
      <c r="H25" s="32">
        <v>2.3479041161883301E-2</v>
      </c>
    </row>
    <row r="26" spans="1:8" ht="14.25">
      <c r="A26" s="32">
        <v>25</v>
      </c>
      <c r="B26" s="33">
        <v>39</v>
      </c>
      <c r="C26" s="32">
        <v>127236.20600000001</v>
      </c>
      <c r="D26" s="32">
        <v>146414.82315737099</v>
      </c>
      <c r="E26" s="32">
        <v>110082.72470795699</v>
      </c>
      <c r="F26" s="32">
        <v>36332.098449413897</v>
      </c>
      <c r="G26" s="32">
        <v>110082.72470795699</v>
      </c>
      <c r="H26" s="32">
        <v>0.248144946433211</v>
      </c>
    </row>
    <row r="27" spans="1:8" ht="14.25">
      <c r="A27" s="32">
        <v>26</v>
      </c>
      <c r="B27" s="33">
        <v>40</v>
      </c>
      <c r="C27" s="32">
        <v>4</v>
      </c>
      <c r="D27" s="32">
        <v>15.3847</v>
      </c>
      <c r="E27" s="32">
        <v>12.389200000000001</v>
      </c>
      <c r="F27" s="32">
        <v>2.9954999999999998</v>
      </c>
      <c r="G27" s="32">
        <v>12.389200000000001</v>
      </c>
      <c r="H27" s="32">
        <v>0.19470642911464001</v>
      </c>
    </row>
    <row r="28" spans="1:8" ht="14.25">
      <c r="A28" s="32">
        <v>27</v>
      </c>
      <c r="B28" s="33">
        <v>42</v>
      </c>
      <c r="C28" s="32">
        <v>28302.384999999998</v>
      </c>
      <c r="D28" s="32">
        <v>415900.62709999998</v>
      </c>
      <c r="E28" s="32">
        <v>382992.71840000001</v>
      </c>
      <c r="F28" s="32">
        <v>32907.9087</v>
      </c>
      <c r="G28" s="32">
        <v>382992.71840000001</v>
      </c>
      <c r="H28" s="32">
        <v>7.9124450783979103E-2</v>
      </c>
    </row>
    <row r="29" spans="1:8" ht="14.25">
      <c r="A29" s="32">
        <v>28</v>
      </c>
      <c r="B29" s="33">
        <v>75</v>
      </c>
      <c r="C29" s="32">
        <v>486</v>
      </c>
      <c r="D29" s="32">
        <v>274761.96581196599</v>
      </c>
      <c r="E29" s="32">
        <v>259431.443162393</v>
      </c>
      <c r="F29" s="32">
        <v>15330.5226495726</v>
      </c>
      <c r="G29" s="32">
        <v>259431.443162393</v>
      </c>
      <c r="H29" s="32">
        <v>5.5795650625327597E-2</v>
      </c>
    </row>
    <row r="30" spans="1:8" ht="14.25">
      <c r="A30" s="32">
        <v>29</v>
      </c>
      <c r="B30" s="33">
        <v>76</v>
      </c>
      <c r="C30" s="32">
        <v>3323</v>
      </c>
      <c r="D30" s="32">
        <v>664591.04987948702</v>
      </c>
      <c r="E30" s="32">
        <v>637790.92273504299</v>
      </c>
      <c r="F30" s="32">
        <v>26800.127144444399</v>
      </c>
      <c r="G30" s="32">
        <v>637790.92273504299</v>
      </c>
      <c r="H30" s="32">
        <v>4.0325741896921702E-2</v>
      </c>
    </row>
    <row r="31" spans="1:8" ht="14.25">
      <c r="A31" s="32">
        <v>30</v>
      </c>
      <c r="B31" s="33">
        <v>99</v>
      </c>
      <c r="C31" s="32">
        <v>51</v>
      </c>
      <c r="D31" s="32">
        <v>24809.380379699</v>
      </c>
      <c r="E31" s="32">
        <v>21721.0785364193</v>
      </c>
      <c r="F31" s="32">
        <v>3088.3018432796298</v>
      </c>
      <c r="G31" s="32">
        <v>21721.0785364193</v>
      </c>
      <c r="H31" s="32">
        <v>0.12448121621798899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2013-12-31T00:31:15Z</dcterms:modified>
</cp:coreProperties>
</file>