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G36" s="1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1" l="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6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<sst xmlns="http://schemas.openxmlformats.org/spreadsheetml/2006/main" count="114" uniqueCount="71">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</sst>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0" Type="http://schemas.openxmlformats.org/officeDocument/2006/relationships/image" Target="cid:25a2b89113" TargetMode="External"/><Relationship Id="rId245" Type="http://schemas.openxmlformats.org/officeDocument/2006/relationships/hyperlink" Target="cid:451c38c72" TargetMode="External"/><Relationship Id="rId261" Type="http://schemas.openxmlformats.org/officeDocument/2006/relationships/hyperlink" Target="cid:7804080e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282" Type="http://schemas.openxmlformats.org/officeDocument/2006/relationships/image" Target="cid:c547f7c813" TargetMode="External"/><Relationship Id="rId312" Type="http://schemas.openxmlformats.org/officeDocument/2006/relationships/image" Target="cid:3176d9a7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0" Type="http://schemas.openxmlformats.org/officeDocument/2006/relationships/image" Target="cid:196d9a913" TargetMode="External"/><Relationship Id="rId235" Type="http://schemas.openxmlformats.org/officeDocument/2006/relationships/hyperlink" Target="cid:112842e72" TargetMode="External"/><Relationship Id="rId251" Type="http://schemas.openxmlformats.org/officeDocument/2006/relationships/hyperlink" Target="cid:53f9d4bf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2" Type="http://schemas.openxmlformats.org/officeDocument/2006/relationships/image" Target="cid:41f092313" TargetMode="External"/><Relationship Id="rId307" Type="http://schemas.openxmlformats.org/officeDocument/2006/relationships/hyperlink" Target="cid:2722c4b82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4" sqref="I4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22450931.958999999</v>
      </c>
      <c r="F3" s="25">
        <f>RA!I7</f>
        <v>2045258.3167000001</v>
      </c>
      <c r="G3" s="16">
        <f>E3-F3</f>
        <v>20405673.642299999</v>
      </c>
      <c r="H3" s="27">
        <f>RA!J7</f>
        <v>9.1099038580449996</v>
      </c>
      <c r="I3" s="20">
        <f>SUM(I4:I39)</f>
        <v>22450936.117815476</v>
      </c>
      <c r="J3" s="21">
        <f>SUM(J4:J39)</f>
        <v>20405674.291843422</v>
      </c>
      <c r="K3" s="22">
        <f>E3-I3</f>
        <v>-4.1588154770433903</v>
      </c>
      <c r="L3" s="22">
        <f>G3-J3</f>
        <v>-0.64954342320561409</v>
      </c>
    </row>
    <row r="4" spans="1:12">
      <c r="A4" s="38">
        <f>RA!A8</f>
        <v>41639</v>
      </c>
      <c r="B4" s="12">
        <v>12</v>
      </c>
      <c r="C4" s="35" t="s">
        <v>6</v>
      </c>
      <c r="D4" s="35"/>
      <c r="E4" s="15">
        <f>VLOOKUP(C4,RA!B8:D39,3,0)</f>
        <v>843184.71360000002</v>
      </c>
      <c r="F4" s="25">
        <f>VLOOKUP(C4,RA!B8:I43,8,0)</f>
        <v>100235.1667</v>
      </c>
      <c r="G4" s="16">
        <f t="shared" ref="G4:G39" si="0">E4-F4</f>
        <v>742949.54689999996</v>
      </c>
      <c r="H4" s="27">
        <f>RA!J8</f>
        <v>11.8876878438703</v>
      </c>
      <c r="I4" s="20">
        <f>VLOOKUP(B4,RMS!B:D,3,FALSE)</f>
        <v>843185.36144273495</v>
      </c>
      <c r="J4" s="21">
        <f>VLOOKUP(B4,RMS!B:E,4,FALSE)</f>
        <v>742949.55053333298</v>
      </c>
      <c r="K4" s="22">
        <f t="shared" ref="K4:K39" si="1">E4-I4</f>
        <v>-0.64784273493569344</v>
      </c>
      <c r="L4" s="22">
        <f t="shared" ref="L4:L39" si="2">G4-J4</f>
        <v>-3.6333330208435655E-3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97888.572499999995</v>
      </c>
      <c r="F5" s="25">
        <f>VLOOKUP(C5,RA!B9:I44,8,0)</f>
        <v>21771.975999999999</v>
      </c>
      <c r="G5" s="16">
        <f t="shared" si="0"/>
        <v>76116.5965</v>
      </c>
      <c r="H5" s="27">
        <f>RA!J9</f>
        <v>22.241591070295801</v>
      </c>
      <c r="I5" s="20">
        <f>VLOOKUP(B5,RMS!B:D,3,FALSE)</f>
        <v>97888.599647416995</v>
      </c>
      <c r="J5" s="21">
        <f>VLOOKUP(B5,RMS!B:E,4,FALSE)</f>
        <v>76116.603307578902</v>
      </c>
      <c r="K5" s="22">
        <f t="shared" si="1"/>
        <v>-2.7147417000378482E-2</v>
      </c>
      <c r="L5" s="22">
        <f t="shared" si="2"/>
        <v>-6.8075789022259414E-3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159298.06460000001</v>
      </c>
      <c r="F6" s="25">
        <f>VLOOKUP(C6,RA!B10:I45,8,0)</f>
        <v>39774.693399999996</v>
      </c>
      <c r="G6" s="16">
        <f t="shared" si="0"/>
        <v>119523.37120000002</v>
      </c>
      <c r="H6" s="27">
        <f>RA!J10</f>
        <v>24.968723568534799</v>
      </c>
      <c r="I6" s="20">
        <f>VLOOKUP(B6,RMS!B:D,3,FALSE)</f>
        <v>159300.17747264999</v>
      </c>
      <c r="J6" s="21">
        <f>VLOOKUP(B6,RMS!B:E,4,FALSE)</f>
        <v>119523.371096581</v>
      </c>
      <c r="K6" s="22">
        <f t="shared" si="1"/>
        <v>-2.112872649973724</v>
      </c>
      <c r="L6" s="22">
        <f t="shared" si="2"/>
        <v>1.0341902088839561E-4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91038.179799999998</v>
      </c>
      <c r="F7" s="25">
        <f>VLOOKUP(C7,RA!B11:I46,8,0)</f>
        <v>8527.2654999999995</v>
      </c>
      <c r="G7" s="16">
        <f t="shared" si="0"/>
        <v>82510.914300000004</v>
      </c>
      <c r="H7" s="27">
        <f>RA!J11</f>
        <v>9.3666915559311299</v>
      </c>
      <c r="I7" s="20">
        <f>VLOOKUP(B7,RMS!B:D,3,FALSE)</f>
        <v>91038.2318871795</v>
      </c>
      <c r="J7" s="21">
        <f>VLOOKUP(B7,RMS!B:E,4,FALSE)</f>
        <v>82510.914310256398</v>
      </c>
      <c r="K7" s="22">
        <f t="shared" si="1"/>
        <v>-5.2087179501540959E-2</v>
      </c>
      <c r="L7" s="22">
        <f t="shared" si="2"/>
        <v>-1.0256393579766154E-5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359750.75099999999</v>
      </c>
      <c r="F8" s="25">
        <f>VLOOKUP(C8,RA!B12:I47,8,0)</f>
        <v>-1336.5226</v>
      </c>
      <c r="G8" s="16">
        <f t="shared" si="0"/>
        <v>361087.27360000001</v>
      </c>
      <c r="H8" s="27">
        <f>RA!J12</f>
        <v>-0.37151349824423302</v>
      </c>
      <c r="I8" s="20">
        <f>VLOOKUP(B8,RMS!B:D,3,FALSE)</f>
        <v>359750.738411111</v>
      </c>
      <c r="J8" s="21">
        <f>VLOOKUP(B8,RMS!B:E,4,FALSE)</f>
        <v>361087.27355555602</v>
      </c>
      <c r="K8" s="22">
        <f t="shared" si="1"/>
        <v>1.2588888988830149E-2</v>
      </c>
      <c r="L8" s="22">
        <f t="shared" si="2"/>
        <v>4.4443993829190731E-5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469614.24739999999</v>
      </c>
      <c r="F9" s="25">
        <f>VLOOKUP(C9,RA!B13:I48,8,0)</f>
        <v>74056.256800000003</v>
      </c>
      <c r="G9" s="16">
        <f t="shared" si="0"/>
        <v>395557.99060000002</v>
      </c>
      <c r="H9" s="27">
        <f>RA!J13</f>
        <v>15.769593280018499</v>
      </c>
      <c r="I9" s="20">
        <f>VLOOKUP(B9,RMS!B:D,3,FALSE)</f>
        <v>469614.380205983</v>
      </c>
      <c r="J9" s="21">
        <f>VLOOKUP(B9,RMS!B:E,4,FALSE)</f>
        <v>395557.99096068402</v>
      </c>
      <c r="K9" s="22">
        <f t="shared" si="1"/>
        <v>-0.13280598301207647</v>
      </c>
      <c r="L9" s="22">
        <f t="shared" si="2"/>
        <v>-3.6068400368094444E-4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255495.03460000001</v>
      </c>
      <c r="F10" s="25">
        <f>VLOOKUP(C10,RA!B14:I49,8,0)</f>
        <v>42011.991800000003</v>
      </c>
      <c r="G10" s="16">
        <f t="shared" si="0"/>
        <v>213483.0428</v>
      </c>
      <c r="H10" s="27">
        <f>RA!J14</f>
        <v>16.443369189453499</v>
      </c>
      <c r="I10" s="20">
        <f>VLOOKUP(B10,RMS!B:D,3,FALSE)</f>
        <v>255495.03313589701</v>
      </c>
      <c r="J10" s="21">
        <f>VLOOKUP(B10,RMS!B:E,4,FALSE)</f>
        <v>213483.04374359001</v>
      </c>
      <c r="K10" s="22">
        <f t="shared" si="1"/>
        <v>1.4641029993072152E-3</v>
      </c>
      <c r="L10" s="22">
        <f t="shared" si="2"/>
        <v>-9.4359001377597451E-4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132005.34589999999</v>
      </c>
      <c r="F11" s="25">
        <f>VLOOKUP(C11,RA!B15:I50,8,0)</f>
        <v>4368.9039000000002</v>
      </c>
      <c r="G11" s="16">
        <f t="shared" si="0"/>
        <v>127636.44199999998</v>
      </c>
      <c r="H11" s="27">
        <f>RA!J15</f>
        <v>3.3096416438389098</v>
      </c>
      <c r="I11" s="20">
        <f>VLOOKUP(B11,RMS!B:D,3,FALSE)</f>
        <v>132005.41254700901</v>
      </c>
      <c r="J11" s="21">
        <f>VLOOKUP(B11,RMS!B:E,4,FALSE)</f>
        <v>127636.43944615401</v>
      </c>
      <c r="K11" s="22">
        <f t="shared" si="1"/>
        <v>-6.6647009021835402E-2</v>
      </c>
      <c r="L11" s="22">
        <f t="shared" si="2"/>
        <v>2.5538459740346298E-3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949714.25569999998</v>
      </c>
      <c r="F12" s="25">
        <f>VLOOKUP(C12,RA!B16:I51,8,0)</f>
        <v>52238.3148</v>
      </c>
      <c r="G12" s="16">
        <f t="shared" si="0"/>
        <v>897475.94089999993</v>
      </c>
      <c r="H12" s="27">
        <f>RA!J16</f>
        <v>5.5004244157098601</v>
      </c>
      <c r="I12" s="20">
        <f>VLOOKUP(B12,RMS!B:D,3,FALSE)</f>
        <v>949714.09270000004</v>
      </c>
      <c r="J12" s="21">
        <f>VLOOKUP(B12,RMS!B:E,4,FALSE)</f>
        <v>897475.94090000005</v>
      </c>
      <c r="K12" s="22">
        <f t="shared" si="1"/>
        <v>0.162999999942258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760706.41749999998</v>
      </c>
      <c r="F13" s="25">
        <f>VLOOKUP(C13,RA!B17:I52,8,0)</f>
        <v>-14038.2305</v>
      </c>
      <c r="G13" s="16">
        <f t="shared" si="0"/>
        <v>774744.64799999993</v>
      </c>
      <c r="H13" s="27">
        <f>RA!J17</f>
        <v>-1.84542028002544</v>
      </c>
      <c r="I13" s="20">
        <f>VLOOKUP(B13,RMS!B:D,3,FALSE)</f>
        <v>760706.50181965798</v>
      </c>
      <c r="J13" s="21">
        <f>VLOOKUP(B13,RMS!B:E,4,FALSE)</f>
        <v>774744.64836837596</v>
      </c>
      <c r="K13" s="22">
        <f t="shared" si="1"/>
        <v>-8.431965799536556E-2</v>
      </c>
      <c r="L13" s="22">
        <f t="shared" si="2"/>
        <v>-3.6837602965533733E-4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2499499.2598999999</v>
      </c>
      <c r="F14" s="25">
        <f>VLOOKUP(C14,RA!B18:I53,8,0)</f>
        <v>389503.70779999997</v>
      </c>
      <c r="G14" s="16">
        <f t="shared" si="0"/>
        <v>2109995.5521</v>
      </c>
      <c r="H14" s="27">
        <f>RA!J18</f>
        <v>15.583269579187</v>
      </c>
      <c r="I14" s="20">
        <f>VLOOKUP(B14,RMS!B:D,3,FALSE)</f>
        <v>2499499.4312581201</v>
      </c>
      <c r="J14" s="21">
        <f>VLOOKUP(B14,RMS!B:E,4,FALSE)</f>
        <v>2109995.5439905999</v>
      </c>
      <c r="K14" s="22">
        <f t="shared" si="1"/>
        <v>-0.17135812016204</v>
      </c>
      <c r="L14" s="22">
        <f t="shared" si="2"/>
        <v>8.1094000488519669E-3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750302.22349999996</v>
      </c>
      <c r="F15" s="25">
        <f>VLOOKUP(C15,RA!B19:I54,8,0)</f>
        <v>81308.570399999997</v>
      </c>
      <c r="G15" s="16">
        <f t="shared" si="0"/>
        <v>668993.6531</v>
      </c>
      <c r="H15" s="27">
        <f>RA!J19</f>
        <v>10.8367758822189</v>
      </c>
      <c r="I15" s="20">
        <f>VLOOKUP(B15,RMS!B:D,3,FALSE)</f>
        <v>750302.29491111101</v>
      </c>
      <c r="J15" s="21">
        <f>VLOOKUP(B15,RMS!B:E,4,FALSE)</f>
        <v>668993.65344786295</v>
      </c>
      <c r="K15" s="22">
        <f t="shared" si="1"/>
        <v>-7.1411111042834818E-2</v>
      </c>
      <c r="L15" s="22">
        <f t="shared" si="2"/>
        <v>-3.4786295145750046E-4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1788540.0612999999</v>
      </c>
      <c r="F16" s="25">
        <f>VLOOKUP(C16,RA!B20:I55,8,0)</f>
        <v>62736.966399999998</v>
      </c>
      <c r="G16" s="16">
        <f t="shared" si="0"/>
        <v>1725803.0948999999</v>
      </c>
      <c r="H16" s="27">
        <f>RA!J20</f>
        <v>3.5077193828356101</v>
      </c>
      <c r="I16" s="20">
        <f>VLOOKUP(B16,RMS!B:D,3,FALSE)</f>
        <v>1788540.2124999999</v>
      </c>
      <c r="J16" s="21">
        <f>VLOOKUP(B16,RMS!B:E,4,FALSE)</f>
        <v>1725803.0948999999</v>
      </c>
      <c r="K16" s="22">
        <f t="shared" si="1"/>
        <v>-0.15119999996386468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468804.59740000003</v>
      </c>
      <c r="F17" s="25">
        <f>VLOOKUP(C17,RA!B21:I56,8,0)</f>
        <v>61092.940499999997</v>
      </c>
      <c r="G17" s="16">
        <f t="shared" si="0"/>
        <v>407711.65690000006</v>
      </c>
      <c r="H17" s="27">
        <f>RA!J21</f>
        <v>13.0316427865304</v>
      </c>
      <c r="I17" s="20">
        <f>VLOOKUP(B17,RMS!B:D,3,FALSE)</f>
        <v>468804.260834891</v>
      </c>
      <c r="J17" s="21">
        <f>VLOOKUP(B17,RMS!B:E,4,FALSE)</f>
        <v>407711.656651169</v>
      </c>
      <c r="K17" s="22">
        <f t="shared" si="1"/>
        <v>0.33656510902801529</v>
      </c>
      <c r="L17" s="22">
        <f t="shared" si="2"/>
        <v>2.4883105652406812E-4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1310000.3784</v>
      </c>
      <c r="F18" s="25">
        <f>VLOOKUP(C18,RA!B22:I57,8,0)</f>
        <v>163193.0091</v>
      </c>
      <c r="G18" s="16">
        <f t="shared" si="0"/>
        <v>1146807.3693000001</v>
      </c>
      <c r="H18" s="27">
        <f>RA!J22</f>
        <v>12.457478012282699</v>
      </c>
      <c r="I18" s="20">
        <f>VLOOKUP(B18,RMS!B:D,3,FALSE)</f>
        <v>1310000.6882890901</v>
      </c>
      <c r="J18" s="21">
        <f>VLOOKUP(B18,RMS!B:E,4,FALSE)</f>
        <v>1146807.3703123899</v>
      </c>
      <c r="K18" s="22">
        <f t="shared" si="1"/>
        <v>-0.30988909001462162</v>
      </c>
      <c r="L18" s="22">
        <f t="shared" si="2"/>
        <v>-1.0123897809535265E-3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3562742.5759000001</v>
      </c>
      <c r="F19" s="25">
        <f>VLOOKUP(C19,RA!B23:I58,8,0)</f>
        <v>28374.79</v>
      </c>
      <c r="G19" s="16">
        <f t="shared" si="0"/>
        <v>3534367.7859</v>
      </c>
      <c r="H19" s="27">
        <f>RA!J23</f>
        <v>0.79643110316024202</v>
      </c>
      <c r="I19" s="20">
        <f>VLOOKUP(B19,RMS!B:D,3,FALSE)</f>
        <v>3562743.6411974402</v>
      </c>
      <c r="J19" s="21">
        <f>VLOOKUP(B19,RMS!B:E,4,FALSE)</f>
        <v>3534367.82210855</v>
      </c>
      <c r="K19" s="22">
        <f t="shared" si="1"/>
        <v>-1.0652974401600659</v>
      </c>
      <c r="L19" s="22">
        <f t="shared" si="2"/>
        <v>-3.6208549980074167E-2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373211.22730000003</v>
      </c>
      <c r="F20" s="25">
        <f>VLOOKUP(C20,RA!B24:I59,8,0)</f>
        <v>68945.255999999994</v>
      </c>
      <c r="G20" s="16">
        <f t="shared" si="0"/>
        <v>304265.97130000003</v>
      </c>
      <c r="H20" s="27">
        <f>RA!J24</f>
        <v>18.473521415415401</v>
      </c>
      <c r="I20" s="20">
        <f>VLOOKUP(B20,RMS!B:D,3,FALSE)</f>
        <v>373211.23841884901</v>
      </c>
      <c r="J20" s="21">
        <f>VLOOKUP(B20,RMS!B:E,4,FALSE)</f>
        <v>304265.972756912</v>
      </c>
      <c r="K20" s="22">
        <f t="shared" si="1"/>
        <v>-1.1118848982732743E-2</v>
      </c>
      <c r="L20" s="22">
        <f t="shared" si="2"/>
        <v>-1.4569119666703045E-3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432112.98310000001</v>
      </c>
      <c r="F21" s="25">
        <f>VLOOKUP(C21,RA!B25:I60,8,0)</f>
        <v>34682.154000000002</v>
      </c>
      <c r="G21" s="16">
        <f t="shared" si="0"/>
        <v>397430.82910000003</v>
      </c>
      <c r="H21" s="27">
        <f>RA!J25</f>
        <v>8.0261772629900001</v>
      </c>
      <c r="I21" s="20">
        <f>VLOOKUP(B21,RMS!B:D,3,FALSE)</f>
        <v>432112.98774650198</v>
      </c>
      <c r="J21" s="21">
        <f>VLOOKUP(B21,RMS!B:E,4,FALSE)</f>
        <v>397430.82900502102</v>
      </c>
      <c r="K21" s="22">
        <f t="shared" si="1"/>
        <v>-4.6465019695460796E-3</v>
      </c>
      <c r="L21" s="22">
        <f t="shared" si="2"/>
        <v>9.4979011919349432E-5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860182.90430000005</v>
      </c>
      <c r="F22" s="25">
        <f>VLOOKUP(C22,RA!B26:I61,8,0)</f>
        <v>151164.89420000001</v>
      </c>
      <c r="G22" s="16">
        <f t="shared" si="0"/>
        <v>709018.01010000007</v>
      </c>
      <c r="H22" s="27">
        <f>RA!J26</f>
        <v>17.573575741198301</v>
      </c>
      <c r="I22" s="20">
        <f>VLOOKUP(B22,RMS!B:D,3,FALSE)</f>
        <v>860182.91076028999</v>
      </c>
      <c r="J22" s="21">
        <f>VLOOKUP(B22,RMS!B:E,4,FALSE)</f>
        <v>709018.06455576001</v>
      </c>
      <c r="K22" s="22">
        <f t="shared" si="1"/>
        <v>-6.4602899365127087E-3</v>
      </c>
      <c r="L22" s="22">
        <f t="shared" si="2"/>
        <v>-5.4455759935081005E-2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303313.99489999999</v>
      </c>
      <c r="F23" s="25">
        <f>VLOOKUP(C23,RA!B27:I62,8,0)</f>
        <v>89223.619200000001</v>
      </c>
      <c r="G23" s="16">
        <f t="shared" si="0"/>
        <v>214090.37569999998</v>
      </c>
      <c r="H23" s="27">
        <f>RA!J27</f>
        <v>29.416255332833</v>
      </c>
      <c r="I23" s="20">
        <f>VLOOKUP(B23,RMS!B:D,3,FALSE)</f>
        <v>303313.96487951698</v>
      </c>
      <c r="J23" s="21">
        <f>VLOOKUP(B23,RMS!B:E,4,FALSE)</f>
        <v>214090.38386686001</v>
      </c>
      <c r="K23" s="22">
        <f t="shared" si="1"/>
        <v>3.0020483012776822E-2</v>
      </c>
      <c r="L23" s="22">
        <f t="shared" si="2"/>
        <v>-8.1668600323610008E-3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1313854.6255000001</v>
      </c>
      <c r="F24" s="25">
        <f>VLOOKUP(C24,RA!B28:I63,8,0)</f>
        <v>70628.169500000004</v>
      </c>
      <c r="G24" s="16">
        <f t="shared" si="0"/>
        <v>1243226.456</v>
      </c>
      <c r="H24" s="27">
        <f>RA!J28</f>
        <v>5.3756456863042796</v>
      </c>
      <c r="I24" s="20">
        <f>VLOOKUP(B24,RMS!B:D,3,FALSE)</f>
        <v>1313854.62493009</v>
      </c>
      <c r="J24" s="21">
        <f>VLOOKUP(B24,RMS!B:E,4,FALSE)</f>
        <v>1243226.4542203499</v>
      </c>
      <c r="K24" s="22">
        <f t="shared" si="1"/>
        <v>5.6991004385054111E-4</v>
      </c>
      <c r="L24" s="22">
        <f t="shared" si="2"/>
        <v>1.779650105163455E-3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641109.18859999999</v>
      </c>
      <c r="F25" s="25">
        <f>VLOOKUP(C25,RA!B29:I64,8,0)</f>
        <v>108774.6459</v>
      </c>
      <c r="G25" s="16">
        <f t="shared" si="0"/>
        <v>532334.54269999999</v>
      </c>
      <c r="H25" s="27">
        <f>RA!J29</f>
        <v>16.966633427534099</v>
      </c>
      <c r="I25" s="20">
        <f>VLOOKUP(B25,RMS!B:D,3,FALSE)</f>
        <v>641109.187218584</v>
      </c>
      <c r="J25" s="21">
        <f>VLOOKUP(B25,RMS!B:E,4,FALSE)</f>
        <v>532334.70152822998</v>
      </c>
      <c r="K25" s="22">
        <f t="shared" si="1"/>
        <v>1.3814159901812673E-3</v>
      </c>
      <c r="L25" s="22">
        <f t="shared" si="2"/>
        <v>-0.15882822999265045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1095235.9579</v>
      </c>
      <c r="F26" s="25">
        <f>VLOOKUP(C26,RA!B30:I65,8,0)</f>
        <v>197172.84299999999</v>
      </c>
      <c r="G26" s="16">
        <f t="shared" si="0"/>
        <v>898063.11490000004</v>
      </c>
      <c r="H26" s="27">
        <f>RA!J30</f>
        <v>18.002772971228801</v>
      </c>
      <c r="I26" s="20">
        <f>VLOOKUP(B26,RMS!B:D,3,FALSE)</f>
        <v>1095235.9700309699</v>
      </c>
      <c r="J26" s="21">
        <f>VLOOKUP(B26,RMS!B:E,4,FALSE)</f>
        <v>898063.13264336495</v>
      </c>
      <c r="K26" s="22">
        <f t="shared" si="1"/>
        <v>-1.213096990250051E-2</v>
      </c>
      <c r="L26" s="22">
        <f t="shared" si="2"/>
        <v>-1.7743364907801151E-2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726792.15639999998</v>
      </c>
      <c r="F27" s="25">
        <f>VLOOKUP(C27,RA!B31:I66,8,0)</f>
        <v>58202.661</v>
      </c>
      <c r="G27" s="16">
        <f t="shared" si="0"/>
        <v>668589.49540000001</v>
      </c>
      <c r="H27" s="27">
        <f>RA!J31</f>
        <v>8.00815755749122</v>
      </c>
      <c r="I27" s="20">
        <f>VLOOKUP(B27,RMS!B:D,3,FALSE)</f>
        <v>726792.11623008805</v>
      </c>
      <c r="J27" s="21">
        <f>VLOOKUP(B27,RMS!B:E,4,FALSE)</f>
        <v>668589.85330707999</v>
      </c>
      <c r="K27" s="22">
        <f t="shared" si="1"/>
        <v>4.0169911924749613E-2</v>
      </c>
      <c r="L27" s="22">
        <f t="shared" si="2"/>
        <v>-0.35790707997512072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167948.09460000001</v>
      </c>
      <c r="F28" s="25">
        <f>VLOOKUP(C28,RA!B32:I67,8,0)</f>
        <v>39742.517999999996</v>
      </c>
      <c r="G28" s="16">
        <f t="shared" si="0"/>
        <v>128205.57660000001</v>
      </c>
      <c r="H28" s="27">
        <f>RA!J32</f>
        <v>23.663571828340402</v>
      </c>
      <c r="I28" s="20">
        <f>VLOOKUP(B28,RMS!B:D,3,FALSE)</f>
        <v>167947.92050372099</v>
      </c>
      <c r="J28" s="21">
        <f>VLOOKUP(B28,RMS!B:E,4,FALSE)</f>
        <v>128205.563565187</v>
      </c>
      <c r="K28" s="22">
        <f t="shared" si="1"/>
        <v>0.17409627902088687</v>
      </c>
      <c r="L28" s="22">
        <f t="shared" si="2"/>
        <v>1.3034813018748537E-2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16.154</v>
      </c>
      <c r="F29" s="25">
        <f>VLOOKUP(C29,RA!B33:I68,8,0)</f>
        <v>3.7646999999999999</v>
      </c>
      <c r="G29" s="16">
        <f t="shared" si="0"/>
        <v>12.3893</v>
      </c>
      <c r="H29" s="27">
        <f>RA!J33</f>
        <v>23.3050637612975</v>
      </c>
      <c r="I29" s="20">
        <f>VLOOKUP(B29,RMS!B:D,3,FALSE)</f>
        <v>16.1539</v>
      </c>
      <c r="J29" s="21">
        <f>VLOOKUP(B29,RMS!B:E,4,FALSE)</f>
        <v>12.3893</v>
      </c>
      <c r="K29" s="22">
        <f t="shared" si="1"/>
        <v>9.9999999999766942E-5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488964.11359999998</v>
      </c>
      <c r="F31" s="25">
        <f>VLOOKUP(C31,RA!B35:I70,8,0)</f>
        <v>40709.728300000002</v>
      </c>
      <c r="G31" s="16">
        <f t="shared" si="0"/>
        <v>448254.38529999997</v>
      </c>
      <c r="H31" s="27">
        <f>RA!J35</f>
        <v>8.3257088133267008</v>
      </c>
      <c r="I31" s="20">
        <f>VLOOKUP(B31,RMS!B:D,3,FALSE)</f>
        <v>488964.11310000002</v>
      </c>
      <c r="J31" s="21">
        <f>VLOOKUP(B31,RMS!B:E,4,FALSE)</f>
        <v>448254.4129</v>
      </c>
      <c r="K31" s="22">
        <f t="shared" si="1"/>
        <v>4.9999996554106474E-4</v>
      </c>
      <c r="L31" s="22">
        <f t="shared" si="2"/>
        <v>-2.7600000030361116E-2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760226.49549999996</v>
      </c>
      <c r="F35" s="25">
        <f>VLOOKUP(C35,RA!B8:I74,8,0)</f>
        <v>28877.2379</v>
      </c>
      <c r="G35" s="16">
        <f t="shared" si="0"/>
        <v>731349.25760000001</v>
      </c>
      <c r="H35" s="27">
        <f>RA!J39</f>
        <v>3.7985045339688499</v>
      </c>
      <c r="I35" s="20">
        <f>VLOOKUP(B35,RMS!B:D,3,FALSE)</f>
        <v>760226.49572649598</v>
      </c>
      <c r="J35" s="21">
        <f>VLOOKUP(B35,RMS!B:E,4,FALSE)</f>
        <v>731349.25341880298</v>
      </c>
      <c r="K35" s="22">
        <f t="shared" si="1"/>
        <v>-2.264960203319788E-4</v>
      </c>
      <c r="L35" s="22">
        <f t="shared" si="2"/>
        <v>4.1811970295384526E-3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741880.51729999995</v>
      </c>
      <c r="F36" s="25">
        <f>VLOOKUP(C36,RA!B8:I75,8,0)</f>
        <v>37094.0844</v>
      </c>
      <c r="G36" s="16">
        <f t="shared" si="0"/>
        <v>704786.4328999999</v>
      </c>
      <c r="H36" s="27">
        <f>RA!J40</f>
        <v>5.0000078900845404</v>
      </c>
      <c r="I36" s="20">
        <f>VLOOKUP(B36,RMS!B:D,3,FALSE)</f>
        <v>741880.50923162396</v>
      </c>
      <c r="J36" s="21">
        <f>VLOOKUP(B36,RMS!B:E,4,FALSE)</f>
        <v>704786.43687435903</v>
      </c>
      <c r="K36" s="22">
        <f t="shared" si="1"/>
        <v>8.068375987932086E-3</v>
      </c>
      <c r="L36" s="22">
        <f t="shared" si="2"/>
        <v>-3.9743591332808137E-3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47498.866999999998</v>
      </c>
      <c r="F39" s="25">
        <f>VLOOKUP(C39,RA!B8:I78,8,0)</f>
        <v>6216.9405999999999</v>
      </c>
      <c r="G39" s="16">
        <f t="shared" si="0"/>
        <v>41281.926399999997</v>
      </c>
      <c r="H39" s="27">
        <f>RA!J43</f>
        <v>13.088608197749201</v>
      </c>
      <c r="I39" s="20">
        <f>VLOOKUP(B39,RMS!B:D,3,FALSE)</f>
        <v>47498.866878450899</v>
      </c>
      <c r="J39" s="21">
        <f>VLOOKUP(B39,RMS!B:E,4,FALSE)</f>
        <v>41281.926268814801</v>
      </c>
      <c r="K39" s="22">
        <f t="shared" si="1"/>
        <v>1.2154909927630797E-4</v>
      </c>
      <c r="L39" s="22">
        <f t="shared" si="2"/>
        <v>1.3118519564159214E-4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22450931.958999999</v>
      </c>
      <c r="E7" s="62">
        <v>32157965</v>
      </c>
      <c r="F7" s="63">
        <v>69.814529492149205</v>
      </c>
      <c r="G7" s="62">
        <v>18555344.599300001</v>
      </c>
      <c r="H7" s="63">
        <v>20.994422059113699</v>
      </c>
      <c r="I7" s="62">
        <v>2045258.3167000001</v>
      </c>
      <c r="J7" s="63">
        <v>9.1099038580449996</v>
      </c>
      <c r="K7" s="62">
        <v>2901179.6548000001</v>
      </c>
      <c r="L7" s="63">
        <v>15.6352776919565</v>
      </c>
      <c r="M7" s="63">
        <v>-0.29502527934934297</v>
      </c>
      <c r="N7" s="62">
        <v>545948825.14479995</v>
      </c>
      <c r="O7" s="62">
        <v>6362668030.3702002</v>
      </c>
      <c r="P7" s="62">
        <v>1091748</v>
      </c>
      <c r="Q7" s="62">
        <v>937738</v>
      </c>
      <c r="R7" s="63">
        <v>16.423563937901601</v>
      </c>
      <c r="S7" s="62">
        <v>20.564207087166601</v>
      </c>
      <c r="T7" s="62">
        <v>19.071763194517001</v>
      </c>
      <c r="U7" s="64">
        <v>7.2574832879454796</v>
      </c>
      <c r="V7" s="52"/>
      <c r="W7" s="52"/>
    </row>
    <row r="8" spans="1:23" ht="14.25" thickBot="1">
      <c r="A8" s="47">
        <v>41639</v>
      </c>
      <c r="B8" s="50" t="s">
        <v>6</v>
      </c>
      <c r="C8" s="51"/>
      <c r="D8" s="65">
        <v>843184.71360000002</v>
      </c>
      <c r="E8" s="65">
        <v>1064075</v>
      </c>
      <c r="F8" s="66">
        <v>79.241098005309794</v>
      </c>
      <c r="G8" s="65">
        <v>662718.95310000004</v>
      </c>
      <c r="H8" s="66">
        <v>27.231115038408898</v>
      </c>
      <c r="I8" s="65">
        <v>100235.1667</v>
      </c>
      <c r="J8" s="66">
        <v>11.8876878438703</v>
      </c>
      <c r="K8" s="65">
        <v>181758.3664</v>
      </c>
      <c r="L8" s="66">
        <v>27.426160901206899</v>
      </c>
      <c r="M8" s="66">
        <v>-0.44852515630884299</v>
      </c>
      <c r="N8" s="65">
        <v>21007292.799199998</v>
      </c>
      <c r="O8" s="65">
        <v>225261945.48789999</v>
      </c>
      <c r="P8" s="65">
        <v>32856</v>
      </c>
      <c r="Q8" s="65">
        <v>30247</v>
      </c>
      <c r="R8" s="66">
        <v>8.6256488246768193</v>
      </c>
      <c r="S8" s="65">
        <v>25.663036084733399</v>
      </c>
      <c r="T8" s="65">
        <v>24.603076576189402</v>
      </c>
      <c r="U8" s="67">
        <v>4.1302966065444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97888.572499999995</v>
      </c>
      <c r="E9" s="65">
        <v>128274</v>
      </c>
      <c r="F9" s="66">
        <v>76.312091694341802</v>
      </c>
      <c r="G9" s="65">
        <v>122074.3115</v>
      </c>
      <c r="H9" s="66">
        <v>-19.8123083413827</v>
      </c>
      <c r="I9" s="65">
        <v>21771.975999999999</v>
      </c>
      <c r="J9" s="66">
        <v>22.241591070295801</v>
      </c>
      <c r="K9" s="65">
        <v>28908.043099999999</v>
      </c>
      <c r="L9" s="66">
        <v>23.6806931325597</v>
      </c>
      <c r="M9" s="66">
        <v>-0.24685403558153701</v>
      </c>
      <c r="N9" s="65">
        <v>2970870.1176999998</v>
      </c>
      <c r="O9" s="65">
        <v>40779289.4199</v>
      </c>
      <c r="P9" s="65">
        <v>6247</v>
      </c>
      <c r="Q9" s="65">
        <v>4558</v>
      </c>
      <c r="R9" s="66">
        <v>37.055726195699897</v>
      </c>
      <c r="S9" s="65">
        <v>15.6696930526653</v>
      </c>
      <c r="T9" s="65">
        <v>15.6226985958754</v>
      </c>
      <c r="U9" s="67">
        <v>0.29990668376176599</v>
      </c>
      <c r="V9" s="52"/>
      <c r="W9" s="52"/>
    </row>
    <row r="10" spans="1:23" ht="14.25" thickBot="1">
      <c r="A10" s="48"/>
      <c r="B10" s="50" t="s">
        <v>8</v>
      </c>
      <c r="C10" s="51"/>
      <c r="D10" s="65">
        <v>159298.06460000001</v>
      </c>
      <c r="E10" s="65">
        <v>190293</v>
      </c>
      <c r="F10" s="66">
        <v>83.7119939251575</v>
      </c>
      <c r="G10" s="65">
        <v>148624.38159999999</v>
      </c>
      <c r="H10" s="66">
        <v>7.1816500664922103</v>
      </c>
      <c r="I10" s="65">
        <v>39774.693399999996</v>
      </c>
      <c r="J10" s="66">
        <v>24.968723568534799</v>
      </c>
      <c r="K10" s="65">
        <v>43568.362300000001</v>
      </c>
      <c r="L10" s="66">
        <v>29.314411155807299</v>
      </c>
      <c r="M10" s="66">
        <v>-8.7073938512488E-2</v>
      </c>
      <c r="N10" s="65">
        <v>4219681.3327000001</v>
      </c>
      <c r="O10" s="65">
        <v>55565800.799900003</v>
      </c>
      <c r="P10" s="65">
        <v>100770</v>
      </c>
      <c r="Q10" s="65">
        <v>84845</v>
      </c>
      <c r="R10" s="66">
        <v>18.769520891036599</v>
      </c>
      <c r="S10" s="65">
        <v>1.5808084211570901</v>
      </c>
      <c r="T10" s="65">
        <v>1.28676759738346</v>
      </c>
      <c r="U10" s="67">
        <v>18.600661524715299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91038.179799999998</v>
      </c>
      <c r="E11" s="65">
        <v>119783</v>
      </c>
      <c r="F11" s="66">
        <v>76.002587846355496</v>
      </c>
      <c r="G11" s="65">
        <v>124754.23020000001</v>
      </c>
      <c r="H11" s="66">
        <v>-27.025977673020002</v>
      </c>
      <c r="I11" s="65">
        <v>8527.2654999999995</v>
      </c>
      <c r="J11" s="66">
        <v>9.3666915559311299</v>
      </c>
      <c r="K11" s="65">
        <v>28683.494999999999</v>
      </c>
      <c r="L11" s="66">
        <v>22.992001917703298</v>
      </c>
      <c r="M11" s="66">
        <v>-0.70271176856237405</v>
      </c>
      <c r="N11" s="65">
        <v>2954789.4703000002</v>
      </c>
      <c r="O11" s="65">
        <v>21524355.410799999</v>
      </c>
      <c r="P11" s="65">
        <v>4523</v>
      </c>
      <c r="Q11" s="65">
        <v>4178</v>
      </c>
      <c r="R11" s="66">
        <v>8.2575394925801895</v>
      </c>
      <c r="S11" s="65">
        <v>20.127831041344201</v>
      </c>
      <c r="T11" s="65">
        <v>25.892474772618499</v>
      </c>
      <c r="U11" s="67">
        <v>-28.640163559765501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359750.75099999999</v>
      </c>
      <c r="E12" s="65">
        <v>696074</v>
      </c>
      <c r="F12" s="66">
        <v>51.682831279432897</v>
      </c>
      <c r="G12" s="65">
        <v>407624.62829999998</v>
      </c>
      <c r="H12" s="66">
        <v>-11.7445988235937</v>
      </c>
      <c r="I12" s="65">
        <v>-1336.5226</v>
      </c>
      <c r="J12" s="66">
        <v>-0.37151349824423302</v>
      </c>
      <c r="K12" s="65">
        <v>57373.526899999997</v>
      </c>
      <c r="L12" s="66">
        <v>14.0750884310589</v>
      </c>
      <c r="M12" s="66">
        <v>-1.02329510964751</v>
      </c>
      <c r="N12" s="65">
        <v>9852680.6638999991</v>
      </c>
      <c r="O12" s="65">
        <v>81843512.318499997</v>
      </c>
      <c r="P12" s="65">
        <v>2966</v>
      </c>
      <c r="Q12" s="65">
        <v>2758</v>
      </c>
      <c r="R12" s="66">
        <v>7.5416968817983996</v>
      </c>
      <c r="S12" s="65">
        <v>121.291554619016</v>
      </c>
      <c r="T12" s="65">
        <v>119.363336113125</v>
      </c>
      <c r="U12" s="67">
        <v>1.5897384710310001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469614.24739999999</v>
      </c>
      <c r="E13" s="65">
        <v>689619</v>
      </c>
      <c r="F13" s="66">
        <v>68.097637594091793</v>
      </c>
      <c r="G13" s="65">
        <v>526125.6041</v>
      </c>
      <c r="H13" s="66">
        <v>-10.741039071206099</v>
      </c>
      <c r="I13" s="65">
        <v>74056.256800000003</v>
      </c>
      <c r="J13" s="66">
        <v>15.769593280018499</v>
      </c>
      <c r="K13" s="65">
        <v>116453.342</v>
      </c>
      <c r="L13" s="66">
        <v>22.134133197947499</v>
      </c>
      <c r="M13" s="66">
        <v>-0.36406928707979902</v>
      </c>
      <c r="N13" s="65">
        <v>15500384.5724</v>
      </c>
      <c r="O13" s="65">
        <v>125179747.9787</v>
      </c>
      <c r="P13" s="65">
        <v>12222</v>
      </c>
      <c r="Q13" s="65">
        <v>10913</v>
      </c>
      <c r="R13" s="66">
        <v>11.9948685054522</v>
      </c>
      <c r="S13" s="65">
        <v>38.4236824905907</v>
      </c>
      <c r="T13" s="65">
        <v>39.215155832493402</v>
      </c>
      <c r="U13" s="67">
        <v>-2.0598581150998201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255495.03460000001</v>
      </c>
      <c r="E14" s="65">
        <v>322327</v>
      </c>
      <c r="F14" s="66">
        <v>79.265787414644095</v>
      </c>
      <c r="G14" s="65">
        <v>258471.5699</v>
      </c>
      <c r="H14" s="66">
        <v>-1.15159098586805</v>
      </c>
      <c r="I14" s="65">
        <v>42011.991800000003</v>
      </c>
      <c r="J14" s="66">
        <v>16.443369189453499</v>
      </c>
      <c r="K14" s="65">
        <v>50014.205399999999</v>
      </c>
      <c r="L14" s="66">
        <v>19.3499832184058</v>
      </c>
      <c r="M14" s="66">
        <v>-0.15999881505665201</v>
      </c>
      <c r="N14" s="65">
        <v>7363328.5640000002</v>
      </c>
      <c r="O14" s="65">
        <v>64053016.209100001</v>
      </c>
      <c r="P14" s="65">
        <v>3518</v>
      </c>
      <c r="Q14" s="65">
        <v>3184</v>
      </c>
      <c r="R14" s="66">
        <v>10.489949748743699</v>
      </c>
      <c r="S14" s="65">
        <v>72.625080898237599</v>
      </c>
      <c r="T14" s="65">
        <v>66.497228329145699</v>
      </c>
      <c r="U14" s="67">
        <v>8.4376533468902704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132005.34589999999</v>
      </c>
      <c r="E15" s="65">
        <v>188935</v>
      </c>
      <c r="F15" s="66">
        <v>69.868127080741999</v>
      </c>
      <c r="G15" s="65">
        <v>141076.42800000001</v>
      </c>
      <c r="H15" s="66">
        <v>-6.42990627746829</v>
      </c>
      <c r="I15" s="65">
        <v>4368.9039000000002</v>
      </c>
      <c r="J15" s="66">
        <v>3.3096416438389098</v>
      </c>
      <c r="K15" s="65">
        <v>35186.542399999998</v>
      </c>
      <c r="L15" s="66">
        <v>24.941475268993901</v>
      </c>
      <c r="M15" s="66">
        <v>-0.87583594175482304</v>
      </c>
      <c r="N15" s="65">
        <v>4352641.0661000004</v>
      </c>
      <c r="O15" s="65">
        <v>40343584.528399996</v>
      </c>
      <c r="P15" s="65">
        <v>4228</v>
      </c>
      <c r="Q15" s="65">
        <v>3924</v>
      </c>
      <c r="R15" s="66">
        <v>7.7471967380224198</v>
      </c>
      <c r="S15" s="65">
        <v>31.221699597918601</v>
      </c>
      <c r="T15" s="65">
        <v>30.199582262996898</v>
      </c>
      <c r="U15" s="67">
        <v>3.2737402130082298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949714.25569999998</v>
      </c>
      <c r="E16" s="65">
        <v>946571</v>
      </c>
      <c r="F16" s="66">
        <v>100.332067610354</v>
      </c>
      <c r="G16" s="65">
        <v>530753.95669999998</v>
      </c>
      <c r="H16" s="66">
        <v>78.936820670149203</v>
      </c>
      <c r="I16" s="65">
        <v>52238.3148</v>
      </c>
      <c r="J16" s="66">
        <v>5.5004244157098601</v>
      </c>
      <c r="K16" s="65">
        <v>59854.741999999998</v>
      </c>
      <c r="L16" s="66">
        <v>11.277304906429899</v>
      </c>
      <c r="M16" s="66">
        <v>-0.12724851775319701</v>
      </c>
      <c r="N16" s="65">
        <v>20180885.705499999</v>
      </c>
      <c r="O16" s="65">
        <v>306126097.85909998</v>
      </c>
      <c r="P16" s="65">
        <v>51968</v>
      </c>
      <c r="Q16" s="65">
        <v>36353</v>
      </c>
      <c r="R16" s="66">
        <v>42.953813990592202</v>
      </c>
      <c r="S16" s="65">
        <v>18.274981829202599</v>
      </c>
      <c r="T16" s="65">
        <v>17.006172230627499</v>
      </c>
      <c r="U16" s="67">
        <v>6.9428774837282097</v>
      </c>
      <c r="V16" s="52"/>
      <c r="W16" s="52"/>
    </row>
    <row r="17" spans="1:21" ht="12" thickBot="1">
      <c r="A17" s="48"/>
      <c r="B17" s="50" t="s">
        <v>15</v>
      </c>
      <c r="C17" s="51"/>
      <c r="D17" s="65">
        <v>760706.41749999998</v>
      </c>
      <c r="E17" s="65">
        <v>882918</v>
      </c>
      <c r="F17" s="66">
        <v>86.158218260359405</v>
      </c>
      <c r="G17" s="65">
        <v>792969.11010000005</v>
      </c>
      <c r="H17" s="66">
        <v>-4.0685938694297201</v>
      </c>
      <c r="I17" s="65">
        <v>-14038.2305</v>
      </c>
      <c r="J17" s="66">
        <v>-1.84542028002544</v>
      </c>
      <c r="K17" s="65">
        <v>48204.494599999998</v>
      </c>
      <c r="L17" s="66">
        <v>6.0789876914525696</v>
      </c>
      <c r="M17" s="66">
        <v>-1.29122243924532</v>
      </c>
      <c r="N17" s="65">
        <v>16741533.7721</v>
      </c>
      <c r="O17" s="65">
        <v>282024540.8434</v>
      </c>
      <c r="P17" s="65">
        <v>14578</v>
      </c>
      <c r="Q17" s="65">
        <v>10296</v>
      </c>
      <c r="R17" s="66">
        <v>41.588966588966599</v>
      </c>
      <c r="S17" s="65">
        <v>52.181809404582197</v>
      </c>
      <c r="T17" s="65">
        <v>52.6009905885781</v>
      </c>
      <c r="U17" s="67">
        <v>-0.80330902431113604</v>
      </c>
    </row>
    <row r="18" spans="1:21" ht="12" thickBot="1">
      <c r="A18" s="48"/>
      <c r="B18" s="50" t="s">
        <v>16</v>
      </c>
      <c r="C18" s="51"/>
      <c r="D18" s="65">
        <v>2499499.2598999999</v>
      </c>
      <c r="E18" s="65">
        <v>3141481</v>
      </c>
      <c r="F18" s="66">
        <v>79.564360246011404</v>
      </c>
      <c r="G18" s="65">
        <v>2216193.0639</v>
      </c>
      <c r="H18" s="66">
        <v>12.783461902071201</v>
      </c>
      <c r="I18" s="65">
        <v>389503.70779999997</v>
      </c>
      <c r="J18" s="66">
        <v>15.583269579187</v>
      </c>
      <c r="K18" s="65">
        <v>403801.19569999998</v>
      </c>
      <c r="L18" s="66">
        <v>18.220488200129999</v>
      </c>
      <c r="M18" s="66">
        <v>-3.5407245080627002E-2</v>
      </c>
      <c r="N18" s="65">
        <v>57418359.744099997</v>
      </c>
      <c r="O18" s="65">
        <v>721283933.56879997</v>
      </c>
      <c r="P18" s="65">
        <v>107752</v>
      </c>
      <c r="Q18" s="65">
        <v>82832</v>
      </c>
      <c r="R18" s="66">
        <v>30.084991307707199</v>
      </c>
      <c r="S18" s="65">
        <v>23.1967783419333</v>
      </c>
      <c r="T18" s="65">
        <v>21.7785260853293</v>
      </c>
      <c r="U18" s="67">
        <v>6.1140052971932697</v>
      </c>
    </row>
    <row r="19" spans="1:21" ht="12" thickBot="1">
      <c r="A19" s="48"/>
      <c r="B19" s="50" t="s">
        <v>17</v>
      </c>
      <c r="C19" s="51"/>
      <c r="D19" s="65">
        <v>750302.22349999996</v>
      </c>
      <c r="E19" s="65">
        <v>1141326</v>
      </c>
      <c r="F19" s="66">
        <v>65.739519076933306</v>
      </c>
      <c r="G19" s="65">
        <v>604693.51199999999</v>
      </c>
      <c r="H19" s="66">
        <v>24.079754224318499</v>
      </c>
      <c r="I19" s="65">
        <v>81308.570399999997</v>
      </c>
      <c r="J19" s="66">
        <v>10.8367758822189</v>
      </c>
      <c r="K19" s="65">
        <v>112831.102</v>
      </c>
      <c r="L19" s="66">
        <v>18.65922153304</v>
      </c>
      <c r="M19" s="66">
        <v>-0.279378035322211</v>
      </c>
      <c r="N19" s="65">
        <v>22168302.838300001</v>
      </c>
      <c r="O19" s="65">
        <v>253338178.4242</v>
      </c>
      <c r="P19" s="65">
        <v>18952</v>
      </c>
      <c r="Q19" s="65">
        <v>15716</v>
      </c>
      <c r="R19" s="66">
        <v>20.590481038432198</v>
      </c>
      <c r="S19" s="65">
        <v>39.589606558674603</v>
      </c>
      <c r="T19" s="65">
        <v>40.371339711122403</v>
      </c>
      <c r="U19" s="67">
        <v>-1.9745918699376199</v>
      </c>
    </row>
    <row r="20" spans="1:21" ht="12" thickBot="1">
      <c r="A20" s="48"/>
      <c r="B20" s="50" t="s">
        <v>18</v>
      </c>
      <c r="C20" s="51"/>
      <c r="D20" s="65">
        <v>1788540.0612999999</v>
      </c>
      <c r="E20" s="65">
        <v>2428234</v>
      </c>
      <c r="F20" s="66">
        <v>73.656001081444401</v>
      </c>
      <c r="G20" s="65">
        <v>1159195.8873000001</v>
      </c>
      <c r="H20" s="66">
        <v>54.291442964473298</v>
      </c>
      <c r="I20" s="65">
        <v>62736.966399999998</v>
      </c>
      <c r="J20" s="66">
        <v>3.5077193828356101</v>
      </c>
      <c r="K20" s="65">
        <v>90333.764200000005</v>
      </c>
      <c r="L20" s="66">
        <v>7.7927954360160401</v>
      </c>
      <c r="M20" s="66">
        <v>-0.30549814949480403</v>
      </c>
      <c r="N20" s="65">
        <v>34925214.336300001</v>
      </c>
      <c r="O20" s="65">
        <v>388795131.23970002</v>
      </c>
      <c r="P20" s="65">
        <v>49570</v>
      </c>
      <c r="Q20" s="65">
        <v>44049</v>
      </c>
      <c r="R20" s="66">
        <v>12.5337692115599</v>
      </c>
      <c r="S20" s="65">
        <v>36.081098674601598</v>
      </c>
      <c r="T20" s="65">
        <v>33.321491586642203</v>
      </c>
      <c r="U20" s="67">
        <v>7.6483455031317398</v>
      </c>
    </row>
    <row r="21" spans="1:21" ht="12" thickBot="1">
      <c r="A21" s="48"/>
      <c r="B21" s="50" t="s">
        <v>19</v>
      </c>
      <c r="C21" s="51"/>
      <c r="D21" s="65">
        <v>468804.59740000003</v>
      </c>
      <c r="E21" s="65">
        <v>617201</v>
      </c>
      <c r="F21" s="66">
        <v>75.956551820233599</v>
      </c>
      <c r="G21" s="65">
        <v>392026.19050000003</v>
      </c>
      <c r="H21" s="66">
        <v>19.5850197666831</v>
      </c>
      <c r="I21" s="65">
        <v>61092.940499999997</v>
      </c>
      <c r="J21" s="66">
        <v>13.0316427865304</v>
      </c>
      <c r="K21" s="65">
        <v>72684.560400000002</v>
      </c>
      <c r="L21" s="66">
        <v>18.5407409406235</v>
      </c>
      <c r="M21" s="66">
        <v>-0.159478434432411</v>
      </c>
      <c r="N21" s="65">
        <v>11739174.1424</v>
      </c>
      <c r="O21" s="65">
        <v>143646914.5395</v>
      </c>
      <c r="P21" s="65">
        <v>37144</v>
      </c>
      <c r="Q21" s="65">
        <v>33878</v>
      </c>
      <c r="R21" s="66">
        <v>9.6404746443119507</v>
      </c>
      <c r="S21" s="65">
        <v>12.621273890803399</v>
      </c>
      <c r="T21" s="65">
        <v>11.517769310466999</v>
      </c>
      <c r="U21" s="67">
        <v>8.7432107874663103</v>
      </c>
    </row>
    <row r="22" spans="1:21" ht="12" thickBot="1">
      <c r="A22" s="48"/>
      <c r="B22" s="50" t="s">
        <v>20</v>
      </c>
      <c r="C22" s="51"/>
      <c r="D22" s="65">
        <v>1310000.3784</v>
      </c>
      <c r="E22" s="65">
        <v>1944186</v>
      </c>
      <c r="F22" s="66">
        <v>67.380403850248896</v>
      </c>
      <c r="G22" s="65">
        <v>1005500.5995</v>
      </c>
      <c r="H22" s="66">
        <v>30.283401029439201</v>
      </c>
      <c r="I22" s="65">
        <v>163193.0091</v>
      </c>
      <c r="J22" s="66">
        <v>12.457478012282699</v>
      </c>
      <c r="K22" s="65">
        <v>154989.11120000001</v>
      </c>
      <c r="L22" s="66">
        <v>15.414124196153701</v>
      </c>
      <c r="M22" s="66">
        <v>5.2932092044927999E-2</v>
      </c>
      <c r="N22" s="65">
        <v>31356206.723299999</v>
      </c>
      <c r="O22" s="65">
        <v>407406734.59799999</v>
      </c>
      <c r="P22" s="65">
        <v>77286</v>
      </c>
      <c r="Q22" s="65">
        <v>60637</v>
      </c>
      <c r="R22" s="66">
        <v>27.4568332866072</v>
      </c>
      <c r="S22" s="65">
        <v>16.950034655694399</v>
      </c>
      <c r="T22" s="65">
        <v>16.850403619902</v>
      </c>
      <c r="U22" s="67">
        <v>0.58779251969802804</v>
      </c>
    </row>
    <row r="23" spans="1:21" ht="12" thickBot="1">
      <c r="A23" s="48"/>
      <c r="B23" s="50" t="s">
        <v>21</v>
      </c>
      <c r="C23" s="51"/>
      <c r="D23" s="65">
        <v>3562742.5759000001</v>
      </c>
      <c r="E23" s="65">
        <v>3943937</v>
      </c>
      <c r="F23" s="66">
        <v>90.334672584780094</v>
      </c>
      <c r="G23" s="65">
        <v>2393425.2033000002</v>
      </c>
      <c r="H23" s="66">
        <v>48.855396483156099</v>
      </c>
      <c r="I23" s="65">
        <v>28374.79</v>
      </c>
      <c r="J23" s="66">
        <v>0.79643110316024202</v>
      </c>
      <c r="K23" s="65">
        <v>379287.36430000002</v>
      </c>
      <c r="L23" s="66">
        <v>15.8470531595074</v>
      </c>
      <c r="M23" s="66">
        <v>-0.925189203040371</v>
      </c>
      <c r="N23" s="65">
        <v>80498708.041800007</v>
      </c>
      <c r="O23" s="65">
        <v>926549233.04499996</v>
      </c>
      <c r="P23" s="65">
        <v>99631</v>
      </c>
      <c r="Q23" s="65">
        <v>88541</v>
      </c>
      <c r="R23" s="66">
        <v>12.5252707785094</v>
      </c>
      <c r="S23" s="65">
        <v>35.759377863315599</v>
      </c>
      <c r="T23" s="65">
        <v>31.183789508815099</v>
      </c>
      <c r="U23" s="67">
        <v>12.7954920580273</v>
      </c>
    </row>
    <row r="24" spans="1:21" ht="12" thickBot="1">
      <c r="A24" s="48"/>
      <c r="B24" s="50" t="s">
        <v>22</v>
      </c>
      <c r="C24" s="51"/>
      <c r="D24" s="65">
        <v>373211.22730000003</v>
      </c>
      <c r="E24" s="65">
        <v>514867</v>
      </c>
      <c r="F24" s="66">
        <v>72.486919398601998</v>
      </c>
      <c r="G24" s="65">
        <v>382060.52149999997</v>
      </c>
      <c r="H24" s="66">
        <v>-2.31620219887072</v>
      </c>
      <c r="I24" s="65">
        <v>68945.255999999994</v>
      </c>
      <c r="J24" s="66">
        <v>18.473521415415401</v>
      </c>
      <c r="K24" s="65">
        <v>65063.738799999999</v>
      </c>
      <c r="L24" s="66">
        <v>17.0296942862755</v>
      </c>
      <c r="M24" s="66">
        <v>5.9657149613419003E-2</v>
      </c>
      <c r="N24" s="65">
        <v>9062918.7773000002</v>
      </c>
      <c r="O24" s="65">
        <v>111529877.08140001</v>
      </c>
      <c r="P24" s="65">
        <v>35593</v>
      </c>
      <c r="Q24" s="65">
        <v>29482</v>
      </c>
      <c r="R24" s="66">
        <v>20.727901770571901</v>
      </c>
      <c r="S24" s="65">
        <v>10.485523201191199</v>
      </c>
      <c r="T24" s="65">
        <v>9.4259901770571908</v>
      </c>
      <c r="U24" s="67">
        <v>10.1047225188886</v>
      </c>
    </row>
    <row r="25" spans="1:21" ht="12" thickBot="1">
      <c r="A25" s="48"/>
      <c r="B25" s="50" t="s">
        <v>23</v>
      </c>
      <c r="C25" s="51"/>
      <c r="D25" s="65">
        <v>432112.98310000001</v>
      </c>
      <c r="E25" s="65">
        <v>595741</v>
      </c>
      <c r="F25" s="66">
        <v>72.533698889282405</v>
      </c>
      <c r="G25" s="65">
        <v>410680.44420000003</v>
      </c>
      <c r="H25" s="66">
        <v>5.2187873084023497</v>
      </c>
      <c r="I25" s="65">
        <v>34682.154000000002</v>
      </c>
      <c r="J25" s="66">
        <v>8.0261772629900001</v>
      </c>
      <c r="K25" s="65">
        <v>54201.340799999998</v>
      </c>
      <c r="L25" s="66">
        <v>13.1979356615296</v>
      </c>
      <c r="M25" s="66">
        <v>-0.36012368904350001</v>
      </c>
      <c r="N25" s="65">
        <v>12178533.544199999</v>
      </c>
      <c r="O25" s="65">
        <v>99510128.706200004</v>
      </c>
      <c r="P25" s="65">
        <v>21927</v>
      </c>
      <c r="Q25" s="65">
        <v>17645</v>
      </c>
      <c r="R25" s="66">
        <v>24.267497874752099</v>
      </c>
      <c r="S25" s="65">
        <v>19.7068902768277</v>
      </c>
      <c r="T25" s="65">
        <v>20.299321433833899</v>
      </c>
      <c r="U25" s="67">
        <v>-3.00621330247573</v>
      </c>
    </row>
    <row r="26" spans="1:21" ht="12" thickBot="1">
      <c r="A26" s="48"/>
      <c r="B26" s="50" t="s">
        <v>24</v>
      </c>
      <c r="C26" s="51"/>
      <c r="D26" s="65">
        <v>860182.90430000005</v>
      </c>
      <c r="E26" s="65">
        <v>1071004</v>
      </c>
      <c r="F26" s="66">
        <v>80.315564115540198</v>
      </c>
      <c r="G26" s="65">
        <v>546684.02500000002</v>
      </c>
      <c r="H26" s="66">
        <v>57.345535073939601</v>
      </c>
      <c r="I26" s="65">
        <v>151164.89420000001</v>
      </c>
      <c r="J26" s="66">
        <v>17.573575741198301</v>
      </c>
      <c r="K26" s="65">
        <v>148162.3474</v>
      </c>
      <c r="L26" s="66">
        <v>27.102007855451799</v>
      </c>
      <c r="M26" s="66">
        <v>2.0265248578263E-2</v>
      </c>
      <c r="N26" s="65">
        <v>18332034.436700001</v>
      </c>
      <c r="O26" s="65">
        <v>201932148.69420001</v>
      </c>
      <c r="P26" s="65">
        <v>63187</v>
      </c>
      <c r="Q26" s="65">
        <v>58845</v>
      </c>
      <c r="R26" s="66">
        <v>7.3787067720282096</v>
      </c>
      <c r="S26" s="65">
        <v>13.613289193979799</v>
      </c>
      <c r="T26" s="65">
        <v>13.6519144090407</v>
      </c>
      <c r="U26" s="67">
        <v>-0.28373168681384098</v>
      </c>
    </row>
    <row r="27" spans="1:21" ht="12" thickBot="1">
      <c r="A27" s="48"/>
      <c r="B27" s="50" t="s">
        <v>25</v>
      </c>
      <c r="C27" s="51"/>
      <c r="D27" s="65">
        <v>303313.99489999999</v>
      </c>
      <c r="E27" s="65">
        <v>376597</v>
      </c>
      <c r="F27" s="66">
        <v>80.540735826360802</v>
      </c>
      <c r="G27" s="65">
        <v>358906.87709999998</v>
      </c>
      <c r="H27" s="66">
        <v>-15.4895004100216</v>
      </c>
      <c r="I27" s="65">
        <v>89223.619200000001</v>
      </c>
      <c r="J27" s="66">
        <v>29.416255332833</v>
      </c>
      <c r="K27" s="65">
        <v>105531.0756</v>
      </c>
      <c r="L27" s="66">
        <v>29.4034699063725</v>
      </c>
      <c r="M27" s="66">
        <v>-0.15452752951946599</v>
      </c>
      <c r="N27" s="65">
        <v>8537410.1813999992</v>
      </c>
      <c r="O27" s="65">
        <v>94825686.790900007</v>
      </c>
      <c r="P27" s="65">
        <v>41456</v>
      </c>
      <c r="Q27" s="65">
        <v>35820</v>
      </c>
      <c r="R27" s="66">
        <v>15.7342266890006</v>
      </c>
      <c r="S27" s="65">
        <v>7.3165282444037096</v>
      </c>
      <c r="T27" s="65">
        <v>7.1274521943048601</v>
      </c>
      <c r="U27" s="67">
        <v>2.58423180753068</v>
      </c>
    </row>
    <row r="28" spans="1:21" ht="12" thickBot="1">
      <c r="A28" s="48"/>
      <c r="B28" s="50" t="s">
        <v>26</v>
      </c>
      <c r="C28" s="51"/>
      <c r="D28" s="65">
        <v>1313854.6255000001</v>
      </c>
      <c r="E28" s="65">
        <v>1703467</v>
      </c>
      <c r="F28" s="66">
        <v>77.128269904847002</v>
      </c>
      <c r="G28" s="65">
        <v>1326268.1579</v>
      </c>
      <c r="H28" s="66">
        <v>-0.93597454828858695</v>
      </c>
      <c r="I28" s="65">
        <v>70628.169500000004</v>
      </c>
      <c r="J28" s="66">
        <v>5.3756456863042796</v>
      </c>
      <c r="K28" s="65">
        <v>92024.9565</v>
      </c>
      <c r="L28" s="66">
        <v>6.9386387625946897</v>
      </c>
      <c r="M28" s="66">
        <v>-0.23251069942097699</v>
      </c>
      <c r="N28" s="65">
        <v>39085660.079099998</v>
      </c>
      <c r="O28" s="65">
        <v>342597183.17589998</v>
      </c>
      <c r="P28" s="65">
        <v>49625</v>
      </c>
      <c r="Q28" s="65">
        <v>44243</v>
      </c>
      <c r="R28" s="66">
        <v>12.1646362136383</v>
      </c>
      <c r="S28" s="65">
        <v>26.475659959697701</v>
      </c>
      <c r="T28" s="65">
        <v>25.874267669461801</v>
      </c>
      <c r="U28" s="67">
        <v>2.2714912155215701</v>
      </c>
    </row>
    <row r="29" spans="1:21" ht="12" thickBot="1">
      <c r="A29" s="48"/>
      <c r="B29" s="50" t="s">
        <v>27</v>
      </c>
      <c r="C29" s="51"/>
      <c r="D29" s="65">
        <v>641109.18859999999</v>
      </c>
      <c r="E29" s="65">
        <v>913138</v>
      </c>
      <c r="F29" s="66">
        <v>70.209452306223199</v>
      </c>
      <c r="G29" s="65">
        <v>628328.59080000001</v>
      </c>
      <c r="H29" s="66">
        <v>2.0340627479210398</v>
      </c>
      <c r="I29" s="65">
        <v>108774.6459</v>
      </c>
      <c r="J29" s="66">
        <v>16.966633427534099</v>
      </c>
      <c r="K29" s="65">
        <v>133999.46770000001</v>
      </c>
      <c r="L29" s="66">
        <v>21.3263361976556</v>
      </c>
      <c r="M29" s="66">
        <v>-0.188245686590888</v>
      </c>
      <c r="N29" s="65">
        <v>17756330.4976</v>
      </c>
      <c r="O29" s="65">
        <v>227591222.16890001</v>
      </c>
      <c r="P29" s="65">
        <v>95636</v>
      </c>
      <c r="Q29" s="65">
        <v>91250</v>
      </c>
      <c r="R29" s="66">
        <v>4.8065753424657602</v>
      </c>
      <c r="S29" s="65">
        <v>6.7036386779037196</v>
      </c>
      <c r="T29" s="65">
        <v>6.3069617073972601</v>
      </c>
      <c r="U29" s="67">
        <v>5.9173381735798003</v>
      </c>
    </row>
    <row r="30" spans="1:21" ht="12" thickBot="1">
      <c r="A30" s="48"/>
      <c r="B30" s="50" t="s">
        <v>28</v>
      </c>
      <c r="C30" s="51"/>
      <c r="D30" s="65">
        <v>1095235.9579</v>
      </c>
      <c r="E30" s="65">
        <v>1726915</v>
      </c>
      <c r="F30" s="66">
        <v>63.421532495808997</v>
      </c>
      <c r="G30" s="65">
        <v>903627.24840000004</v>
      </c>
      <c r="H30" s="66">
        <v>21.2043970386319</v>
      </c>
      <c r="I30" s="65">
        <v>197172.84299999999</v>
      </c>
      <c r="J30" s="66">
        <v>18.002772971228801</v>
      </c>
      <c r="K30" s="65">
        <v>199605.54620000001</v>
      </c>
      <c r="L30" s="66">
        <v>22.0893677734298</v>
      </c>
      <c r="M30" s="66">
        <v>-1.2187553133230999E-2</v>
      </c>
      <c r="N30" s="65">
        <v>26994828.2522</v>
      </c>
      <c r="O30" s="65">
        <v>403653913.63499999</v>
      </c>
      <c r="P30" s="65">
        <v>73385</v>
      </c>
      <c r="Q30" s="65">
        <v>61356</v>
      </c>
      <c r="R30" s="66">
        <v>19.6052545798292</v>
      </c>
      <c r="S30" s="65">
        <v>14.9245207862642</v>
      </c>
      <c r="T30" s="65">
        <v>13.4444792620119</v>
      </c>
      <c r="U30" s="67">
        <v>9.9168445369080995</v>
      </c>
    </row>
    <row r="31" spans="1:21" ht="12" thickBot="1">
      <c r="A31" s="48"/>
      <c r="B31" s="50" t="s">
        <v>29</v>
      </c>
      <c r="C31" s="51"/>
      <c r="D31" s="65">
        <v>726792.15639999998</v>
      </c>
      <c r="E31" s="65">
        <v>1243160</v>
      </c>
      <c r="F31" s="66">
        <v>58.4632835998584</v>
      </c>
      <c r="G31" s="65">
        <v>776241.76439999999</v>
      </c>
      <c r="H31" s="66">
        <v>-6.37038745760122</v>
      </c>
      <c r="I31" s="65">
        <v>58202.661</v>
      </c>
      <c r="J31" s="66">
        <v>8.00815755749122</v>
      </c>
      <c r="K31" s="65">
        <v>44673.130799999999</v>
      </c>
      <c r="L31" s="66">
        <v>5.7550537537142601</v>
      </c>
      <c r="M31" s="66">
        <v>0.30285610069666302</v>
      </c>
      <c r="N31" s="65">
        <v>28350422.192299999</v>
      </c>
      <c r="O31" s="65">
        <v>350945243.48019999</v>
      </c>
      <c r="P31" s="65">
        <v>25934</v>
      </c>
      <c r="Q31" s="65">
        <v>25824</v>
      </c>
      <c r="R31" s="66">
        <v>0.42596034696407198</v>
      </c>
      <c r="S31" s="65">
        <v>28.024684059535701</v>
      </c>
      <c r="T31" s="65">
        <v>29.383023164498098</v>
      </c>
      <c r="U31" s="67">
        <v>-4.8469381566505296</v>
      </c>
    </row>
    <row r="32" spans="1:21" ht="12" thickBot="1">
      <c r="A32" s="48"/>
      <c r="B32" s="50" t="s">
        <v>30</v>
      </c>
      <c r="C32" s="51"/>
      <c r="D32" s="65">
        <v>167948.09460000001</v>
      </c>
      <c r="E32" s="65">
        <v>190524</v>
      </c>
      <c r="F32" s="66">
        <v>88.150623858411507</v>
      </c>
      <c r="G32" s="65">
        <v>163248.19279999999</v>
      </c>
      <c r="H32" s="66">
        <v>2.8789916258111101</v>
      </c>
      <c r="I32" s="65">
        <v>39742.517999999996</v>
      </c>
      <c r="J32" s="66">
        <v>23.663571828340402</v>
      </c>
      <c r="K32" s="65">
        <v>46733.097199999997</v>
      </c>
      <c r="L32" s="66">
        <v>28.627022693754402</v>
      </c>
      <c r="M32" s="66">
        <v>-0.14958518948750499</v>
      </c>
      <c r="N32" s="65">
        <v>4513574.0590000004</v>
      </c>
      <c r="O32" s="65">
        <v>51956482.7267</v>
      </c>
      <c r="P32" s="65">
        <v>34550</v>
      </c>
      <c r="Q32" s="65">
        <v>32150</v>
      </c>
      <c r="R32" s="66">
        <v>7.4650077760497702</v>
      </c>
      <c r="S32" s="65">
        <v>4.8610157626628103</v>
      </c>
      <c r="T32" s="65">
        <v>4.5541211135303303</v>
      </c>
      <c r="U32" s="67">
        <v>6.3133851877157197</v>
      </c>
    </row>
    <row r="33" spans="1:21" ht="12" thickBot="1">
      <c r="A33" s="48"/>
      <c r="B33" s="50" t="s">
        <v>31</v>
      </c>
      <c r="C33" s="51"/>
      <c r="D33" s="65">
        <v>16.154</v>
      </c>
      <c r="E33" s="68"/>
      <c r="F33" s="68"/>
      <c r="G33" s="65">
        <v>198.71899999999999</v>
      </c>
      <c r="H33" s="66">
        <v>-91.870933327965602</v>
      </c>
      <c r="I33" s="65">
        <v>3.7646999999999999</v>
      </c>
      <c r="J33" s="66">
        <v>23.3050637612975</v>
      </c>
      <c r="K33" s="65">
        <v>34.791400000000003</v>
      </c>
      <c r="L33" s="66">
        <v>17.507837700471502</v>
      </c>
      <c r="M33" s="66">
        <v>-0.89179222451525397</v>
      </c>
      <c r="N33" s="65">
        <v>324.43369999999999</v>
      </c>
      <c r="O33" s="65">
        <v>30510.499400000001</v>
      </c>
      <c r="P33" s="65">
        <v>4</v>
      </c>
      <c r="Q33" s="65">
        <v>3</v>
      </c>
      <c r="R33" s="66">
        <v>33.3333333333333</v>
      </c>
      <c r="S33" s="65">
        <v>4.0385</v>
      </c>
      <c r="T33" s="65">
        <v>5.1282333333333296</v>
      </c>
      <c r="U33" s="67">
        <v>-26.983616029053699</v>
      </c>
    </row>
    <row r="34" spans="1:21" ht="12" thickBot="1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8"/>
      <c r="O34" s="65">
        <v>25.9</v>
      </c>
      <c r="P34" s="68"/>
      <c r="Q34" s="68"/>
      <c r="R34" s="68"/>
      <c r="S34" s="68"/>
      <c r="T34" s="68"/>
      <c r="U34" s="69"/>
    </row>
    <row r="35" spans="1:21" ht="12" thickBot="1">
      <c r="A35" s="48"/>
      <c r="B35" s="50" t="s">
        <v>32</v>
      </c>
      <c r="C35" s="51"/>
      <c r="D35" s="65">
        <v>488964.11359999998</v>
      </c>
      <c r="E35" s="65">
        <v>363795</v>
      </c>
      <c r="F35" s="66">
        <v>134.40649640594299</v>
      </c>
      <c r="G35" s="65">
        <v>226474.02429999999</v>
      </c>
      <c r="H35" s="66">
        <v>115.902956249098</v>
      </c>
      <c r="I35" s="65">
        <v>40709.728300000002</v>
      </c>
      <c r="J35" s="66">
        <v>8.3257088133267008</v>
      </c>
      <c r="K35" s="65">
        <v>44762.318299999999</v>
      </c>
      <c r="L35" s="66">
        <v>19.764879631716799</v>
      </c>
      <c r="M35" s="66">
        <v>-9.0535748681273995E-2</v>
      </c>
      <c r="N35" s="65">
        <v>9677165.4703000002</v>
      </c>
      <c r="O35" s="65">
        <v>62532675.983499996</v>
      </c>
      <c r="P35" s="65">
        <v>22504</v>
      </c>
      <c r="Q35" s="65">
        <v>20696</v>
      </c>
      <c r="R35" s="66">
        <v>8.7359876304600004</v>
      </c>
      <c r="S35" s="65">
        <v>21.727875648773601</v>
      </c>
      <c r="T35" s="65">
        <v>20.0957009856977</v>
      </c>
      <c r="U35" s="67">
        <v>7.51189250831324</v>
      </c>
    </row>
    <row r="36" spans="1:21" ht="12" thickBot="1">
      <c r="A36" s="48"/>
      <c r="B36" s="50" t="s">
        <v>37</v>
      </c>
      <c r="C36" s="51"/>
      <c r="D36" s="68"/>
      <c r="E36" s="65">
        <v>1473982</v>
      </c>
      <c r="F36" s="68"/>
      <c r="G36" s="65">
        <v>2363.0100000000002</v>
      </c>
      <c r="H36" s="68"/>
      <c r="I36" s="68"/>
      <c r="J36" s="68"/>
      <c r="K36" s="65">
        <v>97.333299999999994</v>
      </c>
      <c r="L36" s="66">
        <v>4.1190388529883499</v>
      </c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8"/>
      <c r="B37" s="50" t="s">
        <v>38</v>
      </c>
      <c r="C37" s="51"/>
      <c r="D37" s="68"/>
      <c r="E37" s="65">
        <v>475019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thickBot="1">
      <c r="A38" s="48"/>
      <c r="B38" s="50" t="s">
        <v>39</v>
      </c>
      <c r="C38" s="51"/>
      <c r="D38" s="68"/>
      <c r="E38" s="65">
        <v>559175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760226.49549999996</v>
      </c>
      <c r="E39" s="65">
        <v>651863</v>
      </c>
      <c r="F39" s="66">
        <v>116.623661030002</v>
      </c>
      <c r="G39" s="65">
        <v>398404.91360000003</v>
      </c>
      <c r="H39" s="66">
        <v>90.817550072504901</v>
      </c>
      <c r="I39" s="65">
        <v>28877.2379</v>
      </c>
      <c r="J39" s="66">
        <v>3.7985045339688499</v>
      </c>
      <c r="K39" s="65">
        <v>21127.4696</v>
      </c>
      <c r="L39" s="66">
        <v>5.3030143150322804</v>
      </c>
      <c r="M39" s="66">
        <v>0.36681005566326802</v>
      </c>
      <c r="N39" s="65">
        <v>8369684.7202000003</v>
      </c>
      <c r="O39" s="65">
        <v>129747182.92820001</v>
      </c>
      <c r="P39" s="65">
        <v>518</v>
      </c>
      <c r="Q39" s="65">
        <v>475</v>
      </c>
      <c r="R39" s="66">
        <v>9.0526315789473806</v>
      </c>
      <c r="S39" s="65">
        <v>1467.6187171814699</v>
      </c>
      <c r="T39" s="65">
        <v>578.44624526315795</v>
      </c>
      <c r="U39" s="67">
        <v>60.586067860046597</v>
      </c>
    </row>
    <row r="40" spans="1:21" ht="12" thickBot="1">
      <c r="A40" s="48"/>
      <c r="B40" s="50" t="s">
        <v>34</v>
      </c>
      <c r="C40" s="51"/>
      <c r="D40" s="65">
        <v>741880.51729999995</v>
      </c>
      <c r="E40" s="65">
        <v>1106937</v>
      </c>
      <c r="F40" s="66">
        <v>67.021024439511905</v>
      </c>
      <c r="G40" s="65">
        <v>894916.05130000005</v>
      </c>
      <c r="H40" s="66">
        <v>-17.1005463336693</v>
      </c>
      <c r="I40" s="65">
        <v>37094.0844</v>
      </c>
      <c r="J40" s="66">
        <v>5.0000078900845404</v>
      </c>
      <c r="K40" s="65">
        <v>77212.051500000001</v>
      </c>
      <c r="L40" s="66">
        <v>8.6278541308805305</v>
      </c>
      <c r="M40" s="66">
        <v>-0.51958167566626601</v>
      </c>
      <c r="N40" s="65">
        <v>18686151.544199999</v>
      </c>
      <c r="O40" s="65">
        <v>184969916.81130001</v>
      </c>
      <c r="P40" s="65">
        <v>3158</v>
      </c>
      <c r="Q40" s="65">
        <v>2989</v>
      </c>
      <c r="R40" s="66">
        <v>5.6540649046503901</v>
      </c>
      <c r="S40" s="65">
        <v>234.92099977834101</v>
      </c>
      <c r="T40" s="65">
        <v>222.345619371027</v>
      </c>
      <c r="U40" s="67">
        <v>5.3530252379221501</v>
      </c>
    </row>
    <row r="41" spans="1:21" ht="12" thickBot="1">
      <c r="A41" s="48"/>
      <c r="B41" s="50" t="s">
        <v>40</v>
      </c>
      <c r="C41" s="51"/>
      <c r="D41" s="68"/>
      <c r="E41" s="65">
        <v>526792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41</v>
      </c>
      <c r="C42" s="51"/>
      <c r="D42" s="68"/>
      <c r="E42" s="65">
        <v>219755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47498.866999999998</v>
      </c>
      <c r="E43" s="71"/>
      <c r="F43" s="71"/>
      <c r="G43" s="70">
        <v>50714.428999999996</v>
      </c>
      <c r="H43" s="72">
        <v>-6.3405268745114096</v>
      </c>
      <c r="I43" s="70">
        <v>6216.9405999999999</v>
      </c>
      <c r="J43" s="72">
        <v>13.088608197749201</v>
      </c>
      <c r="K43" s="70">
        <v>4018.7718</v>
      </c>
      <c r="L43" s="72">
        <v>7.9243163715793798</v>
      </c>
      <c r="M43" s="72">
        <v>0.54697527239541199</v>
      </c>
      <c r="N43" s="70">
        <v>1153733.0665</v>
      </c>
      <c r="O43" s="70">
        <v>17123815.517499998</v>
      </c>
      <c r="P43" s="70">
        <v>60</v>
      </c>
      <c r="Q43" s="70">
        <v>51</v>
      </c>
      <c r="R43" s="72">
        <v>17.647058823529399</v>
      </c>
      <c r="S43" s="70">
        <v>791.647783333333</v>
      </c>
      <c r="T43" s="70">
        <v>486.45844313725502</v>
      </c>
      <c r="U43" s="73">
        <v>38.551151992245899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8:C38"/>
    <mergeCell ref="B39:C39"/>
    <mergeCell ref="B40:C40"/>
    <mergeCell ref="B41:C41"/>
    <mergeCell ref="B42:C42"/>
    <mergeCell ref="B43:C43"/>
    <mergeCell ref="B37:C37"/>
    <mergeCell ref="B23:C23"/>
    <mergeCell ref="B24:C24"/>
    <mergeCell ref="B19:C19"/>
    <mergeCell ref="B20:C20"/>
    <mergeCell ref="B21:C21"/>
    <mergeCell ref="B22:C22"/>
    <mergeCell ref="B18:C1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74155</v>
      </c>
      <c r="D2" s="32">
        <v>843185.36144273495</v>
      </c>
      <c r="E2" s="32">
        <v>742949.55053333298</v>
      </c>
      <c r="F2" s="32">
        <v>100235.810909402</v>
      </c>
      <c r="G2" s="32">
        <v>742949.55053333298</v>
      </c>
      <c r="H2" s="32">
        <v>0.118877551121017</v>
      </c>
    </row>
    <row r="3" spans="1:8" ht="14.25">
      <c r="A3" s="32">
        <v>2</v>
      </c>
      <c r="B3" s="33">
        <v>13</v>
      </c>
      <c r="C3" s="32">
        <v>17756.32</v>
      </c>
      <c r="D3" s="32">
        <v>97888.599647416995</v>
      </c>
      <c r="E3" s="32">
        <v>76116.603307578902</v>
      </c>
      <c r="F3" s="32">
        <v>21771.996339838101</v>
      </c>
      <c r="G3" s="32">
        <v>76116.603307578902</v>
      </c>
      <c r="H3" s="32">
        <v>0.222416056805984</v>
      </c>
    </row>
    <row r="4" spans="1:8" ht="14.25">
      <c r="A4" s="32">
        <v>3</v>
      </c>
      <c r="B4" s="33">
        <v>14</v>
      </c>
      <c r="C4" s="32">
        <v>140784</v>
      </c>
      <c r="D4" s="32">
        <v>159300.17747264999</v>
      </c>
      <c r="E4" s="32">
        <v>119523.371096581</v>
      </c>
      <c r="F4" s="32">
        <v>39776.806376068402</v>
      </c>
      <c r="G4" s="32">
        <v>119523.371096581</v>
      </c>
      <c r="H4" s="32">
        <v>0.249697188083156</v>
      </c>
    </row>
    <row r="5" spans="1:8" ht="14.25">
      <c r="A5" s="32">
        <v>4</v>
      </c>
      <c r="B5" s="33">
        <v>15</v>
      </c>
      <c r="C5" s="32">
        <v>5752</v>
      </c>
      <c r="D5" s="32">
        <v>91038.2318871795</v>
      </c>
      <c r="E5" s="32">
        <v>82510.914310256398</v>
      </c>
      <c r="F5" s="32">
        <v>8527.3175769230802</v>
      </c>
      <c r="G5" s="32">
        <v>82510.914310256398</v>
      </c>
      <c r="H5" s="32">
        <v>9.3667434001691599E-2</v>
      </c>
    </row>
    <row r="6" spans="1:8" ht="14.25">
      <c r="A6" s="32">
        <v>5</v>
      </c>
      <c r="B6" s="33">
        <v>16</v>
      </c>
      <c r="C6" s="32">
        <v>3700</v>
      </c>
      <c r="D6" s="32">
        <v>359750.738411111</v>
      </c>
      <c r="E6" s="32">
        <v>361087.27355555602</v>
      </c>
      <c r="F6" s="32">
        <v>-1336.53514444444</v>
      </c>
      <c r="G6" s="32">
        <v>361087.27355555602</v>
      </c>
      <c r="H6" s="32">
        <v>-3.71516998227005E-3</v>
      </c>
    </row>
    <row r="7" spans="1:8" ht="14.25">
      <c r="A7" s="32">
        <v>6</v>
      </c>
      <c r="B7" s="33">
        <v>17</v>
      </c>
      <c r="C7" s="32">
        <v>20293</v>
      </c>
      <c r="D7" s="32">
        <v>469614.380205983</v>
      </c>
      <c r="E7" s="32">
        <v>395557.99096068402</v>
      </c>
      <c r="F7" s="32">
        <v>74056.389245299099</v>
      </c>
      <c r="G7" s="32">
        <v>395557.99096068402</v>
      </c>
      <c r="H7" s="32">
        <v>0.15769617023400401</v>
      </c>
    </row>
    <row r="8" spans="1:8" ht="14.25">
      <c r="A8" s="32">
        <v>7</v>
      </c>
      <c r="B8" s="33">
        <v>18</v>
      </c>
      <c r="C8" s="32">
        <v>77220</v>
      </c>
      <c r="D8" s="32">
        <v>255495.03313589701</v>
      </c>
      <c r="E8" s="32">
        <v>213483.04374359001</v>
      </c>
      <c r="F8" s="32">
        <v>42011.989392307703</v>
      </c>
      <c r="G8" s="32">
        <v>213483.04374359001</v>
      </c>
      <c r="H8" s="32">
        <v>0.16443368341317799</v>
      </c>
    </row>
    <row r="9" spans="1:8" ht="14.25">
      <c r="A9" s="32">
        <v>8</v>
      </c>
      <c r="B9" s="33">
        <v>19</v>
      </c>
      <c r="C9" s="32">
        <v>24556</v>
      </c>
      <c r="D9" s="32">
        <v>132005.41254700901</v>
      </c>
      <c r="E9" s="32">
        <v>127636.43944615401</v>
      </c>
      <c r="F9" s="32">
        <v>4368.9731008546996</v>
      </c>
      <c r="G9" s="32">
        <v>127636.43944615401</v>
      </c>
      <c r="H9" s="32">
        <v>3.3096923956045098E-2</v>
      </c>
    </row>
    <row r="10" spans="1:8" ht="14.25">
      <c r="A10" s="32">
        <v>9</v>
      </c>
      <c r="B10" s="33">
        <v>21</v>
      </c>
      <c r="C10" s="32">
        <v>201742</v>
      </c>
      <c r="D10" s="32">
        <v>949714.09270000004</v>
      </c>
      <c r="E10" s="32">
        <v>897475.94090000005</v>
      </c>
      <c r="F10" s="32">
        <v>52238.1518</v>
      </c>
      <c r="G10" s="32">
        <v>897475.94090000005</v>
      </c>
      <c r="H10" s="32">
        <v>5.5004081966909597E-2</v>
      </c>
    </row>
    <row r="11" spans="1:8" ht="14.25">
      <c r="A11" s="32">
        <v>10</v>
      </c>
      <c r="B11" s="33">
        <v>22</v>
      </c>
      <c r="C11" s="32">
        <v>39479</v>
      </c>
      <c r="D11" s="32">
        <v>760706.50181965798</v>
      </c>
      <c r="E11" s="32">
        <v>774744.64836837596</v>
      </c>
      <c r="F11" s="32">
        <v>-14038.146548717899</v>
      </c>
      <c r="G11" s="32">
        <v>774744.64836837596</v>
      </c>
      <c r="H11" s="32">
        <v>-1.8454090395096899E-2</v>
      </c>
    </row>
    <row r="12" spans="1:8" ht="14.25">
      <c r="A12" s="32">
        <v>11</v>
      </c>
      <c r="B12" s="33">
        <v>23</v>
      </c>
      <c r="C12" s="32">
        <v>252997.875</v>
      </c>
      <c r="D12" s="32">
        <v>2499499.4312581201</v>
      </c>
      <c r="E12" s="32">
        <v>2109995.5439905999</v>
      </c>
      <c r="F12" s="32">
        <v>389503.887267521</v>
      </c>
      <c r="G12" s="32">
        <v>2109995.5439905999</v>
      </c>
      <c r="H12" s="32">
        <v>0.155832756909837</v>
      </c>
    </row>
    <row r="13" spans="1:8" ht="14.25">
      <c r="A13" s="32">
        <v>12</v>
      </c>
      <c r="B13" s="33">
        <v>24</v>
      </c>
      <c r="C13" s="32">
        <v>33806.784</v>
      </c>
      <c r="D13" s="32">
        <v>750302.29491111101</v>
      </c>
      <c r="E13" s="32">
        <v>668993.65344786295</v>
      </c>
      <c r="F13" s="32">
        <v>81308.641463247899</v>
      </c>
      <c r="G13" s="32">
        <v>668993.65344786295</v>
      </c>
      <c r="H13" s="32">
        <v>0.108367843220952</v>
      </c>
    </row>
    <row r="14" spans="1:8" ht="14.25">
      <c r="A14" s="32">
        <v>13</v>
      </c>
      <c r="B14" s="33">
        <v>25</v>
      </c>
      <c r="C14" s="32">
        <v>108901</v>
      </c>
      <c r="D14" s="32">
        <v>1788540.2124999999</v>
      </c>
      <c r="E14" s="32">
        <v>1725803.0948999999</v>
      </c>
      <c r="F14" s="32">
        <v>62737.117599999998</v>
      </c>
      <c r="G14" s="32">
        <v>1725803.0948999999</v>
      </c>
      <c r="H14" s="32">
        <v>3.5077275401209397E-2</v>
      </c>
    </row>
    <row r="15" spans="1:8" ht="14.25">
      <c r="A15" s="32">
        <v>14</v>
      </c>
      <c r="B15" s="33">
        <v>26</v>
      </c>
      <c r="C15" s="32">
        <v>95442</v>
      </c>
      <c r="D15" s="32">
        <v>468804.260834891</v>
      </c>
      <c r="E15" s="32">
        <v>407711.656651169</v>
      </c>
      <c r="F15" s="32">
        <v>61092.604183722899</v>
      </c>
      <c r="G15" s="32">
        <v>407711.656651169</v>
      </c>
      <c r="H15" s="32">
        <v>0.130315804030713</v>
      </c>
    </row>
    <row r="16" spans="1:8" ht="14.25">
      <c r="A16" s="32">
        <v>15</v>
      </c>
      <c r="B16" s="33">
        <v>27</v>
      </c>
      <c r="C16" s="32">
        <v>178860.28599999999</v>
      </c>
      <c r="D16" s="32">
        <v>1310000.6882890901</v>
      </c>
      <c r="E16" s="32">
        <v>1146807.3703123899</v>
      </c>
      <c r="F16" s="32">
        <v>163193.31797669601</v>
      </c>
      <c r="G16" s="32">
        <v>1146807.3703123899</v>
      </c>
      <c r="H16" s="32">
        <v>0.124574986437475</v>
      </c>
    </row>
    <row r="17" spans="1:8" ht="14.25">
      <c r="A17" s="32">
        <v>16</v>
      </c>
      <c r="B17" s="33">
        <v>29</v>
      </c>
      <c r="C17" s="32">
        <v>268135</v>
      </c>
      <c r="D17" s="32">
        <v>3562743.6411974402</v>
      </c>
      <c r="E17" s="32">
        <v>3534367.82210855</v>
      </c>
      <c r="F17" s="32">
        <v>28375.8190888889</v>
      </c>
      <c r="G17" s="32">
        <v>3534367.82210855</v>
      </c>
      <c r="H17" s="32">
        <v>7.9645974974926308E-3</v>
      </c>
    </row>
    <row r="18" spans="1:8" ht="14.25">
      <c r="A18" s="32">
        <v>17</v>
      </c>
      <c r="B18" s="33">
        <v>31</v>
      </c>
      <c r="C18" s="32">
        <v>43072.017999999996</v>
      </c>
      <c r="D18" s="32">
        <v>373211.23841884901</v>
      </c>
      <c r="E18" s="32">
        <v>304265.972756912</v>
      </c>
      <c r="F18" s="32">
        <v>68945.265661936995</v>
      </c>
      <c r="G18" s="32">
        <v>304265.972756912</v>
      </c>
      <c r="H18" s="32">
        <v>0.18473523453910801</v>
      </c>
    </row>
    <row r="19" spans="1:8" ht="14.25">
      <c r="A19" s="32">
        <v>18</v>
      </c>
      <c r="B19" s="33">
        <v>32</v>
      </c>
      <c r="C19" s="32">
        <v>26003.333999999999</v>
      </c>
      <c r="D19" s="32">
        <v>432112.98774650198</v>
      </c>
      <c r="E19" s="32">
        <v>397430.82900502102</v>
      </c>
      <c r="F19" s="32">
        <v>34682.1587414811</v>
      </c>
      <c r="G19" s="32">
        <v>397430.82900502102</v>
      </c>
      <c r="H19" s="32">
        <v>8.0261782739627696E-2</v>
      </c>
    </row>
    <row r="20" spans="1:8" ht="14.25">
      <c r="A20" s="32">
        <v>19</v>
      </c>
      <c r="B20" s="33">
        <v>33</v>
      </c>
      <c r="C20" s="32">
        <v>71978.293999999994</v>
      </c>
      <c r="D20" s="32">
        <v>860182.91076028999</v>
      </c>
      <c r="E20" s="32">
        <v>709018.06455576001</v>
      </c>
      <c r="F20" s="32">
        <v>151164.84620453001</v>
      </c>
      <c r="G20" s="32">
        <v>709018.06455576001</v>
      </c>
      <c r="H20" s="32">
        <v>0.17573570029532401</v>
      </c>
    </row>
    <row r="21" spans="1:8" ht="14.25">
      <c r="A21" s="32">
        <v>20</v>
      </c>
      <c r="B21" s="33">
        <v>34</v>
      </c>
      <c r="C21" s="32">
        <v>51887.843999999997</v>
      </c>
      <c r="D21" s="32">
        <v>303313.96487951698</v>
      </c>
      <c r="E21" s="32">
        <v>214090.38386686001</v>
      </c>
      <c r="F21" s="32">
        <v>89223.581012657305</v>
      </c>
      <c r="G21" s="32">
        <v>214090.38386686001</v>
      </c>
      <c r="H21" s="32">
        <v>0.29416245654267398</v>
      </c>
    </row>
    <row r="22" spans="1:8" ht="14.25">
      <c r="A22" s="32">
        <v>21</v>
      </c>
      <c r="B22" s="33">
        <v>35</v>
      </c>
      <c r="C22" s="32">
        <v>59032.392999999996</v>
      </c>
      <c r="D22" s="32">
        <v>1313854.62493009</v>
      </c>
      <c r="E22" s="32">
        <v>1243226.4542203499</v>
      </c>
      <c r="F22" s="32">
        <v>70628.170709734506</v>
      </c>
      <c r="G22" s="32">
        <v>1243226.4542203499</v>
      </c>
      <c r="H22" s="32">
        <v>5.3756457807113002E-2</v>
      </c>
    </row>
    <row r="23" spans="1:8" ht="14.25">
      <c r="A23" s="32">
        <v>22</v>
      </c>
      <c r="B23" s="33">
        <v>36</v>
      </c>
      <c r="C23" s="32">
        <v>159496.42800000001</v>
      </c>
      <c r="D23" s="32">
        <v>641109.187218584</v>
      </c>
      <c r="E23" s="32">
        <v>532334.70152822998</v>
      </c>
      <c r="F23" s="32">
        <v>108774.48569035401</v>
      </c>
      <c r="G23" s="32">
        <v>532334.70152822998</v>
      </c>
      <c r="H23" s="32">
        <v>0.16966608474644701</v>
      </c>
    </row>
    <row r="24" spans="1:8" ht="14.25">
      <c r="A24" s="32">
        <v>23</v>
      </c>
      <c r="B24" s="33">
        <v>37</v>
      </c>
      <c r="C24" s="32">
        <v>127959.689</v>
      </c>
      <c r="D24" s="32">
        <v>1095235.9700309699</v>
      </c>
      <c r="E24" s="32">
        <v>898063.13264336495</v>
      </c>
      <c r="F24" s="32">
        <v>197172.837387609</v>
      </c>
      <c r="G24" s="32">
        <v>898063.13264336495</v>
      </c>
      <c r="H24" s="32">
        <v>0.180027722593911</v>
      </c>
    </row>
    <row r="25" spans="1:8" ht="14.25">
      <c r="A25" s="32">
        <v>24</v>
      </c>
      <c r="B25" s="33">
        <v>38</v>
      </c>
      <c r="C25" s="32">
        <v>154669.05499999999</v>
      </c>
      <c r="D25" s="32">
        <v>726792.11623008805</v>
      </c>
      <c r="E25" s="32">
        <v>668589.85330707999</v>
      </c>
      <c r="F25" s="32">
        <v>58202.262923008799</v>
      </c>
      <c r="G25" s="32">
        <v>668589.85330707999</v>
      </c>
      <c r="H25" s="32">
        <v>8.0081032283216405E-2</v>
      </c>
    </row>
    <row r="26" spans="1:8" ht="14.25">
      <c r="A26" s="32">
        <v>25</v>
      </c>
      <c r="B26" s="33">
        <v>39</v>
      </c>
      <c r="C26" s="32">
        <v>136639.53099999999</v>
      </c>
      <c r="D26" s="32">
        <v>167947.92050372099</v>
      </c>
      <c r="E26" s="32">
        <v>128205.563565187</v>
      </c>
      <c r="F26" s="32">
        <v>39742.356938534504</v>
      </c>
      <c r="G26" s="32">
        <v>128205.563565187</v>
      </c>
      <c r="H26" s="32">
        <v>0.23663500458556699</v>
      </c>
    </row>
    <row r="27" spans="1:8" ht="14.25">
      <c r="A27" s="32">
        <v>26</v>
      </c>
      <c r="B27" s="33">
        <v>40</v>
      </c>
      <c r="C27" s="32">
        <v>4</v>
      </c>
      <c r="D27" s="32">
        <v>16.1539</v>
      </c>
      <c r="E27" s="32">
        <v>12.3893</v>
      </c>
      <c r="F27" s="32">
        <v>3.7646000000000002</v>
      </c>
      <c r="G27" s="32">
        <v>12.3893</v>
      </c>
      <c r="H27" s="32">
        <v>0.233045889847034</v>
      </c>
    </row>
    <row r="28" spans="1:8" ht="14.25">
      <c r="A28" s="32">
        <v>27</v>
      </c>
      <c r="B28" s="33">
        <v>42</v>
      </c>
      <c r="C28" s="32">
        <v>33380.089</v>
      </c>
      <c r="D28" s="32">
        <v>488964.11310000002</v>
      </c>
      <c r="E28" s="32">
        <v>448254.4129</v>
      </c>
      <c r="F28" s="32">
        <v>40709.700199999999</v>
      </c>
      <c r="G28" s="32">
        <v>448254.4129</v>
      </c>
      <c r="H28" s="32">
        <v>8.3257030749972996E-2</v>
      </c>
    </row>
    <row r="29" spans="1:8" ht="14.25">
      <c r="A29" s="32">
        <v>28</v>
      </c>
      <c r="B29" s="33">
        <v>75</v>
      </c>
      <c r="C29" s="32">
        <v>630</v>
      </c>
      <c r="D29" s="32">
        <v>760226.49572649598</v>
      </c>
      <c r="E29" s="32">
        <v>731349.25341880298</v>
      </c>
      <c r="F29" s="32">
        <v>28877.242307692301</v>
      </c>
      <c r="G29" s="32">
        <v>731349.25341880298</v>
      </c>
      <c r="H29" s="32">
        <v>3.7985051126238803E-2</v>
      </c>
    </row>
    <row r="30" spans="1:8" ht="14.25">
      <c r="A30" s="32">
        <v>29</v>
      </c>
      <c r="B30" s="33">
        <v>76</v>
      </c>
      <c r="C30" s="32">
        <v>3242</v>
      </c>
      <c r="D30" s="32">
        <v>741880.50923162396</v>
      </c>
      <c r="E30" s="32">
        <v>704786.43687435903</v>
      </c>
      <c r="F30" s="32">
        <v>37094.072357265002</v>
      </c>
      <c r="G30" s="32">
        <v>704786.43687435903</v>
      </c>
      <c r="H30" s="32">
        <v>5.0000063211909702E-2</v>
      </c>
    </row>
    <row r="31" spans="1:8" ht="14.25">
      <c r="A31" s="32">
        <v>30</v>
      </c>
      <c r="B31" s="33">
        <v>99</v>
      </c>
      <c r="C31" s="32">
        <v>66</v>
      </c>
      <c r="D31" s="32">
        <v>47498.866878450899</v>
      </c>
      <c r="E31" s="32">
        <v>41281.926268814801</v>
      </c>
      <c r="F31" s="32">
        <v>6216.9406096361799</v>
      </c>
      <c r="G31" s="32">
        <v>41281.926268814801</v>
      </c>
      <c r="H31" s="32">
        <v>0.13088608251530001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2014-01-01T06:10:07Z</dcterms:modified>
</cp:coreProperties>
</file>