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concurrentCalc="0"/>
</workbook>
</file>

<file path=xl/calcChain.xml><?xml version="1.0" encoding="utf-8"?>
<calcChain xmlns="http://schemas.openxmlformats.org/spreadsheetml/2006/main">
  <c r="E4" i="2"/>
  <c r="F4"/>
  <c r="G4"/>
  <c r="J4"/>
  <c r="L4"/>
  <c r="E5"/>
  <c r="F5"/>
  <c r="G5"/>
  <c r="J5"/>
  <c r="L5"/>
  <c r="E6"/>
  <c r="F6"/>
  <c r="G6"/>
  <c r="J6"/>
  <c r="L6"/>
  <c r="E7"/>
  <c r="F7"/>
  <c r="G7"/>
  <c r="J7"/>
  <c r="L7"/>
  <c r="E8"/>
  <c r="F8"/>
  <c r="G8"/>
  <c r="J8"/>
  <c r="L8"/>
  <c r="E9"/>
  <c r="F9"/>
  <c r="G9"/>
  <c r="J9"/>
  <c r="L9"/>
  <c r="E10"/>
  <c r="F10"/>
  <c r="G10"/>
  <c r="J10"/>
  <c r="L10"/>
  <c r="E11"/>
  <c r="F11"/>
  <c r="G11"/>
  <c r="J11"/>
  <c r="L11"/>
  <c r="E12"/>
  <c r="F12"/>
  <c r="G12"/>
  <c r="J12"/>
  <c r="L12"/>
  <c r="E13"/>
  <c r="F13"/>
  <c r="G13"/>
  <c r="J13"/>
  <c r="L13"/>
  <c r="E14"/>
  <c r="F14"/>
  <c r="G14"/>
  <c r="J14"/>
  <c r="L14"/>
  <c r="E15"/>
  <c r="F15"/>
  <c r="G15"/>
  <c r="J15"/>
  <c r="L15"/>
  <c r="E16"/>
  <c r="F16"/>
  <c r="G16"/>
  <c r="J16"/>
  <c r="L16"/>
  <c r="E17"/>
  <c r="F17"/>
  <c r="G17"/>
  <c r="J17"/>
  <c r="L17"/>
  <c r="E18"/>
  <c r="F18"/>
  <c r="G18"/>
  <c r="J18"/>
  <c r="L18"/>
  <c r="E19"/>
  <c r="F19"/>
  <c r="G19"/>
  <c r="J19"/>
  <c r="L19"/>
  <c r="E20"/>
  <c r="F20"/>
  <c r="G20"/>
  <c r="J20"/>
  <c r="L20"/>
  <c r="E21"/>
  <c r="F21"/>
  <c r="G21"/>
  <c r="J21"/>
  <c r="L21"/>
  <c r="E22"/>
  <c r="F22"/>
  <c r="G22"/>
  <c r="J22"/>
  <c r="L22"/>
  <c r="E23"/>
  <c r="F23"/>
  <c r="G23"/>
  <c r="J23"/>
  <c r="L23"/>
  <c r="E24"/>
  <c r="F24"/>
  <c r="G24"/>
  <c r="J24"/>
  <c r="L24"/>
  <c r="E25"/>
  <c r="F25"/>
  <c r="G25"/>
  <c r="J25"/>
  <c r="L25"/>
  <c r="E26"/>
  <c r="F26"/>
  <c r="G26"/>
  <c r="J26"/>
  <c r="L26"/>
  <c r="E27"/>
  <c r="F27"/>
  <c r="G27"/>
  <c r="J27"/>
  <c r="L27"/>
  <c r="E28"/>
  <c r="F28"/>
  <c r="G28"/>
  <c r="J28"/>
  <c r="L28"/>
  <c r="E29"/>
  <c r="F29"/>
  <c r="G29"/>
  <c r="J29"/>
  <c r="L29"/>
  <c r="E30"/>
  <c r="F30"/>
  <c r="G30"/>
  <c r="L30"/>
  <c r="E31"/>
  <c r="F31"/>
  <c r="G31"/>
  <c r="J31"/>
  <c r="L31"/>
  <c r="E32"/>
  <c r="F32"/>
  <c r="G32"/>
  <c r="L32"/>
  <c r="E33"/>
  <c r="F33"/>
  <c r="G33"/>
  <c r="L33"/>
  <c r="E34"/>
  <c r="F34"/>
  <c r="G34"/>
  <c r="L34"/>
  <c r="E35"/>
  <c r="F35"/>
  <c r="G35"/>
  <c r="J35"/>
  <c r="L35"/>
  <c r="E36"/>
  <c r="F36"/>
  <c r="G36"/>
  <c r="J36"/>
  <c r="L36"/>
  <c r="E37"/>
  <c r="F37"/>
  <c r="G37"/>
  <c r="L37"/>
  <c r="E38"/>
  <c r="F38"/>
  <c r="G38"/>
  <c r="L38"/>
  <c r="E39"/>
  <c r="F39"/>
  <c r="G39"/>
  <c r="J39"/>
  <c r="L39"/>
  <c r="E3"/>
  <c r="F3"/>
  <c r="G3"/>
  <c r="J3"/>
  <c r="L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K30"/>
  <c r="I31"/>
  <c r="K31"/>
  <c r="K32"/>
  <c r="K33"/>
  <c r="K34"/>
  <c r="I35"/>
  <c r="K35"/>
  <c r="I36"/>
  <c r="K36"/>
  <c r="K37"/>
  <c r="K38"/>
  <c r="I39"/>
  <c r="K39"/>
  <c r="I3"/>
  <c r="K3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<sst xmlns="http://schemas.openxmlformats.org/spreadsheetml/2006/main" count="144" uniqueCount="101">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</sst>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3" Type="http://schemas.openxmlformats.org/officeDocument/2006/relationships/image" Target="cid:650096f013" TargetMode="External"/><Relationship Id="rId7" Type="http://schemas.openxmlformats.org/officeDocument/2006/relationships/hyperlink" Target="cid:7393130e2" TargetMode="External"/><Relationship Id="rId2" Type="http://schemas.openxmlformats.org/officeDocument/2006/relationships/hyperlink" Target="cid:650096c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5" Type="http://schemas.openxmlformats.org/officeDocument/2006/relationships/hyperlink" Target="cid:738f7e472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8" bestFit="1" customWidth="1"/>
    <col min="3" max="4" width="9" style="1"/>
    <col min="5" max="5" width="10.5" style="1" bestFit="1" customWidth="1"/>
    <col min="6" max="6" width="12.25" style="50" bestFit="1" customWidth="1"/>
    <col min="7" max="7" width="10.5" style="1" bestFit="1" customWidth="1"/>
    <col min="8" max="8" width="9" style="50"/>
    <col min="9" max="12" width="9.75" style="15" bestFit="1" customWidth="1"/>
    <col min="13" max="16384" width="9" style="1"/>
  </cols>
  <sheetData>
    <row r="1" spans="1:12">
      <c r="A1" s="29"/>
      <c r="B1" s="30"/>
      <c r="C1" s="31"/>
      <c r="D1" s="32"/>
      <c r="E1" s="33" t="s">
        <v>0</v>
      </c>
      <c r="F1" s="47" t="s">
        <v>3</v>
      </c>
      <c r="G1" s="34" t="s">
        <v>98</v>
      </c>
      <c r="H1" s="47" t="s">
        <v>4</v>
      </c>
      <c r="I1" s="41" t="s">
        <v>96</v>
      </c>
      <c r="J1" s="42" t="s">
        <v>97</v>
      </c>
      <c r="K1" s="43" t="s">
        <v>99</v>
      </c>
      <c r="L1" s="43" t="s">
        <v>100</v>
      </c>
    </row>
    <row r="2" spans="1:12">
      <c r="A2" s="35" t="s">
        <v>5</v>
      </c>
      <c r="B2" s="36"/>
      <c r="C2" s="54" t="s">
        <v>6</v>
      </c>
      <c r="D2" s="54"/>
      <c r="E2" s="37"/>
      <c r="F2" s="48"/>
      <c r="G2" s="38"/>
      <c r="H2" s="48"/>
      <c r="I2" s="44"/>
      <c r="J2" s="45"/>
      <c r="K2" s="46"/>
      <c r="L2" s="46"/>
    </row>
    <row r="3" spans="1:12">
      <c r="A3" s="55" t="s">
        <v>7</v>
      </c>
      <c r="B3" s="55"/>
      <c r="C3" s="55"/>
      <c r="D3" s="55"/>
      <c r="E3" s="39">
        <f>RA!D7</f>
        <v>16039245.515000001</v>
      </c>
      <c r="F3" s="49">
        <f>RA!I7</f>
        <v>1686244.3748999999</v>
      </c>
      <c r="G3" s="40">
        <f>E3-F3</f>
        <v>14353001.1401</v>
      </c>
      <c r="H3" s="51">
        <f>RA!J7</f>
        <v>10.513239998246901</v>
      </c>
      <c r="I3" s="44">
        <f>SUM(I4:I39)</f>
        <v>16039249.222470179</v>
      </c>
      <c r="J3" s="45">
        <f>SUM(J4:J39)</f>
        <v>14353001.109131819</v>
      </c>
      <c r="K3" s="46">
        <f>E3-I3</f>
        <v>-3.707470178604126</v>
      </c>
      <c r="L3" s="46">
        <f>G3-J3</f>
        <v>3.0968181788921356E-2</v>
      </c>
    </row>
    <row r="4" spans="1:12">
      <c r="A4" s="56">
        <f>RA!A8</f>
        <v>41447</v>
      </c>
      <c r="B4" s="36">
        <v>12</v>
      </c>
      <c r="C4" s="53" t="s">
        <v>8</v>
      </c>
      <c r="D4" s="53"/>
      <c r="E4" s="39">
        <f>RA!D8</f>
        <v>516555.44630000001</v>
      </c>
      <c r="F4" s="49">
        <f>RA!I8</f>
        <v>94372.646599999993</v>
      </c>
      <c r="G4" s="40">
        <f t="shared" ref="G4:G39" si="0">E4-F4</f>
        <v>422182.79970000003</v>
      </c>
      <c r="H4" s="51">
        <f>RA!J8</f>
        <v>18.269606346419401</v>
      </c>
      <c r="I4" s="44">
        <f>VLOOKUP(B4,RMS!B:D,3,FALSE)</f>
        <v>516555.99024273502</v>
      </c>
      <c r="J4" s="45">
        <f>VLOOKUP(B4,RMS!B:E,4,FALSE)</f>
        <v>422182.80406324798</v>
      </c>
      <c r="K4" s="46">
        <f t="shared" ref="K4:K39" si="1">E4-I4</f>
        <v>-0.54394273500656709</v>
      </c>
      <c r="L4" s="46">
        <f t="shared" ref="L4:L39" si="2">G4-J4</f>
        <v>-4.3632479500956833E-3</v>
      </c>
    </row>
    <row r="5" spans="1:12">
      <c r="A5" s="56"/>
      <c r="B5" s="36">
        <v>13</v>
      </c>
      <c r="C5" s="53" t="s">
        <v>9</v>
      </c>
      <c r="D5" s="53"/>
      <c r="E5" s="39">
        <f>RA!D9</f>
        <v>104392.90850000001</v>
      </c>
      <c r="F5" s="49">
        <f>RA!I9</f>
        <v>21587.490900000001</v>
      </c>
      <c r="G5" s="40">
        <f t="shared" si="0"/>
        <v>82805.417600000001</v>
      </c>
      <c r="H5" s="51">
        <f>RA!J9</f>
        <v>20.679077927980099</v>
      </c>
      <c r="I5" s="44">
        <f>VLOOKUP(B5,RMS!B:D,3,FALSE)</f>
        <v>104392.922518607</v>
      </c>
      <c r="J5" s="45">
        <f>VLOOKUP(B5,RMS!B:E,4,FALSE)</f>
        <v>82805.394680727593</v>
      </c>
      <c r="K5" s="46">
        <f t="shared" si="1"/>
        <v>-1.4018606991157867E-2</v>
      </c>
      <c r="L5" s="46">
        <f t="shared" si="2"/>
        <v>2.291927240730729E-2</v>
      </c>
    </row>
    <row r="6" spans="1:12">
      <c r="A6" s="56"/>
      <c r="B6" s="36">
        <v>14</v>
      </c>
      <c r="C6" s="53" t="s">
        <v>10</v>
      </c>
      <c r="D6" s="53"/>
      <c r="E6" s="39">
        <f>RA!D10</f>
        <v>152878.66800000001</v>
      </c>
      <c r="F6" s="49">
        <f>RA!I10</f>
        <v>27131.6126</v>
      </c>
      <c r="G6" s="40">
        <f t="shared" si="0"/>
        <v>125747.05540000001</v>
      </c>
      <c r="H6" s="51">
        <f>RA!J10</f>
        <v>17.747153971802</v>
      </c>
      <c r="I6" s="44">
        <f>VLOOKUP(B6,RMS!B:D,3,FALSE)</f>
        <v>152881.01307094001</v>
      </c>
      <c r="J6" s="45">
        <f>VLOOKUP(B6,RMS!B:E,4,FALSE)</f>
        <v>125747.055041026</v>
      </c>
      <c r="K6" s="46">
        <f t="shared" si="1"/>
        <v>-2.3450709400058258</v>
      </c>
      <c r="L6" s="46">
        <f t="shared" si="2"/>
        <v>3.5897400812245905E-4</v>
      </c>
    </row>
    <row r="7" spans="1:12">
      <c r="A7" s="56"/>
      <c r="B7" s="36">
        <v>15</v>
      </c>
      <c r="C7" s="53" t="s">
        <v>11</v>
      </c>
      <c r="D7" s="53"/>
      <c r="E7" s="39">
        <f>RA!D11</f>
        <v>71625.677599999995</v>
      </c>
      <c r="F7" s="49">
        <f>RA!I11</f>
        <v>12354.155699999999</v>
      </c>
      <c r="G7" s="40">
        <f t="shared" si="0"/>
        <v>59271.521899999992</v>
      </c>
      <c r="H7" s="51">
        <f>RA!J11</f>
        <v>17.248221746665902</v>
      </c>
      <c r="I7" s="44">
        <f>VLOOKUP(B7,RMS!B:D,3,FALSE)</f>
        <v>71625.730626495701</v>
      </c>
      <c r="J7" s="45">
        <f>VLOOKUP(B7,RMS!B:E,4,FALSE)</f>
        <v>59271.521881196597</v>
      </c>
      <c r="K7" s="46">
        <f t="shared" si="1"/>
        <v>-5.3026495705125853E-2</v>
      </c>
      <c r="L7" s="46">
        <f t="shared" si="2"/>
        <v>1.8803395505528897E-5</v>
      </c>
    </row>
    <row r="8" spans="1:12">
      <c r="A8" s="56"/>
      <c r="B8" s="36">
        <v>16</v>
      </c>
      <c r="C8" s="53" t="s">
        <v>12</v>
      </c>
      <c r="D8" s="53"/>
      <c r="E8" s="39">
        <f>RA!D12</f>
        <v>308200.33149999997</v>
      </c>
      <c r="F8" s="49">
        <f>RA!I12</f>
        <v>-847.47379999999998</v>
      </c>
      <c r="G8" s="40">
        <f t="shared" si="0"/>
        <v>309047.80529999995</v>
      </c>
      <c r="H8" s="51">
        <f>RA!J12</f>
        <v>-0.274974980031779</v>
      </c>
      <c r="I8" s="44">
        <f>VLOOKUP(B8,RMS!B:D,3,FALSE)</f>
        <v>308200.36694273498</v>
      </c>
      <c r="J8" s="45">
        <f>VLOOKUP(B8,RMS!B:E,4,FALSE)</f>
        <v>309047.80621538498</v>
      </c>
      <c r="K8" s="46">
        <f t="shared" si="1"/>
        <v>-3.5442735010292381E-2</v>
      </c>
      <c r="L8" s="46">
        <f t="shared" si="2"/>
        <v>-9.1538502601906657E-4</v>
      </c>
    </row>
    <row r="9" spans="1:12">
      <c r="A9" s="56"/>
      <c r="B9" s="36">
        <v>17</v>
      </c>
      <c r="C9" s="53" t="s">
        <v>13</v>
      </c>
      <c r="D9" s="53"/>
      <c r="E9" s="39">
        <f>RA!D13</f>
        <v>337001.34350000002</v>
      </c>
      <c r="F9" s="49">
        <f>RA!I13</f>
        <v>62295.034200000002</v>
      </c>
      <c r="G9" s="40">
        <f t="shared" si="0"/>
        <v>274706.30930000002</v>
      </c>
      <c r="H9" s="51">
        <f>RA!J13</f>
        <v>18.485099659550801</v>
      </c>
      <c r="I9" s="44">
        <f>VLOOKUP(B9,RMS!B:D,3,FALSE)</f>
        <v>337001.523892308</v>
      </c>
      <c r="J9" s="45">
        <f>VLOOKUP(B9,RMS!B:E,4,FALSE)</f>
        <v>274706.30828803399</v>
      </c>
      <c r="K9" s="46">
        <f t="shared" si="1"/>
        <v>-0.18039230798603967</v>
      </c>
      <c r="L9" s="46">
        <f t="shared" si="2"/>
        <v>1.0119660291820765E-3</v>
      </c>
    </row>
    <row r="10" spans="1:12">
      <c r="A10" s="56"/>
      <c r="B10" s="36">
        <v>18</v>
      </c>
      <c r="C10" s="53" t="s">
        <v>14</v>
      </c>
      <c r="D10" s="53"/>
      <c r="E10" s="39">
        <f>RA!D14</f>
        <v>203825.78320000001</v>
      </c>
      <c r="F10" s="49">
        <f>RA!I14</f>
        <v>24909.9503</v>
      </c>
      <c r="G10" s="40">
        <f t="shared" si="0"/>
        <v>178915.83290000001</v>
      </c>
      <c r="H10" s="51">
        <f>RA!J14</f>
        <v>12.2211969010602</v>
      </c>
      <c r="I10" s="44">
        <f>VLOOKUP(B10,RMS!B:D,3,FALSE)</f>
        <v>203825.759417094</v>
      </c>
      <c r="J10" s="45">
        <f>VLOOKUP(B10,RMS!B:E,4,FALSE)</f>
        <v>178915.833115385</v>
      </c>
      <c r="K10" s="46">
        <f t="shared" si="1"/>
        <v>2.3782906006090343E-2</v>
      </c>
      <c r="L10" s="46">
        <f t="shared" si="2"/>
        <v>-2.1538499277085066E-4</v>
      </c>
    </row>
    <row r="11" spans="1:12">
      <c r="A11" s="56"/>
      <c r="B11" s="36">
        <v>19</v>
      </c>
      <c r="C11" s="53" t="s">
        <v>15</v>
      </c>
      <c r="D11" s="53"/>
      <c r="E11" s="39">
        <f>RA!D15</f>
        <v>106234.273</v>
      </c>
      <c r="F11" s="49">
        <f>RA!I15</f>
        <v>16546.119299999998</v>
      </c>
      <c r="G11" s="40">
        <f t="shared" si="0"/>
        <v>89688.153699999995</v>
      </c>
      <c r="H11" s="51">
        <f>RA!J15</f>
        <v>15.575123576174001</v>
      </c>
      <c r="I11" s="44">
        <f>VLOOKUP(B11,RMS!B:D,3,FALSE)</f>
        <v>106234.293221368</v>
      </c>
      <c r="J11" s="45">
        <f>VLOOKUP(B11,RMS!B:E,4,FALSE)</f>
        <v>89688.154200854697</v>
      </c>
      <c r="K11" s="46">
        <f t="shared" si="1"/>
        <v>-2.0221368002239615E-2</v>
      </c>
      <c r="L11" s="46">
        <f t="shared" si="2"/>
        <v>-5.0085470138583332E-4</v>
      </c>
    </row>
    <row r="12" spans="1:12">
      <c r="A12" s="56"/>
      <c r="B12" s="36">
        <v>21</v>
      </c>
      <c r="C12" s="53" t="s">
        <v>16</v>
      </c>
      <c r="D12" s="53"/>
      <c r="E12" s="39">
        <f>RA!D16</f>
        <v>822982.97459999996</v>
      </c>
      <c r="F12" s="49">
        <f>RA!I16</f>
        <v>69599.142900000006</v>
      </c>
      <c r="G12" s="40">
        <f t="shared" si="0"/>
        <v>753383.83169999998</v>
      </c>
      <c r="H12" s="51">
        <f>RA!J16</f>
        <v>8.4569359328275002</v>
      </c>
      <c r="I12" s="44">
        <f>VLOOKUP(B12,RMS!B:D,3,FALSE)</f>
        <v>822982.43530000001</v>
      </c>
      <c r="J12" s="45">
        <f>VLOOKUP(B12,RMS!B:E,4,FALSE)</f>
        <v>753383.83169999998</v>
      </c>
      <c r="K12" s="46">
        <f t="shared" si="1"/>
        <v>0.53929999994579703</v>
      </c>
      <c r="L12" s="46">
        <f t="shared" si="2"/>
        <v>0</v>
      </c>
    </row>
    <row r="13" spans="1:12">
      <c r="A13" s="56"/>
      <c r="B13" s="36">
        <v>22</v>
      </c>
      <c r="C13" s="53" t="s">
        <v>17</v>
      </c>
      <c r="D13" s="53"/>
      <c r="E13" s="39">
        <f>RA!D17</f>
        <v>386232.14970000001</v>
      </c>
      <c r="F13" s="49">
        <f>RA!I17</f>
        <v>51481.604500000001</v>
      </c>
      <c r="G13" s="40">
        <f t="shared" si="0"/>
        <v>334750.54519999999</v>
      </c>
      <c r="H13" s="51">
        <f>RA!J17</f>
        <v>13.3291867442903</v>
      </c>
      <c r="I13" s="44">
        <f>VLOOKUP(B13,RMS!B:D,3,FALSE)</f>
        <v>386232.19401794899</v>
      </c>
      <c r="J13" s="45">
        <f>VLOOKUP(B13,RMS!B:E,4,FALSE)</f>
        <v>334750.54409487202</v>
      </c>
      <c r="K13" s="46">
        <f t="shared" si="1"/>
        <v>-4.4317948981188238E-2</v>
      </c>
      <c r="L13" s="46">
        <f t="shared" si="2"/>
        <v>1.1051279725506902E-3</v>
      </c>
    </row>
    <row r="14" spans="1:12">
      <c r="A14" s="56"/>
      <c r="B14" s="36">
        <v>23</v>
      </c>
      <c r="C14" s="53" t="s">
        <v>18</v>
      </c>
      <c r="D14" s="53"/>
      <c r="E14" s="39">
        <f>RA!D18</f>
        <v>1571268.9328999999</v>
      </c>
      <c r="F14" s="49">
        <f>RA!I18</f>
        <v>190966.95670000001</v>
      </c>
      <c r="G14" s="40">
        <f t="shared" si="0"/>
        <v>1380301.9761999999</v>
      </c>
      <c r="H14" s="51">
        <f>RA!J18</f>
        <v>12.153677368745701</v>
      </c>
      <c r="I14" s="44">
        <f>VLOOKUP(B14,RMS!B:D,3,FALSE)</f>
        <v>1571269.00754786</v>
      </c>
      <c r="J14" s="45">
        <f>VLOOKUP(B14,RMS!B:E,4,FALSE)</f>
        <v>1380301.97539573</v>
      </c>
      <c r="K14" s="46">
        <f t="shared" si="1"/>
        <v>-7.4647860135883093E-2</v>
      </c>
      <c r="L14" s="46">
        <f t="shared" si="2"/>
        <v>8.0426991917192936E-4</v>
      </c>
    </row>
    <row r="15" spans="1:12">
      <c r="A15" s="56"/>
      <c r="B15" s="36">
        <v>24</v>
      </c>
      <c r="C15" s="53" t="s">
        <v>19</v>
      </c>
      <c r="D15" s="53"/>
      <c r="E15" s="39">
        <f>RA!D19</f>
        <v>638280.52780000004</v>
      </c>
      <c r="F15" s="49">
        <f>RA!I19</f>
        <v>-8182.1899000000003</v>
      </c>
      <c r="G15" s="40">
        <f t="shared" si="0"/>
        <v>646462.71770000004</v>
      </c>
      <c r="H15" s="51">
        <f>RA!J19</f>
        <v>-1.2819112511863799</v>
      </c>
      <c r="I15" s="44">
        <f>VLOOKUP(B15,RMS!B:D,3,FALSE)</f>
        <v>638280.51547008497</v>
      </c>
      <c r="J15" s="45">
        <f>VLOOKUP(B15,RMS!B:E,4,FALSE)</f>
        <v>646462.71801196598</v>
      </c>
      <c r="K15" s="46">
        <f t="shared" si="1"/>
        <v>1.2329915072768927E-2</v>
      </c>
      <c r="L15" s="46">
        <f t="shared" si="2"/>
        <v>-3.1196593772619963E-4</v>
      </c>
    </row>
    <row r="16" spans="1:12">
      <c r="A16" s="56"/>
      <c r="B16" s="36">
        <v>25</v>
      </c>
      <c r="C16" s="53" t="s">
        <v>20</v>
      </c>
      <c r="D16" s="53"/>
      <c r="E16" s="39">
        <f>RA!D20</f>
        <v>777028.1433</v>
      </c>
      <c r="F16" s="49">
        <f>RA!I20</f>
        <v>50872.0245</v>
      </c>
      <c r="G16" s="40">
        <f t="shared" si="0"/>
        <v>726156.11880000005</v>
      </c>
      <c r="H16" s="51">
        <f>RA!J20</f>
        <v>6.5469989650502303</v>
      </c>
      <c r="I16" s="44">
        <f>VLOOKUP(B16,RMS!B:D,3,FALSE)</f>
        <v>777028.20860000001</v>
      </c>
      <c r="J16" s="45">
        <f>VLOOKUP(B16,RMS!B:E,4,FALSE)</f>
        <v>726156.11880000005</v>
      </c>
      <c r="K16" s="46">
        <f t="shared" si="1"/>
        <v>-6.5300000016577542E-2</v>
      </c>
      <c r="L16" s="46">
        <f t="shared" si="2"/>
        <v>0</v>
      </c>
    </row>
    <row r="17" spans="1:12">
      <c r="A17" s="56"/>
      <c r="B17" s="36">
        <v>26</v>
      </c>
      <c r="C17" s="53" t="s">
        <v>21</v>
      </c>
      <c r="D17" s="53"/>
      <c r="E17" s="39">
        <f>RA!D21</f>
        <v>314984.6801</v>
      </c>
      <c r="F17" s="49">
        <f>RA!I21</f>
        <v>30601.605100000001</v>
      </c>
      <c r="G17" s="40">
        <f t="shared" si="0"/>
        <v>284383.07500000001</v>
      </c>
      <c r="H17" s="51">
        <f>RA!J21</f>
        <v>9.7152677680339004</v>
      </c>
      <c r="I17" s="44">
        <f>VLOOKUP(B17,RMS!B:D,3,FALSE)</f>
        <v>314984.54579326097</v>
      </c>
      <c r="J17" s="45">
        <f>VLOOKUP(B17,RMS!B:E,4,FALSE)</f>
        <v>284383.07481994602</v>
      </c>
      <c r="K17" s="46">
        <f t="shared" si="1"/>
        <v>0.13430673902621493</v>
      </c>
      <c r="L17" s="46">
        <f t="shared" si="2"/>
        <v>1.8005399033427238E-4</v>
      </c>
    </row>
    <row r="18" spans="1:12">
      <c r="A18" s="56"/>
      <c r="B18" s="36">
        <v>27</v>
      </c>
      <c r="C18" s="53" t="s">
        <v>22</v>
      </c>
      <c r="D18" s="53"/>
      <c r="E18" s="39">
        <f>RA!D22</f>
        <v>1148128.6126999999</v>
      </c>
      <c r="F18" s="49">
        <f>RA!I22</f>
        <v>121413.4221</v>
      </c>
      <c r="G18" s="40">
        <f t="shared" si="0"/>
        <v>1026715.1906</v>
      </c>
      <c r="H18" s="51">
        <f>RA!J22</f>
        <v>10.574897337893001</v>
      </c>
      <c r="I18" s="44">
        <f>VLOOKUP(B18,RMS!B:D,3,FALSE)</f>
        <v>1148128.93214779</v>
      </c>
      <c r="J18" s="45">
        <f>VLOOKUP(B18,RMS!B:E,4,FALSE)</f>
        <v>1026715.19221062</v>
      </c>
      <c r="K18" s="46">
        <f t="shared" si="1"/>
        <v>-0.31944779003970325</v>
      </c>
      <c r="L18" s="46">
        <f t="shared" si="2"/>
        <v>-1.6106200637295842E-3</v>
      </c>
    </row>
    <row r="19" spans="1:12">
      <c r="A19" s="56"/>
      <c r="B19" s="36">
        <v>29</v>
      </c>
      <c r="C19" s="53" t="s">
        <v>23</v>
      </c>
      <c r="D19" s="53"/>
      <c r="E19" s="39">
        <f>RA!D23</f>
        <v>2514607.3842000002</v>
      </c>
      <c r="F19" s="49">
        <f>RA!I23</f>
        <v>245228.86180000001</v>
      </c>
      <c r="G19" s="40">
        <f t="shared" si="0"/>
        <v>2269378.5224000001</v>
      </c>
      <c r="H19" s="51">
        <f>RA!J23</f>
        <v>9.7521729770159507</v>
      </c>
      <c r="I19" s="44">
        <f>VLOOKUP(B19,RMS!B:D,3,FALSE)</f>
        <v>2514608.3317700899</v>
      </c>
      <c r="J19" s="45">
        <f>VLOOKUP(B19,RMS!B:E,4,FALSE)</f>
        <v>2269378.5578111098</v>
      </c>
      <c r="K19" s="46">
        <f t="shared" si="1"/>
        <v>-0.94757008971646428</v>
      </c>
      <c r="L19" s="46">
        <f t="shared" si="2"/>
        <v>-3.5411109682172537E-2</v>
      </c>
    </row>
    <row r="20" spans="1:12">
      <c r="A20" s="56"/>
      <c r="B20" s="36">
        <v>31</v>
      </c>
      <c r="C20" s="53" t="s">
        <v>24</v>
      </c>
      <c r="D20" s="53"/>
      <c r="E20" s="39">
        <f>RA!D24</f>
        <v>305005.80560000002</v>
      </c>
      <c r="F20" s="49">
        <f>RA!I24</f>
        <v>45709.296399999999</v>
      </c>
      <c r="G20" s="40">
        <f t="shared" si="0"/>
        <v>259296.50920000003</v>
      </c>
      <c r="H20" s="51">
        <f>RA!J24</f>
        <v>14.986369295522699</v>
      </c>
      <c r="I20" s="44">
        <f>VLOOKUP(B20,RMS!B:D,3,FALSE)</f>
        <v>305005.84026366402</v>
      </c>
      <c r="J20" s="45">
        <f>VLOOKUP(B20,RMS!B:E,4,FALSE)</f>
        <v>259296.49452570101</v>
      </c>
      <c r="K20" s="46">
        <f t="shared" si="1"/>
        <v>-3.4663664002437145E-2</v>
      </c>
      <c r="L20" s="46">
        <f t="shared" si="2"/>
        <v>1.4674299018224701E-2</v>
      </c>
    </row>
    <row r="21" spans="1:12">
      <c r="A21" s="56"/>
      <c r="B21" s="36">
        <v>32</v>
      </c>
      <c r="C21" s="53" t="s">
        <v>25</v>
      </c>
      <c r="D21" s="53"/>
      <c r="E21" s="39">
        <f>RA!D25</f>
        <v>225239.3523</v>
      </c>
      <c r="F21" s="49">
        <f>RA!I25</f>
        <v>15213.955099999999</v>
      </c>
      <c r="G21" s="40">
        <f t="shared" si="0"/>
        <v>210025.39720000001</v>
      </c>
      <c r="H21" s="51">
        <f>RA!J25</f>
        <v>6.75457238916949</v>
      </c>
      <c r="I21" s="44">
        <f>VLOOKUP(B21,RMS!B:D,3,FALSE)</f>
        <v>225239.345503313</v>
      </c>
      <c r="J21" s="45">
        <f>VLOOKUP(B21,RMS!B:E,4,FALSE)</f>
        <v>210025.415389895</v>
      </c>
      <c r="K21" s="46">
        <f t="shared" si="1"/>
        <v>6.796686997404322E-3</v>
      </c>
      <c r="L21" s="46">
        <f t="shared" si="2"/>
        <v>-1.818989499588497E-2</v>
      </c>
    </row>
    <row r="22" spans="1:12">
      <c r="A22" s="56"/>
      <c r="B22" s="36">
        <v>33</v>
      </c>
      <c r="C22" s="53" t="s">
        <v>26</v>
      </c>
      <c r="D22" s="53"/>
      <c r="E22" s="39">
        <f>RA!D26</f>
        <v>593143.23190000001</v>
      </c>
      <c r="F22" s="49">
        <f>RA!I26</f>
        <v>119361.76210000001</v>
      </c>
      <c r="G22" s="40">
        <f t="shared" si="0"/>
        <v>473781.46980000002</v>
      </c>
      <c r="H22" s="51">
        <f>RA!J26</f>
        <v>20.123598429615701</v>
      </c>
      <c r="I22" s="44">
        <f>VLOOKUP(B22,RMS!B:D,3,FALSE)</f>
        <v>593143.20145311998</v>
      </c>
      <c r="J22" s="45">
        <f>VLOOKUP(B22,RMS!B:E,4,FALSE)</f>
        <v>473781.36170058401</v>
      </c>
      <c r="K22" s="46">
        <f t="shared" si="1"/>
        <v>3.0446880031377077E-2</v>
      </c>
      <c r="L22" s="46">
        <f t="shared" si="2"/>
        <v>0.10809941601473838</v>
      </c>
    </row>
    <row r="23" spans="1:12">
      <c r="A23" s="56"/>
      <c r="B23" s="36">
        <v>34</v>
      </c>
      <c r="C23" s="53" t="s">
        <v>27</v>
      </c>
      <c r="D23" s="53"/>
      <c r="E23" s="39">
        <f>RA!D27</f>
        <v>232827.85579999999</v>
      </c>
      <c r="F23" s="49">
        <f>RA!I27</f>
        <v>66447.906400000007</v>
      </c>
      <c r="G23" s="40">
        <f t="shared" si="0"/>
        <v>166379.94939999998</v>
      </c>
      <c r="H23" s="51">
        <f>RA!J27</f>
        <v>28.539500212156302</v>
      </c>
      <c r="I23" s="44">
        <f>VLOOKUP(B23,RMS!B:D,3,FALSE)</f>
        <v>232827.78925905001</v>
      </c>
      <c r="J23" s="45">
        <f>VLOOKUP(B23,RMS!B:E,4,FALSE)</f>
        <v>166379.94975012599</v>
      </c>
      <c r="K23" s="46">
        <f t="shared" si="1"/>
        <v>6.6540949977934361E-2</v>
      </c>
      <c r="L23" s="46">
        <f t="shared" si="2"/>
        <v>-3.5012600710615516E-4</v>
      </c>
    </row>
    <row r="24" spans="1:12">
      <c r="A24" s="56"/>
      <c r="B24" s="36">
        <v>35</v>
      </c>
      <c r="C24" s="53" t="s">
        <v>28</v>
      </c>
      <c r="D24" s="53"/>
      <c r="E24" s="39">
        <f>RA!D28</f>
        <v>797209.58909999998</v>
      </c>
      <c r="F24" s="49">
        <f>RA!I28</f>
        <v>44488.290399999998</v>
      </c>
      <c r="G24" s="40">
        <f t="shared" si="0"/>
        <v>752721.29869999993</v>
      </c>
      <c r="H24" s="51">
        <f>RA!J28</f>
        <v>5.5805011640946898</v>
      </c>
      <c r="I24" s="44">
        <f>VLOOKUP(B24,RMS!B:D,3,FALSE)</f>
        <v>797209.58804424806</v>
      </c>
      <c r="J24" s="45">
        <f>VLOOKUP(B24,RMS!B:E,4,FALSE)</f>
        <v>752721.29739784705</v>
      </c>
      <c r="K24" s="46">
        <f t="shared" si="1"/>
        <v>1.0557519271969795E-3</v>
      </c>
      <c r="L24" s="46">
        <f t="shared" si="2"/>
        <v>1.3021528720855713E-3</v>
      </c>
    </row>
    <row r="25" spans="1:12">
      <c r="A25" s="56"/>
      <c r="B25" s="36">
        <v>36</v>
      </c>
      <c r="C25" s="53" t="s">
        <v>29</v>
      </c>
      <c r="D25" s="53"/>
      <c r="E25" s="39">
        <f>RA!D29</f>
        <v>538236.84950000001</v>
      </c>
      <c r="F25" s="49">
        <f>RA!I29</f>
        <v>87286.283800000005</v>
      </c>
      <c r="G25" s="40">
        <f t="shared" si="0"/>
        <v>450950.56570000004</v>
      </c>
      <c r="H25" s="51">
        <f>RA!J29</f>
        <v>16.217076902312701</v>
      </c>
      <c r="I25" s="44">
        <f>VLOOKUP(B25,RMS!B:D,3,FALSE)</f>
        <v>538236.84900177002</v>
      </c>
      <c r="J25" s="45">
        <f>VLOOKUP(B25,RMS!B:E,4,FALSE)</f>
        <v>450950.55047361099</v>
      </c>
      <c r="K25" s="46">
        <f t="shared" si="1"/>
        <v>4.9822998698800802E-4</v>
      </c>
      <c r="L25" s="46">
        <f t="shared" si="2"/>
        <v>1.5226389048621058E-2</v>
      </c>
    </row>
    <row r="26" spans="1:12">
      <c r="A26" s="56"/>
      <c r="B26" s="36">
        <v>37</v>
      </c>
      <c r="C26" s="53" t="s">
        <v>30</v>
      </c>
      <c r="D26" s="53"/>
      <c r="E26" s="39">
        <f>RA!D30</f>
        <v>1346717.925</v>
      </c>
      <c r="F26" s="49">
        <f>RA!I30</f>
        <v>197025.7095</v>
      </c>
      <c r="G26" s="40">
        <f t="shared" si="0"/>
        <v>1149692.2154999999</v>
      </c>
      <c r="H26" s="51">
        <f>RA!J30</f>
        <v>14.6300651266671</v>
      </c>
      <c r="I26" s="44">
        <f>VLOOKUP(B26,RMS!B:D,3,FALSE)</f>
        <v>1346717.9317530999</v>
      </c>
      <c r="J26" s="45">
        <f>VLOOKUP(B26,RMS!B:E,4,FALSE)</f>
        <v>1149692.1539864</v>
      </c>
      <c r="K26" s="46">
        <f t="shared" si="1"/>
        <v>-6.753099849447608E-3</v>
      </c>
      <c r="L26" s="46">
        <f t="shared" si="2"/>
        <v>6.1513599939644337E-2</v>
      </c>
    </row>
    <row r="27" spans="1:12">
      <c r="A27" s="56"/>
      <c r="B27" s="36">
        <v>38</v>
      </c>
      <c r="C27" s="53" t="s">
        <v>31</v>
      </c>
      <c r="D27" s="53"/>
      <c r="E27" s="39">
        <f>RA!D31</f>
        <v>759195.53819999995</v>
      </c>
      <c r="F27" s="49">
        <f>RA!I31</f>
        <v>5268.0857999999998</v>
      </c>
      <c r="G27" s="40">
        <f t="shared" si="0"/>
        <v>753927.45239999995</v>
      </c>
      <c r="H27" s="51">
        <f>RA!J31</f>
        <v>0.69390368290233495</v>
      </c>
      <c r="I27" s="44">
        <f>VLOOKUP(B27,RMS!B:D,3,FALSE)</f>
        <v>759195.53340093</v>
      </c>
      <c r="J27" s="45">
        <f>VLOOKUP(B27,RMS!B:E,4,FALSE)</f>
        <v>753927.55433539802</v>
      </c>
      <c r="K27" s="46">
        <f t="shared" si="1"/>
        <v>4.7990699531510472E-3</v>
      </c>
      <c r="L27" s="46">
        <f t="shared" si="2"/>
        <v>-0.10193539806641638</v>
      </c>
    </row>
    <row r="28" spans="1:12">
      <c r="A28" s="56"/>
      <c r="B28" s="36">
        <v>39</v>
      </c>
      <c r="C28" s="53" t="s">
        <v>32</v>
      </c>
      <c r="D28" s="53"/>
      <c r="E28" s="39">
        <f>RA!D32</f>
        <v>132440.49530000001</v>
      </c>
      <c r="F28" s="49">
        <f>RA!I32</f>
        <v>31564.635999999999</v>
      </c>
      <c r="G28" s="40">
        <f t="shared" si="0"/>
        <v>100875.85930000001</v>
      </c>
      <c r="H28" s="51">
        <f>RA!J32</f>
        <v>23.833070035339901</v>
      </c>
      <c r="I28" s="44">
        <f>VLOOKUP(B28,RMS!B:D,3,FALSE)</f>
        <v>132440.34618264899</v>
      </c>
      <c r="J28" s="45">
        <f>VLOOKUP(B28,RMS!B:E,4,FALSE)</f>
        <v>100875.897150877</v>
      </c>
      <c r="K28" s="46">
        <f t="shared" si="1"/>
        <v>0.14911735101486556</v>
      </c>
      <c r="L28" s="46">
        <f t="shared" si="2"/>
        <v>-3.7850876993616112E-2</v>
      </c>
    </row>
    <row r="29" spans="1:12">
      <c r="A29" s="56"/>
      <c r="B29" s="36">
        <v>40</v>
      </c>
      <c r="C29" s="53" t="s">
        <v>33</v>
      </c>
      <c r="D29" s="53"/>
      <c r="E29" s="39">
        <f>RA!D33</f>
        <v>132.4692</v>
      </c>
      <c r="F29" s="49">
        <f>RA!I33</f>
        <v>26.982399999999998</v>
      </c>
      <c r="G29" s="40">
        <f t="shared" si="0"/>
        <v>105.4868</v>
      </c>
      <c r="H29" s="51">
        <f>RA!J33</f>
        <v>20.368810259290498</v>
      </c>
      <c r="I29" s="44">
        <f>VLOOKUP(B29,RMS!B:D,3,FALSE)</f>
        <v>132.4691</v>
      </c>
      <c r="J29" s="45">
        <f>VLOOKUP(B29,RMS!B:E,4,FALSE)</f>
        <v>105.4868</v>
      </c>
      <c r="K29" s="46">
        <f t="shared" si="1"/>
        <v>1.0000000000331966E-4</v>
      </c>
      <c r="L29" s="46">
        <f t="shared" si="2"/>
        <v>0</v>
      </c>
    </row>
    <row r="30" spans="1:12">
      <c r="A30" s="56"/>
      <c r="B30" s="36">
        <v>41</v>
      </c>
      <c r="C30" s="53" t="s">
        <v>57</v>
      </c>
      <c r="D30" s="53"/>
      <c r="E30" s="39">
        <f>RA!D34</f>
        <v>0</v>
      </c>
      <c r="F30" s="49">
        <f>RA!I34</f>
        <v>0</v>
      </c>
      <c r="G30" s="40">
        <f t="shared" si="0"/>
        <v>0</v>
      </c>
      <c r="H30" s="51">
        <f>RA!J34</f>
        <v>0</v>
      </c>
      <c r="I30" s="44">
        <v>0</v>
      </c>
      <c r="J30" s="45">
        <v>0</v>
      </c>
      <c r="K30" s="46">
        <f t="shared" si="1"/>
        <v>0</v>
      </c>
      <c r="L30" s="46">
        <f t="shared" si="2"/>
        <v>0</v>
      </c>
    </row>
    <row r="31" spans="1:12">
      <c r="A31" s="56"/>
      <c r="B31" s="36">
        <v>42</v>
      </c>
      <c r="C31" s="53" t="s">
        <v>34</v>
      </c>
      <c r="D31" s="53"/>
      <c r="E31" s="39">
        <f>RA!D35</f>
        <v>118544.0064</v>
      </c>
      <c r="F31" s="49">
        <f>RA!I35</f>
        <v>8530.1718999999994</v>
      </c>
      <c r="G31" s="40">
        <f t="shared" si="0"/>
        <v>110013.8345</v>
      </c>
      <c r="H31" s="51">
        <f>RA!J35</f>
        <v>7.1957850582650797</v>
      </c>
      <c r="I31" s="44">
        <f>VLOOKUP(B31,RMS!B:D,3,FALSE)</f>
        <v>118544.00599999999</v>
      </c>
      <c r="J31" s="45">
        <f>VLOOKUP(B31,RMS!B:E,4,FALSE)</f>
        <v>110013.8309</v>
      </c>
      <c r="K31" s="46">
        <f t="shared" si="1"/>
        <v>4.0000000444706529E-4</v>
      </c>
      <c r="L31" s="46">
        <f t="shared" si="2"/>
        <v>3.599999996367842E-3</v>
      </c>
    </row>
    <row r="32" spans="1:12">
      <c r="A32" s="56"/>
      <c r="B32" s="36">
        <v>71</v>
      </c>
      <c r="C32" s="53" t="s">
        <v>58</v>
      </c>
      <c r="D32" s="53"/>
      <c r="E32" s="39">
        <f>RA!D36</f>
        <v>0</v>
      </c>
      <c r="F32" s="49">
        <f>RA!I36</f>
        <v>0</v>
      </c>
      <c r="G32" s="40">
        <f t="shared" si="0"/>
        <v>0</v>
      </c>
      <c r="H32" s="51">
        <f>RA!J36</f>
        <v>0</v>
      </c>
      <c r="I32" s="44">
        <v>0</v>
      </c>
      <c r="J32" s="45">
        <v>0</v>
      </c>
      <c r="K32" s="46">
        <f t="shared" si="1"/>
        <v>0</v>
      </c>
      <c r="L32" s="46">
        <f t="shared" si="2"/>
        <v>0</v>
      </c>
    </row>
    <row r="33" spans="1:12">
      <c r="A33" s="56"/>
      <c r="B33" s="36">
        <v>72</v>
      </c>
      <c r="C33" s="53" t="s">
        <v>59</v>
      </c>
      <c r="D33" s="53"/>
      <c r="E33" s="39">
        <f>RA!D37</f>
        <v>0</v>
      </c>
      <c r="F33" s="49">
        <f>RA!I37</f>
        <v>0</v>
      </c>
      <c r="G33" s="40">
        <f t="shared" si="0"/>
        <v>0</v>
      </c>
      <c r="H33" s="51">
        <f>RA!J37</f>
        <v>0</v>
      </c>
      <c r="I33" s="44">
        <v>0</v>
      </c>
      <c r="J33" s="45">
        <v>0</v>
      </c>
      <c r="K33" s="46">
        <f t="shared" si="1"/>
        <v>0</v>
      </c>
      <c r="L33" s="46">
        <f t="shared" si="2"/>
        <v>0</v>
      </c>
    </row>
    <row r="34" spans="1:12">
      <c r="A34" s="56"/>
      <c r="B34" s="36">
        <v>73</v>
      </c>
      <c r="C34" s="53" t="s">
        <v>60</v>
      </c>
      <c r="D34" s="53"/>
      <c r="E34" s="39">
        <f>RA!D38</f>
        <v>0</v>
      </c>
      <c r="F34" s="49">
        <f>RA!I38</f>
        <v>0</v>
      </c>
      <c r="G34" s="40">
        <f t="shared" si="0"/>
        <v>0</v>
      </c>
      <c r="H34" s="51">
        <f>RA!J38</f>
        <v>0</v>
      </c>
      <c r="I34" s="44">
        <v>0</v>
      </c>
      <c r="J34" s="45">
        <v>0</v>
      </c>
      <c r="K34" s="46">
        <f t="shared" si="1"/>
        <v>0</v>
      </c>
      <c r="L34" s="46">
        <f t="shared" si="2"/>
        <v>0</v>
      </c>
    </row>
    <row r="35" spans="1:12">
      <c r="A35" s="56"/>
      <c r="B35" s="36">
        <v>75</v>
      </c>
      <c r="C35" s="53" t="s">
        <v>35</v>
      </c>
      <c r="D35" s="53"/>
      <c r="E35" s="39">
        <f>RA!D39</f>
        <v>270900.85320000001</v>
      </c>
      <c r="F35" s="49">
        <f>RA!I39</f>
        <v>12396.131299999999</v>
      </c>
      <c r="G35" s="40">
        <f t="shared" si="0"/>
        <v>258504.7219</v>
      </c>
      <c r="H35" s="51">
        <f>RA!J39</f>
        <v>4.5758923065658301</v>
      </c>
      <c r="I35" s="44">
        <f>VLOOKUP(B35,RMS!B:D,3,FALSE)</f>
        <v>270900.85470085498</v>
      </c>
      <c r="J35" s="45">
        <f>VLOOKUP(B35,RMS!B:E,4,FALSE)</f>
        <v>258504.718803419</v>
      </c>
      <c r="K35" s="46">
        <f t="shared" si="1"/>
        <v>-1.5008549671620131E-3</v>
      </c>
      <c r="L35" s="46">
        <f t="shared" si="2"/>
        <v>3.0965810001362115E-3</v>
      </c>
    </row>
    <row r="36" spans="1:12">
      <c r="A36" s="56"/>
      <c r="B36" s="36">
        <v>76</v>
      </c>
      <c r="C36" s="53" t="s">
        <v>36</v>
      </c>
      <c r="D36" s="53"/>
      <c r="E36" s="39">
        <f>RA!D40</f>
        <v>724149.21889999998</v>
      </c>
      <c r="F36" s="49">
        <f>RA!I40</f>
        <v>41042.317999999999</v>
      </c>
      <c r="G36" s="40">
        <f t="shared" si="0"/>
        <v>683106.90090000001</v>
      </c>
      <c r="H36" s="51">
        <f>RA!J40</f>
        <v>5.6676603286742804</v>
      </c>
      <c r="I36" s="44">
        <f>VLOOKUP(B36,RMS!B:D,3,FALSE)</f>
        <v>724149.20914102602</v>
      </c>
      <c r="J36" s="45">
        <f>VLOOKUP(B36,RMS!B:E,4,FALSE)</f>
        <v>683106.90239914495</v>
      </c>
      <c r="K36" s="46">
        <f t="shared" si="1"/>
        <v>9.7589739598333836E-3</v>
      </c>
      <c r="L36" s="46">
        <f t="shared" si="2"/>
        <v>-1.4991449424996972E-3</v>
      </c>
    </row>
    <row r="37" spans="1:12">
      <c r="A37" s="56"/>
      <c r="B37" s="36">
        <v>77</v>
      </c>
      <c r="C37" s="53" t="s">
        <v>61</v>
      </c>
      <c r="D37" s="53"/>
      <c r="E37" s="39">
        <f>RA!D41</f>
        <v>0</v>
      </c>
      <c r="F37" s="49">
        <f>RA!I41</f>
        <v>0</v>
      </c>
      <c r="G37" s="40">
        <f t="shared" si="0"/>
        <v>0</v>
      </c>
      <c r="H37" s="51">
        <f>RA!J41</f>
        <v>0</v>
      </c>
      <c r="I37" s="44">
        <v>0</v>
      </c>
      <c r="J37" s="45">
        <v>0</v>
      </c>
      <c r="K37" s="46">
        <f t="shared" si="1"/>
        <v>0</v>
      </c>
      <c r="L37" s="46">
        <f t="shared" si="2"/>
        <v>0</v>
      </c>
    </row>
    <row r="38" spans="1:12">
      <c r="A38" s="56"/>
      <c r="B38" s="36">
        <v>78</v>
      </c>
      <c r="C38" s="53" t="s">
        <v>62</v>
      </c>
      <c r="D38" s="53"/>
      <c r="E38" s="39">
        <f>RA!D42</f>
        <v>0</v>
      </c>
      <c r="F38" s="49">
        <f>RA!I42</f>
        <v>0</v>
      </c>
      <c r="G38" s="40">
        <f t="shared" si="0"/>
        <v>0</v>
      </c>
      <c r="H38" s="51">
        <f>RA!J42</f>
        <v>0</v>
      </c>
      <c r="I38" s="44">
        <v>0</v>
      </c>
      <c r="J38" s="45">
        <v>0</v>
      </c>
      <c r="K38" s="46">
        <f t="shared" si="1"/>
        <v>0</v>
      </c>
      <c r="L38" s="46">
        <f t="shared" si="2"/>
        <v>0</v>
      </c>
    </row>
    <row r="39" spans="1:12">
      <c r="A39" s="56"/>
      <c r="B39" s="36">
        <v>99</v>
      </c>
      <c r="C39" s="53" t="s">
        <v>37</v>
      </c>
      <c r="D39" s="53"/>
      <c r="E39" s="39">
        <f>RA!D43</f>
        <v>21274.487700000001</v>
      </c>
      <c r="F39" s="49">
        <f>RA!I43</f>
        <v>1551.8823</v>
      </c>
      <c r="G39" s="40">
        <f t="shared" si="0"/>
        <v>19722.6054</v>
      </c>
      <c r="H39" s="51">
        <f>RA!J43</f>
        <v>7.2945695420905503</v>
      </c>
      <c r="I39" s="44">
        <f>VLOOKUP(B39,RMS!B:D,3,FALSE)</f>
        <v>21274.488087134101</v>
      </c>
      <c r="J39" s="45">
        <f>VLOOKUP(B39,RMS!B:E,4,FALSE)</f>
        <v>19722.605188714901</v>
      </c>
      <c r="K39" s="46">
        <f t="shared" si="1"/>
        <v>-3.8713409958290868E-4</v>
      </c>
      <c r="L39" s="46">
        <f t="shared" si="2"/>
        <v>2.1128509979462251E-4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2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2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6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7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8"/>
    </row>
    <row r="7" spans="1:23" ht="12" thickBot="1">
      <c r="A7" s="64" t="s">
        <v>7</v>
      </c>
      <c r="B7" s="65"/>
      <c r="C7" s="66"/>
      <c r="D7" s="7">
        <v>16039245.515000001</v>
      </c>
      <c r="E7" s="7">
        <v>22840313</v>
      </c>
      <c r="F7" s="8">
        <v>70.223405060167096</v>
      </c>
      <c r="G7" s="19"/>
      <c r="H7" s="19"/>
      <c r="I7" s="7">
        <v>1686244.3748999999</v>
      </c>
      <c r="J7" s="8">
        <v>10.513239998246901</v>
      </c>
      <c r="K7" s="19"/>
      <c r="L7" s="19"/>
      <c r="M7" s="19"/>
      <c r="N7" s="7">
        <v>376570157.77060002</v>
      </c>
      <c r="O7" s="7">
        <v>720041186.53859997</v>
      </c>
      <c r="P7" s="7">
        <v>1613586</v>
      </c>
      <c r="Q7" s="7">
        <v>1411368</v>
      </c>
      <c r="R7" s="7">
        <v>14.3278011121125</v>
      </c>
      <c r="S7" s="7">
        <v>11.442303979335501</v>
      </c>
      <c r="T7" s="7">
        <v>12.0465524279281</v>
      </c>
      <c r="U7" s="20">
        <v>-5.0159450366210798</v>
      </c>
    </row>
    <row r="8" spans="1:23" ht="12" thickBot="1">
      <c r="A8" s="67">
        <v>41447</v>
      </c>
      <c r="B8" s="57" t="s">
        <v>8</v>
      </c>
      <c r="C8" s="58"/>
      <c r="D8" s="9">
        <v>516555.44630000001</v>
      </c>
      <c r="E8" s="9">
        <v>575604</v>
      </c>
      <c r="F8" s="10">
        <v>89.741462237927493</v>
      </c>
      <c r="G8" s="11"/>
      <c r="H8" s="11"/>
      <c r="I8" s="9">
        <v>94372.646599999993</v>
      </c>
      <c r="J8" s="10">
        <v>18.269606346419401</v>
      </c>
      <c r="K8" s="11"/>
      <c r="L8" s="11"/>
      <c r="M8" s="11"/>
      <c r="N8" s="9">
        <v>10478316.0167</v>
      </c>
      <c r="O8" s="9">
        <v>20577105.3708</v>
      </c>
      <c r="P8" s="9">
        <v>39037</v>
      </c>
      <c r="Q8" s="9">
        <v>32610</v>
      </c>
      <c r="R8" s="9">
        <v>19.708678319533899</v>
      </c>
      <c r="S8" s="9">
        <v>15.6061121986833</v>
      </c>
      <c r="T8" s="9">
        <v>16.2653769365225</v>
      </c>
      <c r="U8" s="21">
        <v>-4.0531783580060603</v>
      </c>
    </row>
    <row r="9" spans="1:23" ht="12" thickBot="1">
      <c r="A9" s="68"/>
      <c r="B9" s="57" t="s">
        <v>9</v>
      </c>
      <c r="C9" s="58"/>
      <c r="D9" s="9">
        <v>104392.90850000001</v>
      </c>
      <c r="E9" s="9">
        <v>133075</v>
      </c>
      <c r="F9" s="10">
        <v>78.446671801615594</v>
      </c>
      <c r="G9" s="11"/>
      <c r="H9" s="11"/>
      <c r="I9" s="9">
        <v>21587.490900000001</v>
      </c>
      <c r="J9" s="10">
        <v>20.679077927980099</v>
      </c>
      <c r="K9" s="11"/>
      <c r="L9" s="11"/>
      <c r="M9" s="11"/>
      <c r="N9" s="9">
        <v>2147628.7264</v>
      </c>
      <c r="O9" s="9">
        <v>4338448.4406000003</v>
      </c>
      <c r="P9" s="9">
        <v>8985</v>
      </c>
      <c r="Q9" s="9">
        <v>6304</v>
      </c>
      <c r="R9" s="9">
        <v>42.528553299492401</v>
      </c>
      <c r="S9" s="9">
        <v>13.341071786310501</v>
      </c>
      <c r="T9" s="9">
        <v>12.7060723350254</v>
      </c>
      <c r="U9" s="21">
        <v>4.9976061409213504</v>
      </c>
    </row>
    <row r="10" spans="1:23" ht="12" thickBot="1">
      <c r="A10" s="68"/>
      <c r="B10" s="57" t="s">
        <v>10</v>
      </c>
      <c r="C10" s="58"/>
      <c r="D10" s="9">
        <v>152878.66800000001</v>
      </c>
      <c r="E10" s="9">
        <v>150084</v>
      </c>
      <c r="F10" s="10">
        <v>101.862069241225</v>
      </c>
      <c r="G10" s="11"/>
      <c r="H10" s="11"/>
      <c r="I10" s="9">
        <v>27131.6126</v>
      </c>
      <c r="J10" s="10">
        <v>17.747153971802</v>
      </c>
      <c r="K10" s="11"/>
      <c r="L10" s="11"/>
      <c r="M10" s="11"/>
      <c r="N10" s="9">
        <v>4105686.6275999998</v>
      </c>
      <c r="O10" s="9">
        <v>7333760.9946999997</v>
      </c>
      <c r="P10" s="9">
        <v>100623</v>
      </c>
      <c r="Q10" s="9">
        <v>88077</v>
      </c>
      <c r="R10" s="9">
        <v>14.244354371742901</v>
      </c>
      <c r="S10" s="9">
        <v>1.7909375560259599</v>
      </c>
      <c r="T10" s="9">
        <v>1.4414268219853099</v>
      </c>
      <c r="U10" s="21">
        <v>24.2475530987595</v>
      </c>
    </row>
    <row r="11" spans="1:23" ht="12" thickBot="1">
      <c r="A11" s="68"/>
      <c r="B11" s="57" t="s">
        <v>11</v>
      </c>
      <c r="C11" s="58"/>
      <c r="D11" s="9">
        <v>71625.677599999995</v>
      </c>
      <c r="E11" s="9">
        <v>81453</v>
      </c>
      <c r="F11" s="10">
        <v>87.934977962751503</v>
      </c>
      <c r="G11" s="11"/>
      <c r="H11" s="11"/>
      <c r="I11" s="9">
        <v>12354.155699999999</v>
      </c>
      <c r="J11" s="10">
        <v>17.248221746665902</v>
      </c>
      <c r="K11" s="11"/>
      <c r="L11" s="11"/>
      <c r="M11" s="11"/>
      <c r="N11" s="9">
        <v>1444353.7206999999</v>
      </c>
      <c r="O11" s="9">
        <v>2715187.5378</v>
      </c>
      <c r="P11" s="9">
        <v>4539</v>
      </c>
      <c r="Q11" s="9">
        <v>3839</v>
      </c>
      <c r="R11" s="9">
        <v>18.233915082052601</v>
      </c>
      <c r="S11" s="9">
        <v>18.6370940735845</v>
      </c>
      <c r="T11" s="9">
        <v>18.983412346965402</v>
      </c>
      <c r="U11" s="21">
        <v>-1.82432044909053</v>
      </c>
    </row>
    <row r="12" spans="1:23" ht="12" thickBot="1">
      <c r="A12" s="68"/>
      <c r="B12" s="57" t="s">
        <v>12</v>
      </c>
      <c r="C12" s="58"/>
      <c r="D12" s="9">
        <v>308200.33149999997</v>
      </c>
      <c r="E12" s="9">
        <v>415740</v>
      </c>
      <c r="F12" s="10">
        <v>74.132951243565699</v>
      </c>
      <c r="G12" s="11"/>
      <c r="H12" s="11"/>
      <c r="I12" s="9">
        <v>-847.47379999999998</v>
      </c>
      <c r="J12" s="10">
        <v>-0.274974980031779</v>
      </c>
      <c r="K12" s="11"/>
      <c r="L12" s="11"/>
      <c r="M12" s="11"/>
      <c r="N12" s="9">
        <v>5820083.5880000005</v>
      </c>
      <c r="O12" s="9">
        <v>11240322.271299999</v>
      </c>
      <c r="P12" s="9">
        <v>5602</v>
      </c>
      <c r="Q12" s="9">
        <v>5695</v>
      </c>
      <c r="R12" s="9">
        <v>-1.6330114135206399</v>
      </c>
      <c r="S12" s="9">
        <v>69.882243841485206</v>
      </c>
      <c r="T12" s="9">
        <v>67.252600526777897</v>
      </c>
      <c r="U12" s="21">
        <v>3.9100990803475</v>
      </c>
    </row>
    <row r="13" spans="1:23" ht="12" thickBot="1">
      <c r="A13" s="68"/>
      <c r="B13" s="57" t="s">
        <v>13</v>
      </c>
      <c r="C13" s="58"/>
      <c r="D13" s="9">
        <v>337001.34350000002</v>
      </c>
      <c r="E13" s="9">
        <v>380030</v>
      </c>
      <c r="F13" s="10">
        <v>88.677563218693294</v>
      </c>
      <c r="G13" s="11"/>
      <c r="H13" s="11"/>
      <c r="I13" s="9">
        <v>62295.034200000002</v>
      </c>
      <c r="J13" s="10">
        <v>18.485099659550801</v>
      </c>
      <c r="K13" s="11"/>
      <c r="L13" s="11"/>
      <c r="M13" s="11"/>
      <c r="N13" s="9">
        <v>6283929.0130000003</v>
      </c>
      <c r="O13" s="9">
        <v>12093705.736300001</v>
      </c>
      <c r="P13" s="9">
        <v>19170</v>
      </c>
      <c r="Q13" s="9">
        <v>15528</v>
      </c>
      <c r="R13" s="9">
        <v>23.454404945904201</v>
      </c>
      <c r="S13" s="9">
        <v>20.686632237871699</v>
      </c>
      <c r="T13" s="9">
        <v>20.723659840288501</v>
      </c>
      <c r="U13" s="21">
        <v>-0.17867308526678999</v>
      </c>
    </row>
    <row r="14" spans="1:23" ht="12" thickBot="1">
      <c r="A14" s="68"/>
      <c r="B14" s="57" t="s">
        <v>14</v>
      </c>
      <c r="C14" s="58"/>
      <c r="D14" s="9">
        <v>203825.78320000001</v>
      </c>
      <c r="E14" s="9">
        <v>201732</v>
      </c>
      <c r="F14" s="10">
        <v>101.03790335692899</v>
      </c>
      <c r="G14" s="11"/>
      <c r="H14" s="11"/>
      <c r="I14" s="9">
        <v>24909.9503</v>
      </c>
      <c r="J14" s="10">
        <v>12.2211969010602</v>
      </c>
      <c r="K14" s="11"/>
      <c r="L14" s="11"/>
      <c r="M14" s="11"/>
      <c r="N14" s="9">
        <v>3804358.3487999998</v>
      </c>
      <c r="O14" s="9">
        <v>7214206.9402000001</v>
      </c>
      <c r="P14" s="9">
        <v>4681</v>
      </c>
      <c r="Q14" s="9">
        <v>3797</v>
      </c>
      <c r="R14" s="9">
        <v>23.281538056360301</v>
      </c>
      <c r="S14" s="9">
        <v>51.358440504165799</v>
      </c>
      <c r="T14" s="9">
        <v>53.6519752436134</v>
      </c>
      <c r="U14" s="21">
        <v>-4.2748374669031897</v>
      </c>
    </row>
    <row r="15" spans="1:23" ht="12" thickBot="1">
      <c r="A15" s="68"/>
      <c r="B15" s="57" t="s">
        <v>15</v>
      </c>
      <c r="C15" s="58"/>
      <c r="D15" s="9">
        <v>106234.273</v>
      </c>
      <c r="E15" s="9">
        <v>159353</v>
      </c>
      <c r="F15" s="10">
        <v>66.666001267626001</v>
      </c>
      <c r="G15" s="11"/>
      <c r="H15" s="11"/>
      <c r="I15" s="9">
        <v>16546.119299999998</v>
      </c>
      <c r="J15" s="10">
        <v>15.575123576174001</v>
      </c>
      <c r="K15" s="11"/>
      <c r="L15" s="11"/>
      <c r="M15" s="11"/>
      <c r="N15" s="9">
        <v>2239586.7640999998</v>
      </c>
      <c r="O15" s="9">
        <v>4678715.7441999996</v>
      </c>
      <c r="P15" s="9">
        <v>5064</v>
      </c>
      <c r="Q15" s="9">
        <v>4299</v>
      </c>
      <c r="R15" s="9">
        <v>17.794836008373998</v>
      </c>
      <c r="S15" s="9">
        <v>24.6922314375987</v>
      </c>
      <c r="T15" s="9">
        <v>24.096013026285199</v>
      </c>
      <c r="U15" s="21">
        <v>2.4743446588577398</v>
      </c>
    </row>
    <row r="16" spans="1:23" ht="12" thickBot="1">
      <c r="A16" s="68"/>
      <c r="B16" s="57" t="s">
        <v>16</v>
      </c>
      <c r="C16" s="58"/>
      <c r="D16" s="9">
        <v>822982.97459999996</v>
      </c>
      <c r="E16" s="9">
        <v>971259</v>
      </c>
      <c r="F16" s="10">
        <v>84.733626622764902</v>
      </c>
      <c r="G16" s="11"/>
      <c r="H16" s="11"/>
      <c r="I16" s="9">
        <v>69599.142900000006</v>
      </c>
      <c r="J16" s="10">
        <v>8.4569359328275002</v>
      </c>
      <c r="K16" s="11"/>
      <c r="L16" s="11"/>
      <c r="M16" s="11"/>
      <c r="N16" s="9">
        <v>20734236.984000001</v>
      </c>
      <c r="O16" s="9">
        <v>39027157.0616</v>
      </c>
      <c r="P16" s="9">
        <v>96994</v>
      </c>
      <c r="Q16" s="9">
        <v>84970</v>
      </c>
      <c r="R16" s="9">
        <v>14.150876780040001</v>
      </c>
      <c r="S16" s="9">
        <v>9.8929951759902703</v>
      </c>
      <c r="T16" s="9">
        <v>9.8270506508179398</v>
      </c>
      <c r="U16" s="21">
        <v>0.67105103571274405</v>
      </c>
    </row>
    <row r="17" spans="1:21" ht="12" thickBot="1">
      <c r="A17" s="68"/>
      <c r="B17" s="57" t="s">
        <v>17</v>
      </c>
      <c r="C17" s="58"/>
      <c r="D17" s="9">
        <v>386232.14970000001</v>
      </c>
      <c r="E17" s="9">
        <v>1010047</v>
      </c>
      <c r="F17" s="10">
        <v>38.239027461098303</v>
      </c>
      <c r="G17" s="11"/>
      <c r="H17" s="11"/>
      <c r="I17" s="9">
        <v>51481.604500000001</v>
      </c>
      <c r="J17" s="10">
        <v>13.3291867442903</v>
      </c>
      <c r="K17" s="11"/>
      <c r="L17" s="11"/>
      <c r="M17" s="11"/>
      <c r="N17" s="9">
        <v>16504955.935799999</v>
      </c>
      <c r="O17" s="9">
        <v>31063540.531399999</v>
      </c>
      <c r="P17" s="9">
        <v>13746</v>
      </c>
      <c r="Q17" s="9">
        <v>12504</v>
      </c>
      <c r="R17" s="9">
        <v>9.9328214971209103</v>
      </c>
      <c r="S17" s="9">
        <v>32.993922275571101</v>
      </c>
      <c r="T17" s="9">
        <v>70.4735904430582</v>
      </c>
      <c r="U17" s="21">
        <v>-53.1825722683595</v>
      </c>
    </row>
    <row r="18" spans="1:21" ht="12" thickBot="1">
      <c r="A18" s="68"/>
      <c r="B18" s="57" t="s">
        <v>18</v>
      </c>
      <c r="C18" s="58"/>
      <c r="D18" s="9">
        <v>1571268.9328999999</v>
      </c>
      <c r="E18" s="9">
        <v>1882311</v>
      </c>
      <c r="F18" s="10">
        <v>83.475521999286997</v>
      </c>
      <c r="G18" s="11"/>
      <c r="H18" s="11"/>
      <c r="I18" s="9">
        <v>190966.95670000001</v>
      </c>
      <c r="J18" s="10">
        <v>12.153677368745701</v>
      </c>
      <c r="K18" s="11"/>
      <c r="L18" s="11"/>
      <c r="M18" s="11"/>
      <c r="N18" s="9">
        <v>34847989.130800001</v>
      </c>
      <c r="O18" s="9">
        <v>67905701.628700003</v>
      </c>
      <c r="P18" s="9">
        <v>234348</v>
      </c>
      <c r="Q18" s="9">
        <v>183723</v>
      </c>
      <c r="R18" s="9">
        <v>27.555069316307701</v>
      </c>
      <c r="S18" s="9">
        <v>7.8498492762899597</v>
      </c>
      <c r="T18" s="9">
        <v>7.9722734644002102</v>
      </c>
      <c r="U18" s="21">
        <v>-1.53562454495481</v>
      </c>
    </row>
    <row r="19" spans="1:21" ht="12" thickBot="1">
      <c r="A19" s="68"/>
      <c r="B19" s="57" t="s">
        <v>19</v>
      </c>
      <c r="C19" s="58"/>
      <c r="D19" s="9">
        <v>638280.52780000004</v>
      </c>
      <c r="E19" s="9">
        <v>594874</v>
      </c>
      <c r="F19" s="10">
        <v>107.29675995252801</v>
      </c>
      <c r="G19" s="11"/>
      <c r="H19" s="11"/>
      <c r="I19" s="9">
        <v>-8182.1899000000003</v>
      </c>
      <c r="J19" s="10">
        <v>-1.2819112511863799</v>
      </c>
      <c r="K19" s="11"/>
      <c r="L19" s="11"/>
      <c r="M19" s="11"/>
      <c r="N19" s="9">
        <v>13219388.463500001</v>
      </c>
      <c r="O19" s="9">
        <v>27266800.5623</v>
      </c>
      <c r="P19" s="9">
        <v>12223</v>
      </c>
      <c r="Q19" s="9">
        <v>10445</v>
      </c>
      <c r="R19" s="9">
        <v>17.0224988032551</v>
      </c>
      <c r="S19" s="9">
        <v>61.472459314407303</v>
      </c>
      <c r="T19" s="9">
        <v>58.792914389660098</v>
      </c>
      <c r="U19" s="21">
        <v>4.5575983986573503</v>
      </c>
    </row>
    <row r="20" spans="1:21" ht="12" thickBot="1">
      <c r="A20" s="68"/>
      <c r="B20" s="57" t="s">
        <v>20</v>
      </c>
      <c r="C20" s="58"/>
      <c r="D20" s="9">
        <v>777028.1433</v>
      </c>
      <c r="E20" s="9">
        <v>1584220</v>
      </c>
      <c r="F20" s="10">
        <v>49.047994805014497</v>
      </c>
      <c r="G20" s="11"/>
      <c r="H20" s="11"/>
      <c r="I20" s="9">
        <v>50872.0245</v>
      </c>
      <c r="J20" s="10">
        <v>6.5469989650502303</v>
      </c>
      <c r="K20" s="11"/>
      <c r="L20" s="11"/>
      <c r="M20" s="11"/>
      <c r="N20" s="9">
        <v>21790149.778900001</v>
      </c>
      <c r="O20" s="9">
        <v>40345614.895999998</v>
      </c>
      <c r="P20" s="9">
        <v>50755</v>
      </c>
      <c r="Q20" s="9">
        <v>45355</v>
      </c>
      <c r="R20" s="9">
        <v>11.906074302723001</v>
      </c>
      <c r="S20" s="9">
        <v>17.586035454634999</v>
      </c>
      <c r="T20" s="9">
        <v>18.942741400066101</v>
      </c>
      <c r="U20" s="21">
        <v>-7.1621415125605496</v>
      </c>
    </row>
    <row r="21" spans="1:21" ht="12" thickBot="1">
      <c r="A21" s="68"/>
      <c r="B21" s="57" t="s">
        <v>21</v>
      </c>
      <c r="C21" s="58"/>
      <c r="D21" s="9">
        <v>314984.6801</v>
      </c>
      <c r="E21" s="9">
        <v>398834</v>
      </c>
      <c r="F21" s="10">
        <v>78.976386190745998</v>
      </c>
      <c r="G21" s="11"/>
      <c r="H21" s="11"/>
      <c r="I21" s="9">
        <v>30601.605100000001</v>
      </c>
      <c r="J21" s="10">
        <v>9.7152677680339004</v>
      </c>
      <c r="K21" s="11"/>
      <c r="L21" s="11"/>
      <c r="M21" s="11"/>
      <c r="N21" s="9">
        <v>7081860.1677000001</v>
      </c>
      <c r="O21" s="9">
        <v>14021556.436899999</v>
      </c>
      <c r="P21" s="9">
        <v>42301</v>
      </c>
      <c r="Q21" s="9">
        <v>35974</v>
      </c>
      <c r="R21" s="9">
        <v>17.587702229387901</v>
      </c>
      <c r="S21" s="9">
        <v>8.5541022718139104</v>
      </c>
      <c r="T21" s="9">
        <v>8.9116389308945401</v>
      </c>
      <c r="U21" s="21">
        <v>-4.0120191342260902</v>
      </c>
    </row>
    <row r="22" spans="1:21" ht="12" thickBot="1">
      <c r="A22" s="68"/>
      <c r="B22" s="57" t="s">
        <v>22</v>
      </c>
      <c r="C22" s="58"/>
      <c r="D22" s="9">
        <v>1148128.6126999999</v>
      </c>
      <c r="E22" s="9">
        <v>1249272</v>
      </c>
      <c r="F22" s="10">
        <v>91.903813797155493</v>
      </c>
      <c r="G22" s="11"/>
      <c r="H22" s="11"/>
      <c r="I22" s="9">
        <v>121413.4221</v>
      </c>
      <c r="J22" s="10">
        <v>10.574897337893001</v>
      </c>
      <c r="K22" s="11"/>
      <c r="L22" s="11"/>
      <c r="M22" s="11"/>
      <c r="N22" s="9">
        <v>33904052.380400002</v>
      </c>
      <c r="O22" s="9">
        <v>56832833.340300001</v>
      </c>
      <c r="P22" s="9">
        <v>128902</v>
      </c>
      <c r="Q22" s="9">
        <v>108727</v>
      </c>
      <c r="R22" s="9">
        <v>18.555648550957901</v>
      </c>
      <c r="S22" s="9">
        <v>10.4236129377356</v>
      </c>
      <c r="T22" s="9">
        <v>10.689829476579</v>
      </c>
      <c r="U22" s="21">
        <v>-2.4903721750340599</v>
      </c>
    </row>
    <row r="23" spans="1:21" ht="12" thickBot="1">
      <c r="A23" s="68"/>
      <c r="B23" s="57" t="s">
        <v>23</v>
      </c>
      <c r="C23" s="58"/>
      <c r="D23" s="9">
        <v>2514607.3842000002</v>
      </c>
      <c r="E23" s="9">
        <v>2846406</v>
      </c>
      <c r="F23" s="10">
        <v>88.343243521830701</v>
      </c>
      <c r="G23" s="11"/>
      <c r="H23" s="11"/>
      <c r="I23" s="9">
        <v>245228.86180000001</v>
      </c>
      <c r="J23" s="10">
        <v>9.7521729770159507</v>
      </c>
      <c r="K23" s="11"/>
      <c r="L23" s="11"/>
      <c r="M23" s="11"/>
      <c r="N23" s="9">
        <v>54254955.489799999</v>
      </c>
      <c r="O23" s="9">
        <v>106530718.6613</v>
      </c>
      <c r="P23" s="9">
        <v>185853</v>
      </c>
      <c r="Q23" s="9">
        <v>168842</v>
      </c>
      <c r="R23" s="9">
        <v>10.0750997974438</v>
      </c>
      <c r="S23" s="9">
        <v>15.839536574066599</v>
      </c>
      <c r="T23" s="9">
        <v>15.849437857879</v>
      </c>
      <c r="U23" s="21">
        <v>-6.2470883201947998E-2</v>
      </c>
    </row>
    <row r="24" spans="1:21" ht="12" thickBot="1">
      <c r="A24" s="68"/>
      <c r="B24" s="57" t="s">
        <v>24</v>
      </c>
      <c r="C24" s="58"/>
      <c r="D24" s="9">
        <v>305005.80560000002</v>
      </c>
      <c r="E24" s="9">
        <v>390915</v>
      </c>
      <c r="F24" s="10">
        <v>78.023561541511597</v>
      </c>
      <c r="G24" s="11"/>
      <c r="H24" s="11"/>
      <c r="I24" s="9">
        <v>45709.296399999999</v>
      </c>
      <c r="J24" s="10">
        <v>14.986369295522699</v>
      </c>
      <c r="K24" s="11"/>
      <c r="L24" s="11"/>
      <c r="M24" s="11"/>
      <c r="N24" s="9">
        <v>6435660.6102</v>
      </c>
      <c r="O24" s="9">
        <v>11531648.6434</v>
      </c>
      <c r="P24" s="9">
        <v>44847</v>
      </c>
      <c r="Q24" s="9">
        <v>37322</v>
      </c>
      <c r="R24" s="9">
        <v>20.162370719682801</v>
      </c>
      <c r="S24" s="9">
        <v>7.91101043325083</v>
      </c>
      <c r="T24" s="9">
        <v>7.6305624028723003</v>
      </c>
      <c r="U24" s="21">
        <v>3.67532582228753</v>
      </c>
    </row>
    <row r="25" spans="1:21" ht="12" thickBot="1">
      <c r="A25" s="68"/>
      <c r="B25" s="57" t="s">
        <v>25</v>
      </c>
      <c r="C25" s="58"/>
      <c r="D25" s="9">
        <v>225239.3523</v>
      </c>
      <c r="E25" s="9">
        <v>258113</v>
      </c>
      <c r="F25" s="10">
        <v>87.263854319619696</v>
      </c>
      <c r="G25" s="11"/>
      <c r="H25" s="11"/>
      <c r="I25" s="9">
        <v>15213.955099999999</v>
      </c>
      <c r="J25" s="10">
        <v>6.75457238916949</v>
      </c>
      <c r="K25" s="11"/>
      <c r="L25" s="11"/>
      <c r="M25" s="11"/>
      <c r="N25" s="9">
        <v>4731401.6732999999</v>
      </c>
      <c r="O25" s="9">
        <v>9038546.5528999995</v>
      </c>
      <c r="P25" s="9">
        <v>21679</v>
      </c>
      <c r="Q25" s="9">
        <v>18753</v>
      </c>
      <c r="R25" s="9">
        <v>15.6028368794326</v>
      </c>
      <c r="S25" s="9">
        <v>11.657771876009001</v>
      </c>
      <c r="T25" s="9">
        <v>11.1760661387511</v>
      </c>
      <c r="U25" s="21">
        <v>4.3101546758718099</v>
      </c>
    </row>
    <row r="26" spans="1:21" ht="12" thickBot="1">
      <c r="A26" s="68"/>
      <c r="B26" s="57" t="s">
        <v>26</v>
      </c>
      <c r="C26" s="58"/>
      <c r="D26" s="9">
        <v>593143.23190000001</v>
      </c>
      <c r="E26" s="9">
        <v>648315</v>
      </c>
      <c r="F26" s="10">
        <v>91.489975073845301</v>
      </c>
      <c r="G26" s="11"/>
      <c r="H26" s="11"/>
      <c r="I26" s="9">
        <v>119361.76210000001</v>
      </c>
      <c r="J26" s="10">
        <v>20.123598429615701</v>
      </c>
      <c r="K26" s="11"/>
      <c r="L26" s="11"/>
      <c r="M26" s="11"/>
      <c r="N26" s="9">
        <v>12969093.585899999</v>
      </c>
      <c r="O26" s="9">
        <v>24095476.168400001</v>
      </c>
      <c r="P26" s="9">
        <v>74036</v>
      </c>
      <c r="Q26" s="9">
        <v>71968</v>
      </c>
      <c r="R26" s="9">
        <v>2.8734993330369099</v>
      </c>
      <c r="S26" s="9">
        <v>9.1230637325085109</v>
      </c>
      <c r="T26" s="9">
        <v>10.424699912461101</v>
      </c>
      <c r="U26" s="21">
        <v>-12.4860781689906</v>
      </c>
    </row>
    <row r="27" spans="1:21" ht="12" thickBot="1">
      <c r="A27" s="68"/>
      <c r="B27" s="57" t="s">
        <v>27</v>
      </c>
      <c r="C27" s="58"/>
      <c r="D27" s="9">
        <v>232827.85579999999</v>
      </c>
      <c r="E27" s="9">
        <v>291322</v>
      </c>
      <c r="F27" s="10">
        <v>79.921137366899799</v>
      </c>
      <c r="G27" s="11"/>
      <c r="H27" s="11"/>
      <c r="I27" s="9">
        <v>66447.906400000007</v>
      </c>
      <c r="J27" s="10">
        <v>28.539500212156302</v>
      </c>
      <c r="K27" s="11"/>
      <c r="L27" s="11"/>
      <c r="M27" s="11"/>
      <c r="N27" s="9">
        <v>4952558.8221000005</v>
      </c>
      <c r="O27" s="9">
        <v>10473482.5085</v>
      </c>
      <c r="P27" s="9">
        <v>49321</v>
      </c>
      <c r="Q27" s="9">
        <v>40018</v>
      </c>
      <c r="R27" s="9">
        <v>23.247038832525401</v>
      </c>
      <c r="S27" s="9">
        <v>5.5028515561322804</v>
      </c>
      <c r="T27" s="9">
        <v>5.4798581938127899</v>
      </c>
      <c r="U27" s="21">
        <v>0.41959776158901901</v>
      </c>
    </row>
    <row r="28" spans="1:21" ht="12" thickBot="1">
      <c r="A28" s="68"/>
      <c r="B28" s="57" t="s">
        <v>28</v>
      </c>
      <c r="C28" s="58"/>
      <c r="D28" s="9">
        <v>797209.58909999998</v>
      </c>
      <c r="E28" s="9">
        <v>1113604</v>
      </c>
      <c r="F28" s="10">
        <v>71.588247626624906</v>
      </c>
      <c r="G28" s="11"/>
      <c r="H28" s="11"/>
      <c r="I28" s="9">
        <v>44488.290399999998</v>
      </c>
      <c r="J28" s="10">
        <v>5.5805011640946898</v>
      </c>
      <c r="K28" s="11"/>
      <c r="L28" s="11"/>
      <c r="M28" s="11"/>
      <c r="N28" s="9">
        <v>17893844.023499999</v>
      </c>
      <c r="O28" s="9">
        <v>35467504.794</v>
      </c>
      <c r="P28" s="9">
        <v>61474</v>
      </c>
      <c r="Q28" s="9">
        <v>52082</v>
      </c>
      <c r="R28" s="9">
        <v>18.033101647402201</v>
      </c>
      <c r="S28" s="9">
        <v>12.9840954159482</v>
      </c>
      <c r="T28" s="9">
        <v>12.752345524365399</v>
      </c>
      <c r="U28" s="21">
        <v>1.81731189089871</v>
      </c>
    </row>
    <row r="29" spans="1:21" ht="12" thickBot="1">
      <c r="A29" s="68"/>
      <c r="B29" s="57" t="s">
        <v>29</v>
      </c>
      <c r="C29" s="58"/>
      <c r="D29" s="9">
        <v>538236.84950000001</v>
      </c>
      <c r="E29" s="9">
        <v>697971</v>
      </c>
      <c r="F29" s="10">
        <v>77.1145003875519</v>
      </c>
      <c r="G29" s="11"/>
      <c r="H29" s="11"/>
      <c r="I29" s="9">
        <v>87286.283800000005</v>
      </c>
      <c r="J29" s="10">
        <v>16.217076902312701</v>
      </c>
      <c r="K29" s="11"/>
      <c r="L29" s="11"/>
      <c r="M29" s="11"/>
      <c r="N29" s="9">
        <v>12041977.8445</v>
      </c>
      <c r="O29" s="9">
        <v>26975665.174400002</v>
      </c>
      <c r="P29" s="9">
        <v>201331</v>
      </c>
      <c r="Q29" s="9">
        <v>188501</v>
      </c>
      <c r="R29" s="9">
        <v>6.8063299398942299</v>
      </c>
      <c r="S29" s="9">
        <v>2.6783807019286598</v>
      </c>
      <c r="T29" s="9">
        <v>2.6876511137871901</v>
      </c>
      <c r="U29" s="21">
        <v>-0.34492616288528399</v>
      </c>
    </row>
    <row r="30" spans="1:21" ht="12" thickBot="1">
      <c r="A30" s="68"/>
      <c r="B30" s="57" t="s">
        <v>30</v>
      </c>
      <c r="C30" s="58"/>
      <c r="D30" s="9">
        <v>1346717.925</v>
      </c>
      <c r="E30" s="9">
        <v>1337683</v>
      </c>
      <c r="F30" s="10">
        <v>100.675415999157</v>
      </c>
      <c r="G30" s="11"/>
      <c r="H30" s="11"/>
      <c r="I30" s="9">
        <v>197025.7095</v>
      </c>
      <c r="J30" s="10">
        <v>14.6300651266671</v>
      </c>
      <c r="K30" s="11"/>
      <c r="L30" s="11"/>
      <c r="M30" s="11"/>
      <c r="N30" s="9">
        <v>30941880.636799999</v>
      </c>
      <c r="O30" s="9">
        <v>59230560.102300003</v>
      </c>
      <c r="P30" s="9">
        <v>119587</v>
      </c>
      <c r="Q30" s="9">
        <v>112742</v>
      </c>
      <c r="R30" s="9">
        <v>6.0713842223838501</v>
      </c>
      <c r="S30" s="9">
        <v>12.747704784801</v>
      </c>
      <c r="T30" s="9">
        <v>12.3988658884888</v>
      </c>
      <c r="U30" s="21">
        <v>2.81347422780116</v>
      </c>
    </row>
    <row r="31" spans="1:21" ht="12" thickBot="1">
      <c r="A31" s="68"/>
      <c r="B31" s="57" t="s">
        <v>31</v>
      </c>
      <c r="C31" s="58"/>
      <c r="D31" s="9">
        <v>759195.53819999995</v>
      </c>
      <c r="E31" s="9">
        <v>1770790</v>
      </c>
      <c r="F31" s="10">
        <v>42.8732677618464</v>
      </c>
      <c r="G31" s="11"/>
      <c r="H31" s="11"/>
      <c r="I31" s="9">
        <v>5268.0857999999998</v>
      </c>
      <c r="J31" s="10">
        <v>0.69390368290233495</v>
      </c>
      <c r="K31" s="11"/>
      <c r="L31" s="11"/>
      <c r="M31" s="11"/>
      <c r="N31" s="9">
        <v>21785543.408199999</v>
      </c>
      <c r="O31" s="9">
        <v>42088297.9859</v>
      </c>
      <c r="P31" s="9">
        <v>34204</v>
      </c>
      <c r="Q31" s="9">
        <v>30414</v>
      </c>
      <c r="R31" s="9">
        <v>12.461366475965001</v>
      </c>
      <c r="S31" s="9">
        <v>24.7092432288621</v>
      </c>
      <c r="T31" s="9">
        <v>25.2966757512987</v>
      </c>
      <c r="U31" s="21">
        <v>-2.3221727953976798</v>
      </c>
    </row>
    <row r="32" spans="1:21" ht="12" thickBot="1">
      <c r="A32" s="68"/>
      <c r="B32" s="57" t="s">
        <v>32</v>
      </c>
      <c r="C32" s="58"/>
      <c r="D32" s="9">
        <v>132440.49530000001</v>
      </c>
      <c r="E32" s="9">
        <v>186442</v>
      </c>
      <c r="F32" s="10">
        <v>71.035761952778898</v>
      </c>
      <c r="G32" s="11"/>
      <c r="H32" s="11"/>
      <c r="I32" s="9">
        <v>31564.635999999999</v>
      </c>
      <c r="J32" s="10">
        <v>23.833070035339901</v>
      </c>
      <c r="K32" s="11"/>
      <c r="L32" s="11"/>
      <c r="M32" s="11"/>
      <c r="N32" s="9">
        <v>4209299.5946000004</v>
      </c>
      <c r="O32" s="9">
        <v>7307942.2725999998</v>
      </c>
      <c r="P32" s="9">
        <v>38353</v>
      </c>
      <c r="Q32" s="9">
        <v>34110</v>
      </c>
      <c r="R32" s="9">
        <v>12.4391673995896</v>
      </c>
      <c r="S32" s="9">
        <v>4.0210815946601297</v>
      </c>
      <c r="T32" s="9">
        <v>3.8316592612137201</v>
      </c>
      <c r="U32" s="21">
        <v>4.94361112335464</v>
      </c>
    </row>
    <row r="33" spans="1:21" ht="12" thickBot="1">
      <c r="A33" s="68"/>
      <c r="B33" s="57" t="s">
        <v>33</v>
      </c>
      <c r="C33" s="58"/>
      <c r="D33" s="9">
        <v>132.4692</v>
      </c>
      <c r="E33" s="11"/>
      <c r="F33" s="11"/>
      <c r="G33" s="11"/>
      <c r="H33" s="11"/>
      <c r="I33" s="9">
        <v>26.982399999999998</v>
      </c>
      <c r="J33" s="10">
        <v>20.368810259290498</v>
      </c>
      <c r="K33" s="11"/>
      <c r="L33" s="11"/>
      <c r="M33" s="11"/>
      <c r="N33" s="9">
        <v>2676.6716999999999</v>
      </c>
      <c r="O33" s="9">
        <v>6017.1794</v>
      </c>
      <c r="P33" s="9">
        <v>26</v>
      </c>
      <c r="Q33" s="9">
        <v>25</v>
      </c>
      <c r="R33" s="9">
        <v>4</v>
      </c>
      <c r="S33" s="9">
        <v>5.9576923076923096</v>
      </c>
      <c r="T33" s="9">
        <v>6.4593600000000002</v>
      </c>
      <c r="U33" s="21">
        <v>-7.76652318972301</v>
      </c>
    </row>
    <row r="34" spans="1:21" ht="12" thickBot="1">
      <c r="A34" s="68"/>
      <c r="B34" s="57" t="s">
        <v>57</v>
      </c>
      <c r="C34" s="5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9">
        <v>1</v>
      </c>
      <c r="O34" s="9">
        <v>1</v>
      </c>
      <c r="P34" s="11"/>
      <c r="Q34" s="11"/>
      <c r="R34" s="11"/>
      <c r="S34" s="11"/>
      <c r="T34" s="11"/>
      <c r="U34" s="22"/>
    </row>
    <row r="35" spans="1:21" ht="12" thickBot="1">
      <c r="A35" s="68"/>
      <c r="B35" s="57" t="s">
        <v>34</v>
      </c>
      <c r="C35" s="58"/>
      <c r="D35" s="9">
        <v>118544.0064</v>
      </c>
      <c r="E35" s="9">
        <v>229495</v>
      </c>
      <c r="F35" s="10">
        <v>51.654287195799498</v>
      </c>
      <c r="G35" s="11"/>
      <c r="H35" s="11"/>
      <c r="I35" s="9">
        <v>8530.1718999999994</v>
      </c>
      <c r="J35" s="10">
        <v>7.1957850582650797</v>
      </c>
      <c r="K35" s="11"/>
      <c r="L35" s="11"/>
      <c r="M35" s="11"/>
      <c r="N35" s="9">
        <v>1783922.5734000001</v>
      </c>
      <c r="O35" s="9">
        <v>2758320.7524999999</v>
      </c>
      <c r="P35" s="9">
        <v>11527</v>
      </c>
      <c r="Q35" s="9">
        <v>10167</v>
      </c>
      <c r="R35" s="9">
        <v>13.376610602931001</v>
      </c>
      <c r="S35" s="9">
        <v>10.2948796304329</v>
      </c>
      <c r="T35" s="9">
        <v>10.1472914035605</v>
      </c>
      <c r="U35" s="21">
        <v>1.45445933306469</v>
      </c>
    </row>
    <row r="36" spans="1:21" ht="12" thickBot="1">
      <c r="A36" s="68"/>
      <c r="B36" s="57" t="s">
        <v>58</v>
      </c>
      <c r="C36" s="58"/>
      <c r="D36" s="11"/>
      <c r="E36" s="9">
        <v>1111366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2"/>
    </row>
    <row r="37" spans="1:21" ht="12" thickBot="1">
      <c r="A37" s="68"/>
      <c r="B37" s="57" t="s">
        <v>59</v>
      </c>
      <c r="C37" s="58"/>
      <c r="D37" s="11"/>
      <c r="E37" s="9">
        <v>507311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2"/>
    </row>
    <row r="38" spans="1:21" ht="12" thickBot="1">
      <c r="A38" s="68"/>
      <c r="B38" s="57" t="s">
        <v>60</v>
      </c>
      <c r="C38" s="58"/>
      <c r="D38" s="11"/>
      <c r="E38" s="9">
        <v>392996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2"/>
    </row>
    <row r="39" spans="1:21" ht="12" customHeight="1" thickBot="1">
      <c r="A39" s="68"/>
      <c r="B39" s="57" t="s">
        <v>35</v>
      </c>
      <c r="C39" s="58"/>
      <c r="D39" s="9">
        <v>270900.85320000001</v>
      </c>
      <c r="E39" s="9">
        <v>331809</v>
      </c>
      <c r="F39" s="10">
        <v>81.643612198584094</v>
      </c>
      <c r="G39" s="11"/>
      <c r="H39" s="11"/>
      <c r="I39" s="9">
        <v>12396.131299999999</v>
      </c>
      <c r="J39" s="10">
        <v>4.5758923065658301</v>
      </c>
      <c r="K39" s="11"/>
      <c r="L39" s="11"/>
      <c r="M39" s="11"/>
      <c r="N39" s="9">
        <v>6854664.5290000001</v>
      </c>
      <c r="O39" s="9">
        <v>13631053.4233</v>
      </c>
      <c r="P39" s="9">
        <v>519</v>
      </c>
      <c r="Q39" s="9">
        <v>435</v>
      </c>
      <c r="R39" s="9">
        <v>19.310344827586199</v>
      </c>
      <c r="S39" s="9">
        <v>639.140655105973</v>
      </c>
      <c r="T39" s="9">
        <v>741.07816091953998</v>
      </c>
      <c r="U39" s="21">
        <v>-13.7552975096556</v>
      </c>
    </row>
    <row r="40" spans="1:21" ht="12" thickBot="1">
      <c r="A40" s="68"/>
      <c r="B40" s="57" t="s">
        <v>36</v>
      </c>
      <c r="C40" s="58"/>
      <c r="D40" s="9">
        <v>724149.21889999998</v>
      </c>
      <c r="E40" s="9">
        <v>666729</v>
      </c>
      <c r="F40" s="10">
        <v>108.61222759172</v>
      </c>
      <c r="G40" s="11"/>
      <c r="H40" s="11"/>
      <c r="I40" s="9">
        <v>41042.317999999999</v>
      </c>
      <c r="J40" s="10">
        <v>5.6676603286742804</v>
      </c>
      <c r="K40" s="11"/>
      <c r="L40" s="11"/>
      <c r="M40" s="11"/>
      <c r="N40" s="9">
        <v>12232959.069499999</v>
      </c>
      <c r="O40" s="9">
        <v>22343215.726500001</v>
      </c>
      <c r="P40" s="9">
        <v>3803</v>
      </c>
      <c r="Q40" s="9">
        <v>4089</v>
      </c>
      <c r="R40" s="9">
        <v>-6.99437515284911</v>
      </c>
      <c r="S40" s="9">
        <v>231.08211149092801</v>
      </c>
      <c r="T40" s="9">
        <v>238.85964539007099</v>
      </c>
      <c r="U40" s="21">
        <v>-3.25611046036745</v>
      </c>
    </row>
    <row r="41" spans="1:21" ht="12" thickBot="1">
      <c r="A41" s="68"/>
      <c r="B41" s="57" t="s">
        <v>61</v>
      </c>
      <c r="C41" s="58"/>
      <c r="D41" s="11"/>
      <c r="E41" s="9">
        <v>196042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2"/>
    </row>
    <row r="42" spans="1:21" ht="12" thickBot="1">
      <c r="A42" s="68"/>
      <c r="B42" s="57" t="s">
        <v>62</v>
      </c>
      <c r="C42" s="58"/>
      <c r="D42" s="11"/>
      <c r="E42" s="9">
        <v>75116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2"/>
    </row>
    <row r="43" spans="1:21" ht="12" thickBot="1">
      <c r="A43" s="69"/>
      <c r="B43" s="57" t="s">
        <v>37</v>
      </c>
      <c r="C43" s="58"/>
      <c r="D43" s="12">
        <v>21274.487700000001</v>
      </c>
      <c r="E43" s="13"/>
      <c r="F43" s="13"/>
      <c r="G43" s="13"/>
      <c r="H43" s="13"/>
      <c r="I43" s="12">
        <v>1551.8823</v>
      </c>
      <c r="J43" s="14">
        <v>7.2945695420905503</v>
      </c>
      <c r="K43" s="13"/>
      <c r="L43" s="13"/>
      <c r="M43" s="13"/>
      <c r="N43" s="12">
        <v>1073142.5917</v>
      </c>
      <c r="O43" s="12">
        <v>1908078.1000999999</v>
      </c>
      <c r="P43" s="12">
        <v>56</v>
      </c>
      <c r="Q43" s="12">
        <v>53</v>
      </c>
      <c r="R43" s="12">
        <v>5.6603773584905701</v>
      </c>
      <c r="S43" s="12">
        <v>443.82499999999999</v>
      </c>
      <c r="T43" s="12">
        <v>595.78113207547199</v>
      </c>
      <c r="U43" s="23">
        <v>-25.505361599168999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J7" sqref="J7"/>
    </sheetView>
  </sheetViews>
  <sheetFormatPr defaultRowHeight="13.5"/>
  <cols>
    <col min="1" max="1" width="3.25" style="27" bestFit="1" customWidth="1"/>
    <col min="2" max="2" width="5.625" style="27" bestFit="1" customWidth="1"/>
    <col min="3" max="3" width="10.25" style="27" bestFit="1" customWidth="1"/>
    <col min="4" max="6" width="11.25" style="27" bestFit="1" customWidth="1"/>
    <col min="7" max="7" width="12.75" style="27" bestFit="1" customWidth="1"/>
    <col min="8" max="8" width="9" style="27"/>
    <col min="9" max="16384" width="9" style="25"/>
  </cols>
  <sheetData>
    <row r="1" spans="1:8" ht="16.5">
      <c r="A1" s="24" t="s">
        <v>63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64</v>
      </c>
      <c r="G1" s="24" t="s">
        <v>41</v>
      </c>
      <c r="H1" s="24" t="s">
        <v>65</v>
      </c>
    </row>
    <row r="2" spans="1:8" ht="16.5">
      <c r="A2" s="26" t="s">
        <v>66</v>
      </c>
      <c r="B2" s="26">
        <v>12</v>
      </c>
      <c r="C2" s="26">
        <v>48405</v>
      </c>
      <c r="D2" s="26">
        <v>516555.99024273502</v>
      </c>
      <c r="E2" s="26">
        <v>422182.80406324798</v>
      </c>
      <c r="F2" s="26">
        <v>94373.186179487195</v>
      </c>
      <c r="G2" s="26">
        <v>422182.80406324798</v>
      </c>
      <c r="H2" s="26">
        <v>0.182696915653113</v>
      </c>
    </row>
    <row r="3" spans="1:8" ht="16.5">
      <c r="A3" s="26" t="s">
        <v>67</v>
      </c>
      <c r="B3" s="26">
        <v>13</v>
      </c>
      <c r="C3" s="26">
        <v>12435.204</v>
      </c>
      <c r="D3" s="26">
        <v>104392.922518607</v>
      </c>
      <c r="E3" s="26">
        <v>82805.394680727593</v>
      </c>
      <c r="F3" s="26">
        <v>21587.527837879101</v>
      </c>
      <c r="G3" s="26">
        <v>82805.394680727593</v>
      </c>
      <c r="H3" s="26">
        <v>0.206791105345589</v>
      </c>
    </row>
    <row r="4" spans="1:8" ht="16.5">
      <c r="A4" s="26" t="s">
        <v>68</v>
      </c>
      <c r="B4" s="26">
        <v>14</v>
      </c>
      <c r="C4" s="26">
        <v>117516</v>
      </c>
      <c r="D4" s="26">
        <v>152881.01307094001</v>
      </c>
      <c r="E4" s="26">
        <v>125747.055041026</v>
      </c>
      <c r="F4" s="26">
        <v>27133.958029914498</v>
      </c>
      <c r="G4" s="26">
        <v>125747.055041026</v>
      </c>
      <c r="H4" s="26">
        <v>0.177484158986595</v>
      </c>
    </row>
    <row r="5" spans="1:8" ht="16.5">
      <c r="A5" s="26" t="s">
        <v>69</v>
      </c>
      <c r="B5" s="26">
        <v>15</v>
      </c>
      <c r="C5" s="26">
        <v>4905</v>
      </c>
      <c r="D5" s="26">
        <v>71625.730626495701</v>
      </c>
      <c r="E5" s="26">
        <v>59271.521881196597</v>
      </c>
      <c r="F5" s="26">
        <v>12354.2087452991</v>
      </c>
      <c r="G5" s="26">
        <v>59271.521881196597</v>
      </c>
      <c r="H5" s="26">
        <v>0.17248283036332601</v>
      </c>
    </row>
    <row r="6" spans="1:8" ht="16.5">
      <c r="A6" s="26" t="s">
        <v>70</v>
      </c>
      <c r="B6" s="26">
        <v>16</v>
      </c>
      <c r="C6" s="26">
        <v>6806</v>
      </c>
      <c r="D6" s="26">
        <v>308200.36694273498</v>
      </c>
      <c r="E6" s="26">
        <v>309047.80621538498</v>
      </c>
      <c r="F6" s="26">
        <v>-847.43927264957301</v>
      </c>
      <c r="G6" s="26">
        <v>309047.80621538498</v>
      </c>
      <c r="H6" s="26">
        <v>-2.7496374551917099E-3</v>
      </c>
    </row>
    <row r="7" spans="1:8" ht="16.5">
      <c r="A7" s="26" t="s">
        <v>71</v>
      </c>
      <c r="B7" s="26">
        <v>17</v>
      </c>
      <c r="C7" s="26">
        <v>22581</v>
      </c>
      <c r="D7" s="26">
        <v>337001.523892308</v>
      </c>
      <c r="E7" s="26">
        <v>274706.30828803399</v>
      </c>
      <c r="F7" s="26">
        <v>62295.215604273501</v>
      </c>
      <c r="G7" s="26">
        <v>274706.30828803399</v>
      </c>
      <c r="H7" s="26">
        <v>0.18485143593647499</v>
      </c>
    </row>
    <row r="8" spans="1:8" ht="16.5">
      <c r="A8" s="26" t="s">
        <v>72</v>
      </c>
      <c r="B8" s="26">
        <v>18</v>
      </c>
      <c r="C8" s="26">
        <v>53297</v>
      </c>
      <c r="D8" s="26">
        <v>203825.759417094</v>
      </c>
      <c r="E8" s="26">
        <v>178915.833115385</v>
      </c>
      <c r="F8" s="26">
        <v>24909.926301709402</v>
      </c>
      <c r="G8" s="26">
        <v>178915.833115385</v>
      </c>
      <c r="H8" s="26">
        <v>0.122211865531361</v>
      </c>
    </row>
    <row r="9" spans="1:8" ht="16.5">
      <c r="A9" s="26" t="s">
        <v>73</v>
      </c>
      <c r="B9" s="26">
        <v>19</v>
      </c>
      <c r="C9" s="26">
        <v>25422</v>
      </c>
      <c r="D9" s="26">
        <v>106234.293221368</v>
      </c>
      <c r="E9" s="26">
        <v>89688.154200854697</v>
      </c>
      <c r="F9" s="26">
        <v>16546.139020512801</v>
      </c>
      <c r="G9" s="26">
        <v>89688.154200854697</v>
      </c>
      <c r="H9" s="26">
        <v>0.15575139174724401</v>
      </c>
    </row>
    <row r="10" spans="1:8" ht="16.5">
      <c r="A10" s="26" t="s">
        <v>74</v>
      </c>
      <c r="B10" s="26">
        <v>21</v>
      </c>
      <c r="C10" s="26">
        <v>230456</v>
      </c>
      <c r="D10" s="26">
        <v>822982.43530000001</v>
      </c>
      <c r="E10" s="26">
        <v>753383.83169999998</v>
      </c>
      <c r="F10" s="26">
        <v>69598.603600000002</v>
      </c>
      <c r="G10" s="26">
        <v>753383.83169999998</v>
      </c>
      <c r="H10" s="26">
        <v>8.4568759447009798E-2</v>
      </c>
    </row>
    <row r="11" spans="1:8" ht="16.5">
      <c r="A11" s="26" t="s">
        <v>75</v>
      </c>
      <c r="B11" s="26">
        <v>22</v>
      </c>
      <c r="C11" s="26">
        <v>35217</v>
      </c>
      <c r="D11" s="26">
        <v>386232.19401794899</v>
      </c>
      <c r="E11" s="26">
        <v>334750.54409487202</v>
      </c>
      <c r="F11" s="26">
        <v>51481.649923076897</v>
      </c>
      <c r="G11" s="26">
        <v>334750.54409487202</v>
      </c>
      <c r="H11" s="26">
        <v>0.13329196975404001</v>
      </c>
    </row>
    <row r="12" spans="1:8" ht="16.5">
      <c r="A12" s="26" t="s">
        <v>76</v>
      </c>
      <c r="B12" s="26">
        <v>23</v>
      </c>
      <c r="C12" s="26">
        <v>275507.24800000002</v>
      </c>
      <c r="D12" s="26">
        <v>1571269.00754786</v>
      </c>
      <c r="E12" s="26">
        <v>1380301.97539573</v>
      </c>
      <c r="F12" s="26">
        <v>190967.03215213699</v>
      </c>
      <c r="G12" s="26">
        <v>1380301.97539573</v>
      </c>
      <c r="H12" s="26">
        <v>0.12153681593335899</v>
      </c>
    </row>
    <row r="13" spans="1:8" ht="16.5">
      <c r="A13" s="26" t="s">
        <v>77</v>
      </c>
      <c r="B13" s="26">
        <v>24</v>
      </c>
      <c r="C13" s="26">
        <v>17520</v>
      </c>
      <c r="D13" s="26">
        <v>638280.51547008497</v>
      </c>
      <c r="E13" s="26">
        <v>646462.71801196598</v>
      </c>
      <c r="F13" s="26">
        <v>-8182.2025418803396</v>
      </c>
      <c r="G13" s="26">
        <v>646462.71801196598</v>
      </c>
      <c r="H13" s="26">
        <v>-1.28191325656467E-2</v>
      </c>
    </row>
    <row r="14" spans="1:8" ht="16.5">
      <c r="A14" s="26" t="s">
        <v>78</v>
      </c>
      <c r="B14" s="26">
        <v>25</v>
      </c>
      <c r="C14" s="26">
        <v>67457</v>
      </c>
      <c r="D14" s="26">
        <v>777028.20860000001</v>
      </c>
      <c r="E14" s="26">
        <v>726156.11880000005</v>
      </c>
      <c r="F14" s="26">
        <v>50872.089800000002</v>
      </c>
      <c r="G14" s="26">
        <v>726156.11880000005</v>
      </c>
      <c r="H14" s="26">
        <v>6.5470068186659694E-2</v>
      </c>
    </row>
    <row r="15" spans="1:8" ht="16.5">
      <c r="A15" s="26" t="s">
        <v>79</v>
      </c>
      <c r="B15" s="26">
        <v>26</v>
      </c>
      <c r="C15" s="26">
        <v>60614</v>
      </c>
      <c r="D15" s="26">
        <v>314984.54579326097</v>
      </c>
      <c r="E15" s="26">
        <v>284383.07481994602</v>
      </c>
      <c r="F15" s="26">
        <v>30601.470973315201</v>
      </c>
      <c r="G15" s="26">
        <v>284383.07481994602</v>
      </c>
      <c r="H15" s="26">
        <v>9.7152293285526395E-2</v>
      </c>
    </row>
    <row r="16" spans="1:8" ht="16.5">
      <c r="A16" s="26" t="s">
        <v>80</v>
      </c>
      <c r="B16" s="26">
        <v>27</v>
      </c>
      <c r="C16" s="26">
        <v>209109.33100000001</v>
      </c>
      <c r="D16" s="26">
        <v>1148128.93214779</v>
      </c>
      <c r="E16" s="26">
        <v>1026715.19221062</v>
      </c>
      <c r="F16" s="26">
        <v>121413.73993716799</v>
      </c>
      <c r="G16" s="26">
        <v>1026715.19221062</v>
      </c>
      <c r="H16" s="26">
        <v>0.10574922078659001</v>
      </c>
    </row>
    <row r="17" spans="1:8" ht="16.5">
      <c r="A17" s="26" t="s">
        <v>81</v>
      </c>
      <c r="B17" s="26">
        <v>29</v>
      </c>
      <c r="C17" s="26">
        <v>221763</v>
      </c>
      <c r="D17" s="26">
        <v>2514608.3317700899</v>
      </c>
      <c r="E17" s="26">
        <v>2269378.5578111098</v>
      </c>
      <c r="F17" s="26">
        <v>245229.77395897399</v>
      </c>
      <c r="G17" s="26">
        <v>2269378.5578111098</v>
      </c>
      <c r="H17" s="26">
        <v>9.7522055765381199E-2</v>
      </c>
    </row>
    <row r="18" spans="1:8" ht="16.5">
      <c r="A18" s="26" t="s">
        <v>82</v>
      </c>
      <c r="B18" s="26">
        <v>31</v>
      </c>
      <c r="C18" s="26">
        <v>47230.394999999997</v>
      </c>
      <c r="D18" s="26">
        <v>305005.84026366402</v>
      </c>
      <c r="E18" s="26">
        <v>259296.49452570101</v>
      </c>
      <c r="F18" s="26">
        <v>45709.345737962401</v>
      </c>
      <c r="G18" s="26">
        <v>259296.49452570101</v>
      </c>
      <c r="H18" s="26">
        <v>0.14986383768405501</v>
      </c>
    </row>
    <row r="19" spans="1:8" ht="16.5">
      <c r="A19" s="26" t="s">
        <v>83</v>
      </c>
      <c r="B19" s="26">
        <v>32</v>
      </c>
      <c r="C19" s="26">
        <v>15101.061</v>
      </c>
      <c r="D19" s="26">
        <v>225239.345503313</v>
      </c>
      <c r="E19" s="26">
        <v>210025.415389895</v>
      </c>
      <c r="F19" s="26">
        <v>15213.930113418101</v>
      </c>
      <c r="G19" s="26">
        <v>210025.415389895</v>
      </c>
      <c r="H19" s="26">
        <v>6.7545614996445305E-2</v>
      </c>
    </row>
    <row r="20" spans="1:8" ht="16.5">
      <c r="A20" s="26" t="s">
        <v>84</v>
      </c>
      <c r="B20" s="26">
        <v>33</v>
      </c>
      <c r="C20" s="26">
        <v>58749.642</v>
      </c>
      <c r="D20" s="26">
        <v>593143.20145311998</v>
      </c>
      <c r="E20" s="26">
        <v>473781.36170058401</v>
      </c>
      <c r="F20" s="26">
        <v>119361.83975253601</v>
      </c>
      <c r="G20" s="26">
        <v>473781.36170058401</v>
      </c>
      <c r="H20" s="26">
        <v>0.20123612554289699</v>
      </c>
    </row>
    <row r="21" spans="1:8" ht="16.5">
      <c r="A21" s="26" t="s">
        <v>85</v>
      </c>
      <c r="B21" s="26">
        <v>34</v>
      </c>
      <c r="C21" s="26">
        <v>48681.96</v>
      </c>
      <c r="D21" s="26">
        <v>232827.78925905001</v>
      </c>
      <c r="E21" s="26">
        <v>166379.94975012599</v>
      </c>
      <c r="F21" s="26">
        <v>66447.839508924095</v>
      </c>
      <c r="G21" s="26">
        <v>166379.94975012599</v>
      </c>
      <c r="H21" s="26">
        <v>0.28539479638743898</v>
      </c>
    </row>
    <row r="22" spans="1:8" ht="16.5">
      <c r="A22" s="26" t="s">
        <v>86</v>
      </c>
      <c r="B22" s="26">
        <v>35</v>
      </c>
      <c r="C22" s="26">
        <v>34421.436000000002</v>
      </c>
      <c r="D22" s="26">
        <v>797209.58804424806</v>
      </c>
      <c r="E22" s="26">
        <v>752721.29739784705</v>
      </c>
      <c r="F22" s="26">
        <v>44488.290646400797</v>
      </c>
      <c r="G22" s="26">
        <v>752721.29739784705</v>
      </c>
      <c r="H22" s="26">
        <v>5.5805012023929103E-2</v>
      </c>
    </row>
    <row r="23" spans="1:8" ht="16.5">
      <c r="A23" s="26" t="s">
        <v>87</v>
      </c>
      <c r="B23" s="26">
        <v>36</v>
      </c>
      <c r="C23" s="26">
        <v>123176.66499999999</v>
      </c>
      <c r="D23" s="26">
        <v>538236.84900177002</v>
      </c>
      <c r="E23" s="26">
        <v>450950.55047361099</v>
      </c>
      <c r="F23" s="26">
        <v>87286.298528159401</v>
      </c>
      <c r="G23" s="26">
        <v>450950.55047361099</v>
      </c>
      <c r="H23" s="26">
        <v>0.16217079653695801</v>
      </c>
    </row>
    <row r="24" spans="1:8" ht="16.5">
      <c r="A24" s="26" t="s">
        <v>88</v>
      </c>
      <c r="B24" s="26">
        <v>37</v>
      </c>
      <c r="C24" s="26">
        <v>148703.755</v>
      </c>
      <c r="D24" s="26">
        <v>1346717.9317530999</v>
      </c>
      <c r="E24" s="26">
        <v>1149692.1539864</v>
      </c>
      <c r="F24" s="26">
        <v>197025.777766702</v>
      </c>
      <c r="G24" s="26">
        <v>1149692.1539864</v>
      </c>
      <c r="H24" s="26">
        <v>0.14630070122421501</v>
      </c>
    </row>
    <row r="25" spans="1:8" ht="16.5">
      <c r="A25" s="26" t="s">
        <v>89</v>
      </c>
      <c r="B25" s="26">
        <v>38</v>
      </c>
      <c r="C25" s="26">
        <v>174420.079</v>
      </c>
      <c r="D25" s="26">
        <v>759195.53340093</v>
      </c>
      <c r="E25" s="26">
        <v>753927.55433539802</v>
      </c>
      <c r="F25" s="26">
        <v>5267.9790655321103</v>
      </c>
      <c r="G25" s="26">
        <v>753927.55433539802</v>
      </c>
      <c r="H25" s="26">
        <v>6.9388962839828702E-3</v>
      </c>
    </row>
    <row r="26" spans="1:8" ht="16.5">
      <c r="A26" s="26" t="s">
        <v>90</v>
      </c>
      <c r="B26" s="26">
        <v>39</v>
      </c>
      <c r="C26" s="26">
        <v>98279.222999999998</v>
      </c>
      <c r="D26" s="26">
        <v>132440.34618264899</v>
      </c>
      <c r="E26" s="26">
        <v>100875.897150877</v>
      </c>
      <c r="F26" s="26">
        <v>31564.449031772201</v>
      </c>
      <c r="G26" s="26">
        <v>100875.897150877</v>
      </c>
      <c r="H26" s="26">
        <v>0.238329556978367</v>
      </c>
    </row>
    <row r="27" spans="1:8" ht="16.5">
      <c r="A27" s="26" t="s">
        <v>91</v>
      </c>
      <c r="B27" s="26">
        <v>40</v>
      </c>
      <c r="C27" s="26">
        <v>40</v>
      </c>
      <c r="D27" s="26">
        <v>132.4691</v>
      </c>
      <c r="E27" s="26">
        <v>105.4868</v>
      </c>
      <c r="F27" s="26">
        <v>26.982299999999999</v>
      </c>
      <c r="G27" s="26">
        <v>105.4868</v>
      </c>
      <c r="H27" s="26">
        <v>0.203687501462605</v>
      </c>
    </row>
    <row r="28" spans="1:8" ht="16.5">
      <c r="A28" s="26" t="s">
        <v>92</v>
      </c>
      <c r="B28" s="26">
        <v>42</v>
      </c>
      <c r="C28" s="26">
        <v>7810.9970000000003</v>
      </c>
      <c r="D28" s="26">
        <v>118544.00599999999</v>
      </c>
      <c r="E28" s="26">
        <v>110013.8309</v>
      </c>
      <c r="F28" s="26">
        <v>8530.1751000000004</v>
      </c>
      <c r="G28" s="26">
        <v>110013.8309</v>
      </c>
      <c r="H28" s="26">
        <v>7.1957877819651198E-2</v>
      </c>
    </row>
    <row r="29" spans="1:8" ht="16.5">
      <c r="A29" s="26" t="s">
        <v>93</v>
      </c>
      <c r="B29" s="26">
        <v>75</v>
      </c>
      <c r="C29" s="26">
        <v>508</v>
      </c>
      <c r="D29" s="26">
        <v>270900.85470085498</v>
      </c>
      <c r="E29" s="26">
        <v>258504.718803419</v>
      </c>
      <c r="F29" s="26">
        <v>12396.135897435899</v>
      </c>
      <c r="G29" s="26">
        <v>258504.718803419</v>
      </c>
      <c r="H29" s="26">
        <v>4.5758939783059997E-2</v>
      </c>
    </row>
    <row r="30" spans="1:8" ht="16.5">
      <c r="A30" s="26" t="s">
        <v>94</v>
      </c>
      <c r="B30" s="26">
        <v>76</v>
      </c>
      <c r="C30" s="26">
        <v>3860</v>
      </c>
      <c r="D30" s="26">
        <v>724149.20914102602</v>
      </c>
      <c r="E30" s="26">
        <v>683106.90239914495</v>
      </c>
      <c r="F30" s="26">
        <v>41042.306741880297</v>
      </c>
      <c r="G30" s="26">
        <v>683106.90239914495</v>
      </c>
      <c r="H30" s="26">
        <v>5.6676588503858302E-2</v>
      </c>
    </row>
    <row r="31" spans="1:8" ht="16.5">
      <c r="A31" s="26" t="s">
        <v>95</v>
      </c>
      <c r="B31" s="26">
        <v>99</v>
      </c>
      <c r="C31" s="26">
        <v>57</v>
      </c>
      <c r="D31" s="26">
        <v>21274.488087134101</v>
      </c>
      <c r="E31" s="26">
        <v>19722.605188714901</v>
      </c>
      <c r="F31" s="26">
        <v>1551.88289841918</v>
      </c>
      <c r="G31" s="26">
        <v>19722.605188714901</v>
      </c>
      <c r="H31" s="26">
        <v>7.2945722221992901E-2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2013-06-24T00:34:07Z</dcterms:modified>
</cp:coreProperties>
</file>