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concurrentCalc="0"/>
</workbook>
</file>

<file path=xl/calcChain.xml><?xml version="1.0" encoding="utf-8"?>
<calcChain xmlns="http://schemas.openxmlformats.org/spreadsheetml/2006/main">
  <c r="E4" i="2"/>
  <c r="F4"/>
  <c r="G4"/>
  <c r="J4"/>
  <c r="L4"/>
  <c r="E5"/>
  <c r="F5"/>
  <c r="G5"/>
  <c r="J5"/>
  <c r="L5"/>
  <c r="E6"/>
  <c r="F6"/>
  <c r="G6"/>
  <c r="J6"/>
  <c r="L6"/>
  <c r="E7"/>
  <c r="F7"/>
  <c r="G7"/>
  <c r="J7"/>
  <c r="L7"/>
  <c r="E8"/>
  <c r="F8"/>
  <c r="G8"/>
  <c r="J8"/>
  <c r="L8"/>
  <c r="E9"/>
  <c r="F9"/>
  <c r="G9"/>
  <c r="J9"/>
  <c r="L9"/>
  <c r="E10"/>
  <c r="F10"/>
  <c r="G10"/>
  <c r="J10"/>
  <c r="L10"/>
  <c r="E11"/>
  <c r="F11"/>
  <c r="G11"/>
  <c r="J11"/>
  <c r="L11"/>
  <c r="E12"/>
  <c r="F12"/>
  <c r="G12"/>
  <c r="J12"/>
  <c r="L12"/>
  <c r="E13"/>
  <c r="F13"/>
  <c r="G13"/>
  <c r="J13"/>
  <c r="L13"/>
  <c r="E14"/>
  <c r="F14"/>
  <c r="G14"/>
  <c r="J14"/>
  <c r="L14"/>
  <c r="E15"/>
  <c r="F15"/>
  <c r="G15"/>
  <c r="J15"/>
  <c r="L15"/>
  <c r="E16"/>
  <c r="F16"/>
  <c r="G16"/>
  <c r="J16"/>
  <c r="L16"/>
  <c r="E17"/>
  <c r="F17"/>
  <c r="G17"/>
  <c r="J17"/>
  <c r="L17"/>
  <c r="E18"/>
  <c r="F18"/>
  <c r="G18"/>
  <c r="J18"/>
  <c r="L18"/>
  <c r="E19"/>
  <c r="F19"/>
  <c r="G19"/>
  <c r="J19"/>
  <c r="L19"/>
  <c r="E20"/>
  <c r="F20"/>
  <c r="G20"/>
  <c r="J20"/>
  <c r="L20"/>
  <c r="E21"/>
  <c r="F21"/>
  <c r="G21"/>
  <c r="J21"/>
  <c r="L21"/>
  <c r="E22"/>
  <c r="F22"/>
  <c r="G22"/>
  <c r="J22"/>
  <c r="L22"/>
  <c r="E23"/>
  <c r="F23"/>
  <c r="G23"/>
  <c r="J23"/>
  <c r="L23"/>
  <c r="E24"/>
  <c r="F24"/>
  <c r="G24"/>
  <c r="J24"/>
  <c r="L24"/>
  <c r="E25"/>
  <c r="F25"/>
  <c r="G25"/>
  <c r="J25"/>
  <c r="L25"/>
  <c r="E26"/>
  <c r="F26"/>
  <c r="G26"/>
  <c r="J26"/>
  <c r="L26"/>
  <c r="E27"/>
  <c r="F27"/>
  <c r="G27"/>
  <c r="J27"/>
  <c r="L27"/>
  <c r="E28"/>
  <c r="F28"/>
  <c r="G28"/>
  <c r="J28"/>
  <c r="L28"/>
  <c r="E29"/>
  <c r="F29"/>
  <c r="G29"/>
  <c r="J29"/>
  <c r="L29"/>
  <c r="E30"/>
  <c r="F30"/>
  <c r="G30"/>
  <c r="L30"/>
  <c r="E31"/>
  <c r="F31"/>
  <c r="G31"/>
  <c r="J31"/>
  <c r="L31"/>
  <c r="E32"/>
  <c r="F32"/>
  <c r="G32"/>
  <c r="L32"/>
  <c r="E33"/>
  <c r="F33"/>
  <c r="G33"/>
  <c r="L33"/>
  <c r="E34"/>
  <c r="F34"/>
  <c r="G34"/>
  <c r="L34"/>
  <c r="E35"/>
  <c r="F35"/>
  <c r="G35"/>
  <c r="J35"/>
  <c r="L35"/>
  <c r="E36"/>
  <c r="F36"/>
  <c r="G36"/>
  <c r="J36"/>
  <c r="L36"/>
  <c r="E37"/>
  <c r="F37"/>
  <c r="G37"/>
  <c r="L37"/>
  <c r="E38"/>
  <c r="F38"/>
  <c r="G38"/>
  <c r="L38"/>
  <c r="E39"/>
  <c r="F39"/>
  <c r="G39"/>
  <c r="J39"/>
  <c r="L39"/>
  <c r="E3"/>
  <c r="F3"/>
  <c r="G3"/>
  <c r="J3"/>
  <c r="L3"/>
  <c r="I4"/>
  <c r="K4"/>
  <c r="I5"/>
  <c r="K5"/>
  <c r="I6"/>
  <c r="K6"/>
  <c r="I7"/>
  <c r="K7"/>
  <c r="I8"/>
  <c r="K8"/>
  <c r="I9"/>
  <c r="K9"/>
  <c r="I10"/>
  <c r="K10"/>
  <c r="I11"/>
  <c r="K11"/>
  <c r="I12"/>
  <c r="K12"/>
  <c r="I13"/>
  <c r="K13"/>
  <c r="I14"/>
  <c r="K14"/>
  <c r="I15"/>
  <c r="K15"/>
  <c r="I16"/>
  <c r="K16"/>
  <c r="I17"/>
  <c r="K17"/>
  <c r="I18"/>
  <c r="K18"/>
  <c r="I19"/>
  <c r="K19"/>
  <c r="I20"/>
  <c r="K20"/>
  <c r="I21"/>
  <c r="K21"/>
  <c r="I22"/>
  <c r="K22"/>
  <c r="I23"/>
  <c r="K23"/>
  <c r="I24"/>
  <c r="K24"/>
  <c r="I25"/>
  <c r="K25"/>
  <c r="I26"/>
  <c r="K26"/>
  <c r="I27"/>
  <c r="K27"/>
  <c r="I28"/>
  <c r="K28"/>
  <c r="I29"/>
  <c r="K29"/>
  <c r="K30"/>
  <c r="I31"/>
  <c r="K31"/>
  <c r="K32"/>
  <c r="K33"/>
  <c r="K34"/>
  <c r="I35"/>
  <c r="K35"/>
  <c r="I36"/>
  <c r="K36"/>
  <c r="K37"/>
  <c r="K38"/>
  <c r="I39"/>
  <c r="K39"/>
  <c r="I3"/>
  <c r="K3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</calcChain>
</file>

<file path=xl/sharedStrings.xml><?xml version="1.0" encoding="utf-8"?>
<sst xmlns="http://schemas.openxmlformats.org/spreadsheetml/2006/main" count="144" uniqueCount="101">
  <si>
    <t>日销售总额</t>
  </si>
  <si>
    <t>销售预算金额</t>
  </si>
  <si>
    <t>销售预算完成率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</si>
  <si>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</si>
  <si>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</si>
  <si>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</si>
  <si>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</si>
  <si>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</si>
  <si>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</si>
  <si>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</si>
  <si>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</si>
  <si>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</si>
  <si>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</si>
  <si>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</si>
  <si>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</si>
  <si>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</si>
  <si>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</si>
  <si>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</si>
  <si>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</si>
  <si>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</si>
  <si>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</si>
  <si>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</si>
  <si>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</si>
  <si>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</si>
  <si>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</si>
  <si>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</si>
  <si>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</si>
  <si>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</si>
  <si>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</si>
  <si>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</si>
  <si>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</si>
  <si>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</si>
  <si>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</si>
  <si>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</si>
  <si>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</si>
  <si>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</si>
  <si>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</si>
  <si>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</si>
  <si>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</si>
  <si>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</si>
  <si>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</si>
  <si>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</si>
  <si>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</si>
  <si>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</si>
  <si>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</si>
  <si>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</si>
  <si>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</si>
  <si>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</si>
  <si>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</si>
  <si>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</si>
  <si>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</si>
  <si>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</si>
  <si>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</si>
  <si>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</si>
  <si>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</si>
  <si>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</si>
  <si>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</si>
  <si>
    <t>41-周转筐</t>
  </si>
  <si>
    <t>71-黑电</t>
  </si>
  <si>
    <t>72-空调</t>
  </si>
  <si>
    <t>73-冰箱</t>
  </si>
  <si>
    <t>77-洗衣机</t>
  </si>
  <si>
    <t>78-厨卫</t>
  </si>
  <si>
    <t xml:space="preserve">   </t>
  </si>
  <si>
    <t>PROFIT</t>
  </si>
  <si>
    <t>PROFIT_RATE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</si>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</sst>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b/>
      <sz val="11"/>
      <color indexed="64"/>
      <name val="Arial Narrow"/>
      <family val="2"/>
    </font>
    <font>
      <sz val="11"/>
      <color indexed="64"/>
      <name val="Arial Narrow"/>
      <family val="2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9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24" fillId="0" borderId="0" xfId="0" applyNumberFormat="1" applyFont="1" applyAlignment="1"/>
    <xf numFmtId="0" fontId="0" fillId="0" borderId="0" xfId="0" applyAlignment="1"/>
    <xf numFmtId="0" fontId="25" fillId="0" borderId="0" xfId="0" applyNumberFormat="1" applyFont="1" applyAlignment="1"/>
    <xf numFmtId="0" fontId="0" fillId="0" borderId="0" xfId="0" applyNumberFormat="1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6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7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8" fillId="0" borderId="0" xfId="0" applyFont="1" applyAlignment="1">
      <alignment horizontal="left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cid:7393133f13" TargetMode="External"/><Relationship Id="rId13" Type="http://schemas.openxmlformats.org/officeDocument/2006/relationships/hyperlink" Target="cid:78c0f45a2" TargetMode="External"/><Relationship Id="rId3" Type="http://schemas.openxmlformats.org/officeDocument/2006/relationships/image" Target="cid:650096f013" TargetMode="External"/><Relationship Id="rId7" Type="http://schemas.openxmlformats.org/officeDocument/2006/relationships/hyperlink" Target="cid:7393130e2" TargetMode="External"/><Relationship Id="rId12" Type="http://schemas.openxmlformats.org/officeDocument/2006/relationships/image" Target="cid:78be76ce13" TargetMode="External"/><Relationship Id="rId2" Type="http://schemas.openxmlformats.org/officeDocument/2006/relationships/hyperlink" Target="cid:650096c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1" Type="http://schemas.openxmlformats.org/officeDocument/2006/relationships/hyperlink" Target="cid:78be76a62" TargetMode="External"/><Relationship Id="rId5" Type="http://schemas.openxmlformats.org/officeDocument/2006/relationships/hyperlink" Target="cid:738f7e472" TargetMode="External"/><Relationship Id="rId10" Type="http://schemas.openxmlformats.org/officeDocument/2006/relationships/image" Target="cid:73952931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" sqref="A6:XFD6"/>
    </sheetView>
  </sheetViews>
  <sheetFormatPr defaultRowHeight="11.25"/>
  <cols>
    <col min="1" max="1" width="7.75" style="1" customWidth="1"/>
    <col min="2" max="2" width="3" style="22" bestFit="1" customWidth="1"/>
    <col min="3" max="4" width="9" style="1"/>
    <col min="5" max="5" width="10.5" style="1" bestFit="1" customWidth="1"/>
    <col min="6" max="6" width="12.25" style="44" bestFit="1" customWidth="1"/>
    <col min="7" max="7" width="10.5" style="1" bestFit="1" customWidth="1"/>
    <col min="8" max="8" width="9" style="44"/>
    <col min="9" max="12" width="9.75" style="12" bestFit="1" customWidth="1"/>
    <col min="13" max="16384" width="9" style="1"/>
  </cols>
  <sheetData>
    <row r="1" spans="1:12">
      <c r="A1" s="23"/>
      <c r="B1" s="24"/>
      <c r="C1" s="25"/>
      <c r="D1" s="26"/>
      <c r="E1" s="27" t="s">
        <v>0</v>
      </c>
      <c r="F1" s="41" t="s">
        <v>3</v>
      </c>
      <c r="G1" s="28" t="s">
        <v>98</v>
      </c>
      <c r="H1" s="41" t="s">
        <v>4</v>
      </c>
      <c r="I1" s="35" t="s">
        <v>96</v>
      </c>
      <c r="J1" s="36" t="s">
        <v>97</v>
      </c>
      <c r="K1" s="37" t="s">
        <v>99</v>
      </c>
      <c r="L1" s="37" t="s">
        <v>100</v>
      </c>
    </row>
    <row r="2" spans="1:12">
      <c r="A2" s="29" t="s">
        <v>5</v>
      </c>
      <c r="B2" s="30"/>
      <c r="C2" s="48" t="s">
        <v>6</v>
      </c>
      <c r="D2" s="48"/>
      <c r="E2" s="31"/>
      <c r="F2" s="42"/>
      <c r="G2" s="32"/>
      <c r="H2" s="42"/>
      <c r="I2" s="38"/>
      <c r="J2" s="39"/>
      <c r="K2" s="40"/>
      <c r="L2" s="40"/>
    </row>
    <row r="3" spans="1:12">
      <c r="A3" s="49" t="s">
        <v>7</v>
      </c>
      <c r="B3" s="49"/>
      <c r="C3" s="49"/>
      <c r="D3" s="49"/>
      <c r="E3" s="33">
        <f>RA!D7</f>
        <v>12438864.3443</v>
      </c>
      <c r="F3" s="43">
        <f>RA!I7</f>
        <v>1459735.7112</v>
      </c>
      <c r="G3" s="34">
        <f>E3-F3</f>
        <v>10979128.633099999</v>
      </c>
      <c r="H3" s="45">
        <f>RA!J7</f>
        <v>11.7352812185697</v>
      </c>
      <c r="I3" s="38">
        <f>SUM(I4:I39)</f>
        <v>12438867.427973934</v>
      </c>
      <c r="J3" s="39">
        <f>SUM(J4:J39)</f>
        <v>10979128.581091844</v>
      </c>
      <c r="K3" s="40">
        <f>E3-I3</f>
        <v>-3.0836739335209131</v>
      </c>
      <c r="L3" s="40">
        <f>G3-J3</f>
        <v>5.2008155733346939E-2</v>
      </c>
    </row>
    <row r="4" spans="1:12">
      <c r="A4" s="50">
        <f>RA!A8</f>
        <v>41449</v>
      </c>
      <c r="B4" s="30">
        <v>12</v>
      </c>
      <c r="C4" s="47" t="s">
        <v>8</v>
      </c>
      <c r="D4" s="47"/>
      <c r="E4" s="33">
        <f>RA!D8</f>
        <v>425950.16350000002</v>
      </c>
      <c r="F4" s="43">
        <f>RA!I8</f>
        <v>82320.845199999996</v>
      </c>
      <c r="G4" s="34">
        <f t="shared" ref="G4:G39" si="0">E4-F4</f>
        <v>343629.31830000004</v>
      </c>
      <c r="H4" s="45">
        <f>RA!J8</f>
        <v>19.32640300536</v>
      </c>
      <c r="I4" s="38">
        <f>VLOOKUP(B4,RMS!B:D,3,FALSE)</f>
        <v>425950.58379829099</v>
      </c>
      <c r="J4" s="39">
        <f>VLOOKUP(B4,RMS!B:E,4,FALSE)</f>
        <v>343629.32289316203</v>
      </c>
      <c r="K4" s="40">
        <f t="shared" ref="K4:K39" si="1">E4-I4</f>
        <v>-0.42029829096281901</v>
      </c>
      <c r="L4" s="40">
        <f t="shared" ref="L4:L39" si="2">G4-J4</f>
        <v>-4.5931619824841619E-3</v>
      </c>
    </row>
    <row r="5" spans="1:12">
      <c r="A5" s="50"/>
      <c r="B5" s="30">
        <v>13</v>
      </c>
      <c r="C5" s="47" t="s">
        <v>9</v>
      </c>
      <c r="D5" s="47"/>
      <c r="E5" s="33">
        <f>RA!D9</f>
        <v>61466.035100000001</v>
      </c>
      <c r="F5" s="43">
        <f>RA!I9</f>
        <v>12533.812599999999</v>
      </c>
      <c r="G5" s="34">
        <f t="shared" si="0"/>
        <v>48932.222500000003</v>
      </c>
      <c r="H5" s="45">
        <f>RA!J9</f>
        <v>20.391444770446899</v>
      </c>
      <c r="I5" s="38">
        <f>VLOOKUP(B5,RMS!B:D,3,FALSE)</f>
        <v>61466.042124476196</v>
      </c>
      <c r="J5" s="39">
        <f>VLOOKUP(B5,RMS!B:E,4,FALSE)</f>
        <v>48932.209483382503</v>
      </c>
      <c r="K5" s="40">
        <f t="shared" si="1"/>
        <v>-7.0244761955109425E-3</v>
      </c>
      <c r="L5" s="40">
        <f t="shared" si="2"/>
        <v>1.3016617500397842E-2</v>
      </c>
    </row>
    <row r="6" spans="1:12">
      <c r="A6" s="50"/>
      <c r="B6" s="30">
        <v>14</v>
      </c>
      <c r="C6" s="47" t="s">
        <v>10</v>
      </c>
      <c r="D6" s="47"/>
      <c r="E6" s="33">
        <f>RA!D10</f>
        <v>86679.035999999993</v>
      </c>
      <c r="F6" s="43">
        <f>RA!I10</f>
        <v>17491.9853</v>
      </c>
      <c r="G6" s="34">
        <f t="shared" si="0"/>
        <v>69187.050699999993</v>
      </c>
      <c r="H6" s="45">
        <f>RA!J10</f>
        <v>20.180179784186802</v>
      </c>
      <c r="I6" s="38">
        <f>VLOOKUP(B6,RMS!B:D,3,FALSE)</f>
        <v>86680.926205128198</v>
      </c>
      <c r="J6" s="39">
        <f>VLOOKUP(B6,RMS!B:E,4,FALSE)</f>
        <v>69187.051212820501</v>
      </c>
      <c r="K6" s="40">
        <f t="shared" si="1"/>
        <v>-1.8902051282057073</v>
      </c>
      <c r="L6" s="40">
        <f t="shared" si="2"/>
        <v>-5.1282050844747573E-4</v>
      </c>
    </row>
    <row r="7" spans="1:12">
      <c r="A7" s="50"/>
      <c r="B7" s="30">
        <v>15</v>
      </c>
      <c r="C7" s="47" t="s">
        <v>11</v>
      </c>
      <c r="D7" s="47"/>
      <c r="E7" s="33">
        <f>RA!D11</f>
        <v>50417.202799999999</v>
      </c>
      <c r="F7" s="43">
        <f>RA!I11</f>
        <v>9234.3997999999992</v>
      </c>
      <c r="G7" s="34">
        <f t="shared" si="0"/>
        <v>41182.803</v>
      </c>
      <c r="H7" s="45">
        <f>RA!J11</f>
        <v>18.315970119627501</v>
      </c>
      <c r="I7" s="38">
        <f>VLOOKUP(B7,RMS!B:D,3,FALSE)</f>
        <v>50417.231535897401</v>
      </c>
      <c r="J7" s="39">
        <f>VLOOKUP(B7,RMS!B:E,4,FALSE)</f>
        <v>41182.802997435901</v>
      </c>
      <c r="K7" s="40">
        <f t="shared" si="1"/>
        <v>-2.8735897401929833E-2</v>
      </c>
      <c r="L7" s="40">
        <f t="shared" si="2"/>
        <v>2.5640983949415386E-6</v>
      </c>
    </row>
    <row r="8" spans="1:12">
      <c r="A8" s="50"/>
      <c r="B8" s="30">
        <v>16</v>
      </c>
      <c r="C8" s="47" t="s">
        <v>12</v>
      </c>
      <c r="D8" s="47"/>
      <c r="E8" s="33">
        <f>RA!D12</f>
        <v>191504.0814</v>
      </c>
      <c r="F8" s="43">
        <f>RA!I12</f>
        <v>1314.8607</v>
      </c>
      <c r="G8" s="34">
        <f t="shared" si="0"/>
        <v>190189.22070000001</v>
      </c>
      <c r="H8" s="45">
        <f>RA!J12</f>
        <v>0.68659669829888004</v>
      </c>
      <c r="I8" s="38">
        <f>VLOOKUP(B8,RMS!B:D,3,FALSE)</f>
        <v>191504.09987265</v>
      </c>
      <c r="J8" s="39">
        <f>VLOOKUP(B8,RMS!B:E,4,FALSE)</f>
        <v>190189.219219658</v>
      </c>
      <c r="K8" s="40">
        <f t="shared" si="1"/>
        <v>-1.8472650001058355E-2</v>
      </c>
      <c r="L8" s="40">
        <f t="shared" si="2"/>
        <v>1.480342005379498E-3</v>
      </c>
    </row>
    <row r="9" spans="1:12">
      <c r="A9" s="50"/>
      <c r="B9" s="30">
        <v>17</v>
      </c>
      <c r="C9" s="47" t="s">
        <v>13</v>
      </c>
      <c r="D9" s="47"/>
      <c r="E9" s="33">
        <f>RA!D13</f>
        <v>256216.2163</v>
      </c>
      <c r="F9" s="43">
        <f>RA!I13</f>
        <v>62292.941099999996</v>
      </c>
      <c r="G9" s="34">
        <f t="shared" si="0"/>
        <v>193923.2752</v>
      </c>
      <c r="H9" s="45">
        <f>RA!J13</f>
        <v>24.312645780024301</v>
      </c>
      <c r="I9" s="38">
        <f>VLOOKUP(B9,RMS!B:D,3,FALSE)</f>
        <v>256216.35027093999</v>
      </c>
      <c r="J9" s="39">
        <f>VLOOKUP(B9,RMS!B:E,4,FALSE)</f>
        <v>193923.27464273499</v>
      </c>
      <c r="K9" s="40">
        <f t="shared" si="1"/>
        <v>-0.13397093999083154</v>
      </c>
      <c r="L9" s="40">
        <f t="shared" si="2"/>
        <v>5.5726501159369946E-4</v>
      </c>
    </row>
    <row r="10" spans="1:12">
      <c r="A10" s="50"/>
      <c r="B10" s="30">
        <v>18</v>
      </c>
      <c r="C10" s="47" t="s">
        <v>14</v>
      </c>
      <c r="D10" s="47"/>
      <c r="E10" s="33">
        <f>RA!D14</f>
        <v>153335.56539999999</v>
      </c>
      <c r="F10" s="43">
        <f>RA!I14</f>
        <v>19222.777099999999</v>
      </c>
      <c r="G10" s="34">
        <f t="shared" si="0"/>
        <v>134112.78829999999</v>
      </c>
      <c r="H10" s="45">
        <f>RA!J14</f>
        <v>12.536411268875799</v>
      </c>
      <c r="I10" s="38">
        <f>VLOOKUP(B10,RMS!B:D,3,FALSE)</f>
        <v>153335.55088461499</v>
      </c>
      <c r="J10" s="39">
        <f>VLOOKUP(B10,RMS!B:E,4,FALSE)</f>
        <v>134112.78886666699</v>
      </c>
      <c r="K10" s="40">
        <f t="shared" si="1"/>
        <v>1.4515385002596304E-2</v>
      </c>
      <c r="L10" s="40">
        <f t="shared" si="2"/>
        <v>-5.6666700402274728E-4</v>
      </c>
    </row>
    <row r="11" spans="1:12">
      <c r="A11" s="50"/>
      <c r="B11" s="30">
        <v>19</v>
      </c>
      <c r="C11" s="47" t="s">
        <v>15</v>
      </c>
      <c r="D11" s="47"/>
      <c r="E11" s="33">
        <f>RA!D15</f>
        <v>84229.63</v>
      </c>
      <c r="F11" s="43">
        <f>RA!I15</f>
        <v>13043.6126</v>
      </c>
      <c r="G11" s="34">
        <f t="shared" si="0"/>
        <v>71186.017400000012</v>
      </c>
      <c r="H11" s="45">
        <f>RA!J15</f>
        <v>15.4857769172202</v>
      </c>
      <c r="I11" s="38">
        <f>VLOOKUP(B11,RMS!B:D,3,FALSE)</f>
        <v>84229.647257264995</v>
      </c>
      <c r="J11" s="39">
        <f>VLOOKUP(B11,RMS!B:E,4,FALSE)</f>
        <v>71186.017062393206</v>
      </c>
      <c r="K11" s="40">
        <f t="shared" si="1"/>
        <v>-1.7257264989893883E-2</v>
      </c>
      <c r="L11" s="40">
        <f t="shared" si="2"/>
        <v>3.3760680526029319E-4</v>
      </c>
    </row>
    <row r="12" spans="1:12">
      <c r="A12" s="50"/>
      <c r="B12" s="30">
        <v>21</v>
      </c>
      <c r="C12" s="47" t="s">
        <v>16</v>
      </c>
      <c r="D12" s="47"/>
      <c r="E12" s="33">
        <f>RA!D16</f>
        <v>618577.29949999996</v>
      </c>
      <c r="F12" s="43">
        <f>RA!I16</f>
        <v>46188.2667</v>
      </c>
      <c r="G12" s="34">
        <f t="shared" si="0"/>
        <v>572389.03279999993</v>
      </c>
      <c r="H12" s="45">
        <f>RA!J16</f>
        <v>7.4668544638372998</v>
      </c>
      <c r="I12" s="38">
        <f>VLOOKUP(B12,RMS!B:D,3,FALSE)</f>
        <v>618576.94830000005</v>
      </c>
      <c r="J12" s="39">
        <f>VLOOKUP(B12,RMS!B:E,4,FALSE)</f>
        <v>572389.03280000004</v>
      </c>
      <c r="K12" s="40">
        <f t="shared" si="1"/>
        <v>0.35119999991729856</v>
      </c>
      <c r="L12" s="40">
        <f t="shared" si="2"/>
        <v>0</v>
      </c>
    </row>
    <row r="13" spans="1:12">
      <c r="A13" s="50"/>
      <c r="B13" s="30">
        <v>22</v>
      </c>
      <c r="C13" s="47" t="s">
        <v>17</v>
      </c>
      <c r="D13" s="47"/>
      <c r="E13" s="33">
        <f>RA!D17</f>
        <v>843724.25100000005</v>
      </c>
      <c r="F13" s="43">
        <f>RA!I17</f>
        <v>55371.587200000002</v>
      </c>
      <c r="G13" s="34">
        <f t="shared" si="0"/>
        <v>788352.6638000001</v>
      </c>
      <c r="H13" s="45">
        <f>RA!J17</f>
        <v>6.5627587608596603</v>
      </c>
      <c r="I13" s="38">
        <f>VLOOKUP(B13,RMS!B:D,3,FALSE)</f>
        <v>843724.28836666699</v>
      </c>
      <c r="J13" s="39">
        <f>VLOOKUP(B13,RMS!B:E,4,FALSE)</f>
        <v>788352.66156666703</v>
      </c>
      <c r="K13" s="40">
        <f t="shared" si="1"/>
        <v>-3.7366666947491467E-2</v>
      </c>
      <c r="L13" s="40">
        <f t="shared" si="2"/>
        <v>2.2333330707624555E-3</v>
      </c>
    </row>
    <row r="14" spans="1:12">
      <c r="A14" s="50"/>
      <c r="B14" s="30">
        <v>23</v>
      </c>
      <c r="C14" s="47" t="s">
        <v>18</v>
      </c>
      <c r="D14" s="47"/>
      <c r="E14" s="33">
        <f>RA!D18</f>
        <v>1121012.9967</v>
      </c>
      <c r="F14" s="43">
        <f>RA!I18</f>
        <v>146432.3744</v>
      </c>
      <c r="G14" s="34">
        <f t="shared" si="0"/>
        <v>974580.62230000005</v>
      </c>
      <c r="H14" s="45">
        <f>RA!J18</f>
        <v>13.0625046124409</v>
      </c>
      <c r="I14" s="38">
        <f>VLOOKUP(B14,RMS!B:D,3,FALSE)</f>
        <v>1121013.04081282</v>
      </c>
      <c r="J14" s="39">
        <f>VLOOKUP(B14,RMS!B:E,4,FALSE)</f>
        <v>974580.61682564102</v>
      </c>
      <c r="K14" s="40">
        <f t="shared" si="1"/>
        <v>-4.4112819945439696E-2</v>
      </c>
      <c r="L14" s="40">
        <f t="shared" si="2"/>
        <v>5.4743590299040079E-3</v>
      </c>
    </row>
    <row r="15" spans="1:12">
      <c r="A15" s="50"/>
      <c r="B15" s="30">
        <v>24</v>
      </c>
      <c r="C15" s="47" t="s">
        <v>19</v>
      </c>
      <c r="D15" s="47"/>
      <c r="E15" s="33">
        <f>RA!D19</f>
        <v>318876.65289999999</v>
      </c>
      <c r="F15" s="43">
        <f>RA!I19</f>
        <v>40461.589699999997</v>
      </c>
      <c r="G15" s="34">
        <f t="shared" si="0"/>
        <v>278415.06319999998</v>
      </c>
      <c r="H15" s="45">
        <f>RA!J19</f>
        <v>12.6887902679688</v>
      </c>
      <c r="I15" s="38">
        <f>VLOOKUP(B15,RMS!B:D,3,FALSE)</f>
        <v>318876.65296923101</v>
      </c>
      <c r="J15" s="39">
        <f>VLOOKUP(B15,RMS!B:E,4,FALSE)</f>
        <v>278415.06349230802</v>
      </c>
      <c r="K15" s="40">
        <f t="shared" si="1"/>
        <v>-6.9231027737259865E-5</v>
      </c>
      <c r="L15" s="40">
        <f t="shared" si="2"/>
        <v>-2.9230804648250341E-4</v>
      </c>
    </row>
    <row r="16" spans="1:12">
      <c r="A16" s="50"/>
      <c r="B16" s="30">
        <v>25</v>
      </c>
      <c r="C16" s="47" t="s">
        <v>20</v>
      </c>
      <c r="D16" s="47"/>
      <c r="E16" s="33">
        <f>RA!D20</f>
        <v>642366.14020000002</v>
      </c>
      <c r="F16" s="43">
        <f>RA!I20</f>
        <v>44957.303399999997</v>
      </c>
      <c r="G16" s="34">
        <f t="shared" si="0"/>
        <v>597408.83680000005</v>
      </c>
      <c r="H16" s="45">
        <f>RA!J20</f>
        <v>6.9987037900227103</v>
      </c>
      <c r="I16" s="38">
        <f>VLOOKUP(B16,RMS!B:D,3,FALSE)</f>
        <v>642366.17599999998</v>
      </c>
      <c r="J16" s="39">
        <f>VLOOKUP(B16,RMS!B:E,4,FALSE)</f>
        <v>597408.83680000005</v>
      </c>
      <c r="K16" s="40">
        <f t="shared" si="1"/>
        <v>-3.5799999954178929E-2</v>
      </c>
      <c r="L16" s="40">
        <f t="shared" si="2"/>
        <v>0</v>
      </c>
    </row>
    <row r="17" spans="1:12">
      <c r="A17" s="50"/>
      <c r="B17" s="30">
        <v>26</v>
      </c>
      <c r="C17" s="47" t="s">
        <v>21</v>
      </c>
      <c r="D17" s="47"/>
      <c r="E17" s="33">
        <f>RA!D21</f>
        <v>248974.6747</v>
      </c>
      <c r="F17" s="43">
        <f>RA!I21</f>
        <v>26089.207699999999</v>
      </c>
      <c r="G17" s="34">
        <f t="shared" si="0"/>
        <v>222885.467</v>
      </c>
      <c r="H17" s="45">
        <f>RA!J21</f>
        <v>10.4786592176236</v>
      </c>
      <c r="I17" s="38">
        <f>VLOOKUP(B17,RMS!B:D,3,FALSE)</f>
        <v>248974.57678872201</v>
      </c>
      <c r="J17" s="39">
        <f>VLOOKUP(B17,RMS!B:E,4,FALSE)</f>
        <v>222885.46691654201</v>
      </c>
      <c r="K17" s="40">
        <f t="shared" si="1"/>
        <v>9.7911277989624068E-2</v>
      </c>
      <c r="L17" s="40">
        <f t="shared" si="2"/>
        <v>8.3457998698577285E-5</v>
      </c>
    </row>
    <row r="18" spans="1:12">
      <c r="A18" s="50"/>
      <c r="B18" s="30">
        <v>27</v>
      </c>
      <c r="C18" s="47" t="s">
        <v>22</v>
      </c>
      <c r="D18" s="47"/>
      <c r="E18" s="33">
        <f>RA!D22</f>
        <v>867901.06949999998</v>
      </c>
      <c r="F18" s="43">
        <f>RA!I22</f>
        <v>107226.3366</v>
      </c>
      <c r="G18" s="34">
        <f t="shared" si="0"/>
        <v>760674.73289999994</v>
      </c>
      <c r="H18" s="45">
        <f>RA!J22</f>
        <v>12.3546727119225</v>
      </c>
      <c r="I18" s="38">
        <f>VLOOKUP(B18,RMS!B:D,3,FALSE)</f>
        <v>867901.34062831895</v>
      </c>
      <c r="J18" s="39">
        <f>VLOOKUP(B18,RMS!B:E,4,FALSE)</f>
        <v>760674.73198407097</v>
      </c>
      <c r="K18" s="40">
        <f t="shared" si="1"/>
        <v>-0.27112831897102296</v>
      </c>
      <c r="L18" s="40">
        <f t="shared" si="2"/>
        <v>9.1592897661030293E-4</v>
      </c>
    </row>
    <row r="19" spans="1:12">
      <c r="A19" s="50"/>
      <c r="B19" s="30">
        <v>29</v>
      </c>
      <c r="C19" s="47" t="s">
        <v>23</v>
      </c>
      <c r="D19" s="47"/>
      <c r="E19" s="33">
        <f>RA!D23</f>
        <v>2044035.5005999999</v>
      </c>
      <c r="F19" s="43">
        <f>RA!I23</f>
        <v>241474.37160000001</v>
      </c>
      <c r="G19" s="34">
        <f t="shared" si="0"/>
        <v>1802561.129</v>
      </c>
      <c r="H19" s="45">
        <f>RA!J23</f>
        <v>11.8136094764068</v>
      </c>
      <c r="I19" s="38">
        <f>VLOOKUP(B19,RMS!B:D,3,FALSE)</f>
        <v>2044036.2847923101</v>
      </c>
      <c r="J19" s="39">
        <f>VLOOKUP(B19,RMS!B:E,4,FALSE)</f>
        <v>1802561.1566512799</v>
      </c>
      <c r="K19" s="40">
        <f t="shared" si="1"/>
        <v>-0.78419231018051505</v>
      </c>
      <c r="L19" s="40">
        <f t="shared" si="2"/>
        <v>-2.7651279931887984E-2</v>
      </c>
    </row>
    <row r="20" spans="1:12">
      <c r="A20" s="50"/>
      <c r="B20" s="30">
        <v>31</v>
      </c>
      <c r="C20" s="47" t="s">
        <v>24</v>
      </c>
      <c r="D20" s="47"/>
      <c r="E20" s="33">
        <f>RA!D24</f>
        <v>214480.86869999999</v>
      </c>
      <c r="F20" s="43">
        <f>RA!I24</f>
        <v>35295.324800000002</v>
      </c>
      <c r="G20" s="34">
        <f t="shared" si="0"/>
        <v>179185.54389999999</v>
      </c>
      <c r="H20" s="45">
        <f>RA!J24</f>
        <v>16.456164605230398</v>
      </c>
      <c r="I20" s="38">
        <f>VLOOKUP(B20,RMS!B:D,3,FALSE)</f>
        <v>214480.856879759</v>
      </c>
      <c r="J20" s="39">
        <f>VLOOKUP(B20,RMS!B:E,4,FALSE)</f>
        <v>179185.54203743199</v>
      </c>
      <c r="K20" s="40">
        <f t="shared" si="1"/>
        <v>1.1820240993984044E-2</v>
      </c>
      <c r="L20" s="40">
        <f t="shared" si="2"/>
        <v>1.8625679949764162E-3</v>
      </c>
    </row>
    <row r="21" spans="1:12">
      <c r="A21" s="50"/>
      <c r="B21" s="30">
        <v>32</v>
      </c>
      <c r="C21" s="47" t="s">
        <v>25</v>
      </c>
      <c r="D21" s="47"/>
      <c r="E21" s="33">
        <f>RA!D25</f>
        <v>139824.5521</v>
      </c>
      <c r="F21" s="43">
        <f>RA!I25</f>
        <v>15312.4413</v>
      </c>
      <c r="G21" s="34">
        <f t="shared" si="0"/>
        <v>124512.11079999999</v>
      </c>
      <c r="H21" s="45">
        <f>RA!J25</f>
        <v>10.9511820849952</v>
      </c>
      <c r="I21" s="38">
        <f>VLOOKUP(B21,RMS!B:D,3,FALSE)</f>
        <v>139824.55066298301</v>
      </c>
      <c r="J21" s="39">
        <f>VLOOKUP(B21,RMS!B:E,4,FALSE)</f>
        <v>124512.123178394</v>
      </c>
      <c r="K21" s="40">
        <f t="shared" si="1"/>
        <v>1.4370169956237078E-3</v>
      </c>
      <c r="L21" s="40">
        <f t="shared" si="2"/>
        <v>-1.2378394007100724E-2</v>
      </c>
    </row>
    <row r="22" spans="1:12">
      <c r="A22" s="50"/>
      <c r="B22" s="30">
        <v>33</v>
      </c>
      <c r="C22" s="47" t="s">
        <v>26</v>
      </c>
      <c r="D22" s="47"/>
      <c r="E22" s="33">
        <f>RA!D26</f>
        <v>489354.1642</v>
      </c>
      <c r="F22" s="43">
        <f>RA!I26</f>
        <v>99825.662599999996</v>
      </c>
      <c r="G22" s="34">
        <f t="shared" si="0"/>
        <v>389528.50160000002</v>
      </c>
      <c r="H22" s="45">
        <f>RA!J26</f>
        <v>20.399471365119702</v>
      </c>
      <c r="I22" s="38">
        <f>VLOOKUP(B22,RMS!B:D,3,FALSE)</f>
        <v>489354.12636597798</v>
      </c>
      <c r="J22" s="39">
        <f>VLOOKUP(B22,RMS!B:E,4,FALSE)</f>
        <v>389528.52472231799</v>
      </c>
      <c r="K22" s="40">
        <f t="shared" si="1"/>
        <v>3.7834022019524127E-2</v>
      </c>
      <c r="L22" s="40">
        <f t="shared" si="2"/>
        <v>-2.3122317972593009E-2</v>
      </c>
    </row>
    <row r="23" spans="1:12">
      <c r="A23" s="50"/>
      <c r="B23" s="30">
        <v>34</v>
      </c>
      <c r="C23" s="47" t="s">
        <v>27</v>
      </c>
      <c r="D23" s="47"/>
      <c r="E23" s="33">
        <f>RA!D27</f>
        <v>189067.13519999999</v>
      </c>
      <c r="F23" s="43">
        <f>RA!I27</f>
        <v>54293.708200000001</v>
      </c>
      <c r="G23" s="34">
        <f t="shared" si="0"/>
        <v>134773.427</v>
      </c>
      <c r="H23" s="45">
        <f>RA!J27</f>
        <v>28.716629224093701</v>
      </c>
      <c r="I23" s="38">
        <f>VLOOKUP(B23,RMS!B:D,3,FALSE)</f>
        <v>189067.10362648801</v>
      </c>
      <c r="J23" s="39">
        <f>VLOOKUP(B23,RMS!B:E,4,FALSE)</f>
        <v>134773.42535937001</v>
      </c>
      <c r="K23" s="40">
        <f t="shared" si="1"/>
        <v>3.1573511980241165E-2</v>
      </c>
      <c r="L23" s="40">
        <f t="shared" si="2"/>
        <v>1.6406299837399274E-3</v>
      </c>
    </row>
    <row r="24" spans="1:12">
      <c r="A24" s="50"/>
      <c r="B24" s="30">
        <v>35</v>
      </c>
      <c r="C24" s="47" t="s">
        <v>28</v>
      </c>
      <c r="D24" s="47"/>
      <c r="E24" s="33">
        <f>RA!D28</f>
        <v>575914.35970000003</v>
      </c>
      <c r="F24" s="43">
        <f>RA!I28</f>
        <v>30999.606</v>
      </c>
      <c r="G24" s="34">
        <f t="shared" si="0"/>
        <v>544914.7537</v>
      </c>
      <c r="H24" s="45">
        <f>RA!J28</f>
        <v>5.3826763437793099</v>
      </c>
      <c r="I24" s="38">
        <f>VLOOKUP(B24,RMS!B:D,3,FALSE)</f>
        <v>575914.35915132705</v>
      </c>
      <c r="J24" s="39">
        <f>VLOOKUP(B24,RMS!B:E,4,FALSE)</f>
        <v>544914.73100722104</v>
      </c>
      <c r="K24" s="40">
        <f t="shared" si="1"/>
        <v>5.4867297876626253E-4</v>
      </c>
      <c r="L24" s="40">
        <f t="shared" si="2"/>
        <v>2.2692778962664306E-2</v>
      </c>
    </row>
    <row r="25" spans="1:12">
      <c r="A25" s="50"/>
      <c r="B25" s="30">
        <v>36</v>
      </c>
      <c r="C25" s="47" t="s">
        <v>29</v>
      </c>
      <c r="D25" s="47"/>
      <c r="E25" s="33">
        <f>RA!D29</f>
        <v>433152.79470000003</v>
      </c>
      <c r="F25" s="43">
        <f>RA!I29</f>
        <v>70441.803599999999</v>
      </c>
      <c r="G25" s="34">
        <f t="shared" si="0"/>
        <v>362710.99110000004</v>
      </c>
      <c r="H25" s="45">
        <f>RA!J29</f>
        <v>16.2625762691403</v>
      </c>
      <c r="I25" s="38">
        <f>VLOOKUP(B25,RMS!B:D,3,FALSE)</f>
        <v>433152.79522477899</v>
      </c>
      <c r="J25" s="39">
        <f>VLOOKUP(B25,RMS!B:E,4,FALSE)</f>
        <v>362710.93548318301</v>
      </c>
      <c r="K25" s="40">
        <f t="shared" si="1"/>
        <v>-5.2477896679192781E-4</v>
      </c>
      <c r="L25" s="40">
        <f t="shared" si="2"/>
        <v>5.5616817029658705E-2</v>
      </c>
    </row>
    <row r="26" spans="1:12">
      <c r="A26" s="50"/>
      <c r="B26" s="30">
        <v>37</v>
      </c>
      <c r="C26" s="47" t="s">
        <v>30</v>
      </c>
      <c r="D26" s="47"/>
      <c r="E26" s="33">
        <f>RA!D30</f>
        <v>978753.701</v>
      </c>
      <c r="F26" s="43">
        <f>RA!I30</f>
        <v>133251.09</v>
      </c>
      <c r="G26" s="34">
        <f t="shared" si="0"/>
        <v>845502.61100000003</v>
      </c>
      <c r="H26" s="45">
        <f>RA!J30</f>
        <v>13.614363844944499</v>
      </c>
      <c r="I26" s="38">
        <f>VLOOKUP(B26,RMS!B:D,3,FALSE)</f>
        <v>978753.72022654896</v>
      </c>
      <c r="J26" s="39">
        <f>VLOOKUP(B26,RMS!B:E,4,FALSE)</f>
        <v>845502.57224557304</v>
      </c>
      <c r="K26" s="40">
        <f t="shared" si="1"/>
        <v>-1.922654896043241E-2</v>
      </c>
      <c r="L26" s="40">
        <f t="shared" si="2"/>
        <v>3.8754426990635693E-2</v>
      </c>
    </row>
    <row r="27" spans="1:12">
      <c r="A27" s="50"/>
      <c r="B27" s="30">
        <v>38</v>
      </c>
      <c r="C27" s="47" t="s">
        <v>31</v>
      </c>
      <c r="D27" s="47"/>
      <c r="E27" s="33">
        <f>RA!D31</f>
        <v>512601.71950000001</v>
      </c>
      <c r="F27" s="43">
        <f>RA!I31</f>
        <v>17901.570400000001</v>
      </c>
      <c r="G27" s="34">
        <f t="shared" si="0"/>
        <v>494700.14909999998</v>
      </c>
      <c r="H27" s="45">
        <f>RA!J31</f>
        <v>3.4922962056119302</v>
      </c>
      <c r="I27" s="38">
        <f>VLOOKUP(B27,RMS!B:D,3,FALSE)</f>
        <v>512601.71588842</v>
      </c>
      <c r="J27" s="39">
        <f>VLOOKUP(B27,RMS!B:E,4,FALSE)</f>
        <v>494700.142260177</v>
      </c>
      <c r="K27" s="40">
        <f t="shared" si="1"/>
        <v>3.6115800030529499E-3</v>
      </c>
      <c r="L27" s="40">
        <f t="shared" si="2"/>
        <v>6.8398229777812958E-3</v>
      </c>
    </row>
    <row r="28" spans="1:12">
      <c r="A28" s="50"/>
      <c r="B28" s="30">
        <v>39</v>
      </c>
      <c r="C28" s="47" t="s">
        <v>32</v>
      </c>
      <c r="D28" s="47"/>
      <c r="E28" s="33">
        <f>RA!D32</f>
        <v>104023.5389</v>
      </c>
      <c r="F28" s="43">
        <f>RA!I32</f>
        <v>27957.723300000001</v>
      </c>
      <c r="G28" s="34">
        <f t="shared" si="0"/>
        <v>76065.815600000002</v>
      </c>
      <c r="H28" s="45">
        <f>RA!J32</f>
        <v>26.876343177361399</v>
      </c>
      <c r="I28" s="38">
        <f>VLOOKUP(B28,RMS!B:D,3,FALSE)</f>
        <v>104023.472741759</v>
      </c>
      <c r="J28" s="39">
        <f>VLOOKUP(B28,RMS!B:E,4,FALSE)</f>
        <v>76065.846459292297</v>
      </c>
      <c r="K28" s="40">
        <f t="shared" si="1"/>
        <v>6.6158240995719098E-2</v>
      </c>
      <c r="L28" s="40">
        <f t="shared" si="2"/>
        <v>-3.0859292295644991E-2</v>
      </c>
    </row>
    <row r="29" spans="1:12">
      <c r="A29" s="50"/>
      <c r="B29" s="30">
        <v>40</v>
      </c>
      <c r="C29" s="47" t="s">
        <v>33</v>
      </c>
      <c r="D29" s="47"/>
      <c r="E29" s="33">
        <f>RA!D33</f>
        <v>86.239599999999996</v>
      </c>
      <c r="F29" s="43">
        <f>RA!I33</f>
        <v>17.9208</v>
      </c>
      <c r="G29" s="34">
        <f t="shared" si="0"/>
        <v>68.318799999999996</v>
      </c>
      <c r="H29" s="45">
        <f>RA!J33</f>
        <v>20.780244806330298</v>
      </c>
      <c r="I29" s="38">
        <f>VLOOKUP(B29,RMS!B:D,3,FALSE)</f>
        <v>86.239500000000007</v>
      </c>
      <c r="J29" s="39">
        <f>VLOOKUP(B29,RMS!B:E,4,FALSE)</f>
        <v>68.318799999999996</v>
      </c>
      <c r="K29" s="40">
        <f t="shared" si="1"/>
        <v>9.9999999989108801E-5</v>
      </c>
      <c r="L29" s="40">
        <f t="shared" si="2"/>
        <v>0</v>
      </c>
    </row>
    <row r="30" spans="1:12">
      <c r="A30" s="50"/>
      <c r="B30" s="30">
        <v>41</v>
      </c>
      <c r="C30" s="47" t="s">
        <v>57</v>
      </c>
      <c r="D30" s="47"/>
      <c r="E30" s="33">
        <f>RA!D34</f>
        <v>0</v>
      </c>
      <c r="F30" s="43">
        <f>RA!I34</f>
        <v>0</v>
      </c>
      <c r="G30" s="34">
        <f t="shared" si="0"/>
        <v>0</v>
      </c>
      <c r="H30" s="45">
        <f>RA!J34</f>
        <v>0</v>
      </c>
      <c r="I30" s="38">
        <v>0</v>
      </c>
      <c r="J30" s="39">
        <v>0</v>
      </c>
      <c r="K30" s="40">
        <f t="shared" si="1"/>
        <v>0</v>
      </c>
      <c r="L30" s="40">
        <f t="shared" si="2"/>
        <v>0</v>
      </c>
    </row>
    <row r="31" spans="1:12">
      <c r="A31" s="50"/>
      <c r="B31" s="30">
        <v>42</v>
      </c>
      <c r="C31" s="47" t="s">
        <v>34</v>
      </c>
      <c r="D31" s="47"/>
      <c r="E31" s="33">
        <f>RA!D35</f>
        <v>94814.055600000007</v>
      </c>
      <c r="F31" s="43">
        <f>RA!I35</f>
        <v>7004.8647000000001</v>
      </c>
      <c r="G31" s="34">
        <f t="shared" si="0"/>
        <v>87809.190900000001</v>
      </c>
      <c r="H31" s="45">
        <f>RA!J35</f>
        <v>7.3880023965560699</v>
      </c>
      <c r="I31" s="38">
        <f>VLOOKUP(B31,RMS!B:D,3,FALSE)</f>
        <v>94814.055500000002</v>
      </c>
      <c r="J31" s="39">
        <f>VLOOKUP(B31,RMS!B:E,4,FALSE)</f>
        <v>87809.189299999998</v>
      </c>
      <c r="K31" s="40">
        <f t="shared" si="1"/>
        <v>1.0000000474974513E-4</v>
      </c>
      <c r="L31" s="40">
        <f t="shared" si="2"/>
        <v>1.6000000032363459E-3</v>
      </c>
    </row>
    <row r="32" spans="1:12">
      <c r="A32" s="50"/>
      <c r="B32" s="30">
        <v>71</v>
      </c>
      <c r="C32" s="47" t="s">
        <v>58</v>
      </c>
      <c r="D32" s="47"/>
      <c r="E32" s="33">
        <f>RA!D36</f>
        <v>0</v>
      </c>
      <c r="F32" s="43">
        <f>RA!I36</f>
        <v>0</v>
      </c>
      <c r="G32" s="34">
        <f t="shared" si="0"/>
        <v>0</v>
      </c>
      <c r="H32" s="45">
        <f>RA!J36</f>
        <v>0</v>
      </c>
      <c r="I32" s="38">
        <v>0</v>
      </c>
      <c r="J32" s="39">
        <v>0</v>
      </c>
      <c r="K32" s="40">
        <f t="shared" si="1"/>
        <v>0</v>
      </c>
      <c r="L32" s="40">
        <f t="shared" si="2"/>
        <v>0</v>
      </c>
    </row>
    <row r="33" spans="1:12">
      <c r="A33" s="50"/>
      <c r="B33" s="30">
        <v>72</v>
      </c>
      <c r="C33" s="47" t="s">
        <v>59</v>
      </c>
      <c r="D33" s="47"/>
      <c r="E33" s="33">
        <f>RA!D37</f>
        <v>0</v>
      </c>
      <c r="F33" s="43">
        <f>RA!I37</f>
        <v>0</v>
      </c>
      <c r="G33" s="34">
        <f t="shared" si="0"/>
        <v>0</v>
      </c>
      <c r="H33" s="45">
        <f>RA!J37</f>
        <v>0</v>
      </c>
      <c r="I33" s="38">
        <v>0</v>
      </c>
      <c r="J33" s="39">
        <v>0</v>
      </c>
      <c r="K33" s="40">
        <f t="shared" si="1"/>
        <v>0</v>
      </c>
      <c r="L33" s="40">
        <f t="shared" si="2"/>
        <v>0</v>
      </c>
    </row>
    <row r="34" spans="1:12">
      <c r="A34" s="50"/>
      <c r="B34" s="30">
        <v>73</v>
      </c>
      <c r="C34" s="47" t="s">
        <v>60</v>
      </c>
      <c r="D34" s="47"/>
      <c r="E34" s="33">
        <f>RA!D38</f>
        <v>0</v>
      </c>
      <c r="F34" s="43">
        <f>RA!I38</f>
        <v>0</v>
      </c>
      <c r="G34" s="34">
        <f t="shared" si="0"/>
        <v>0</v>
      </c>
      <c r="H34" s="45">
        <f>RA!J38</f>
        <v>0</v>
      </c>
      <c r="I34" s="38">
        <v>0</v>
      </c>
      <c r="J34" s="39">
        <v>0</v>
      </c>
      <c r="K34" s="40">
        <f t="shared" si="1"/>
        <v>0</v>
      </c>
      <c r="L34" s="40">
        <f t="shared" si="2"/>
        <v>0</v>
      </c>
    </row>
    <row r="35" spans="1:12">
      <c r="A35" s="50"/>
      <c r="B35" s="30">
        <v>75</v>
      </c>
      <c r="C35" s="47" t="s">
        <v>35</v>
      </c>
      <c r="D35" s="47"/>
      <c r="E35" s="33">
        <f>RA!D39</f>
        <v>234867.69200000001</v>
      </c>
      <c r="F35" s="43">
        <f>RA!I39</f>
        <v>11239.1188</v>
      </c>
      <c r="G35" s="34">
        <f t="shared" si="0"/>
        <v>223628.57320000001</v>
      </c>
      <c r="H35" s="45">
        <f>RA!J39</f>
        <v>4.7852979285035104</v>
      </c>
      <c r="I35" s="38">
        <f>VLOOKUP(B35,RMS!B:D,3,FALSE)</f>
        <v>234867.69230769199</v>
      </c>
      <c r="J35" s="39">
        <f>VLOOKUP(B35,RMS!B:E,4,FALSE)</f>
        <v>223628.57393162401</v>
      </c>
      <c r="K35" s="40">
        <f t="shared" si="1"/>
        <v>-3.0769198201596737E-4</v>
      </c>
      <c r="L35" s="40">
        <f t="shared" si="2"/>
        <v>-7.3162399348802865E-4</v>
      </c>
    </row>
    <row r="36" spans="1:12">
      <c r="A36" s="50"/>
      <c r="B36" s="30">
        <v>76</v>
      </c>
      <c r="C36" s="47" t="s">
        <v>36</v>
      </c>
      <c r="D36" s="47"/>
      <c r="E36" s="33">
        <f>RA!D40</f>
        <v>447990.1409</v>
      </c>
      <c r="F36" s="43">
        <f>RA!I40</f>
        <v>29782.970700000002</v>
      </c>
      <c r="G36" s="34">
        <f t="shared" si="0"/>
        <v>418207.17019999999</v>
      </c>
      <c r="H36" s="45">
        <f>RA!J40</f>
        <v>6.6481308361310898</v>
      </c>
      <c r="I36" s="38">
        <f>VLOOKUP(B36,RMS!B:D,3,FALSE)</f>
        <v>447990.13294187997</v>
      </c>
      <c r="J36" s="39">
        <f>VLOOKUP(B36,RMS!B:E,4,FALSE)</f>
        <v>418207.17077692301</v>
      </c>
      <c r="K36" s="40">
        <f t="shared" si="1"/>
        <v>7.9581200261600316E-3</v>
      </c>
      <c r="L36" s="40">
        <f t="shared" si="2"/>
        <v>-5.7692301925271749E-4</v>
      </c>
    </row>
    <row r="37" spans="1:12">
      <c r="A37" s="50"/>
      <c r="B37" s="30">
        <v>77</v>
      </c>
      <c r="C37" s="47" t="s">
        <v>61</v>
      </c>
      <c r="D37" s="47"/>
      <c r="E37" s="33">
        <f>RA!D41</f>
        <v>0</v>
      </c>
      <c r="F37" s="43">
        <f>RA!I41</f>
        <v>0</v>
      </c>
      <c r="G37" s="34">
        <f t="shared" si="0"/>
        <v>0</v>
      </c>
      <c r="H37" s="45">
        <f>RA!J41</f>
        <v>0</v>
      </c>
      <c r="I37" s="38">
        <v>0</v>
      </c>
      <c r="J37" s="39">
        <v>0</v>
      </c>
      <c r="K37" s="40">
        <f t="shared" si="1"/>
        <v>0</v>
      </c>
      <c r="L37" s="40">
        <f t="shared" si="2"/>
        <v>0</v>
      </c>
    </row>
    <row r="38" spans="1:12">
      <c r="A38" s="50"/>
      <c r="B38" s="30">
        <v>78</v>
      </c>
      <c r="C38" s="47" t="s">
        <v>62</v>
      </c>
      <c r="D38" s="47"/>
      <c r="E38" s="33">
        <f>RA!D42</f>
        <v>0</v>
      </c>
      <c r="F38" s="43">
        <f>RA!I42</f>
        <v>0</v>
      </c>
      <c r="G38" s="34">
        <f t="shared" si="0"/>
        <v>0</v>
      </c>
      <c r="H38" s="45">
        <f>RA!J42</f>
        <v>0</v>
      </c>
      <c r="I38" s="38">
        <v>0</v>
      </c>
      <c r="J38" s="39">
        <v>0</v>
      </c>
      <c r="K38" s="40">
        <f t="shared" si="1"/>
        <v>0</v>
      </c>
      <c r="L38" s="40">
        <f t="shared" si="2"/>
        <v>0</v>
      </c>
    </row>
    <row r="39" spans="1:12">
      <c r="A39" s="50"/>
      <c r="B39" s="30">
        <v>99</v>
      </c>
      <c r="C39" s="47" t="s">
        <v>37</v>
      </c>
      <c r="D39" s="47"/>
      <c r="E39" s="33">
        <f>RA!D43</f>
        <v>8666.8665999999994</v>
      </c>
      <c r="F39" s="43">
        <f>RA!I43</f>
        <v>755.63430000000005</v>
      </c>
      <c r="G39" s="34">
        <f t="shared" si="0"/>
        <v>7911.2322999999997</v>
      </c>
      <c r="H39" s="45">
        <f>RA!J43</f>
        <v>8.7186561750010103</v>
      </c>
      <c r="I39" s="38">
        <f>VLOOKUP(B39,RMS!B:D,3,FALSE)</f>
        <v>8666.8663489902392</v>
      </c>
      <c r="J39" s="39">
        <f>VLOOKUP(B39,RMS!B:E,4,FALSE)</f>
        <v>7911.23211557371</v>
      </c>
      <c r="K39" s="40">
        <f t="shared" si="1"/>
        <v>2.5100976017711218E-4</v>
      </c>
      <c r="L39" s="40">
        <f t="shared" si="2"/>
        <v>1.8442628970660735E-4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46" t="s">
        <v>42</v>
      </c>
      <c r="W1" s="55"/>
    </row>
    <row r="2" spans="1:23" ht="12.7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46"/>
      <c r="W2" s="55"/>
    </row>
    <row r="3" spans="1:23" ht="23.25" thickBo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13" t="s">
        <v>43</v>
      </c>
      <c r="W3" s="55"/>
    </row>
    <row r="4" spans="1:23" ht="12.75" thickTop="1" thickBo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5"/>
    </row>
    <row r="5" spans="1:23" ht="12.75" thickTop="1" thickBot="1">
      <c r="A5" s="2"/>
      <c r="B5" s="3"/>
      <c r="C5" s="4"/>
      <c r="D5" s="5" t="s">
        <v>0</v>
      </c>
      <c r="E5" s="5" t="s">
        <v>1</v>
      </c>
      <c r="F5" s="5" t="s">
        <v>2</v>
      </c>
      <c r="G5" s="5" t="s">
        <v>44</v>
      </c>
      <c r="H5" s="5" t="s">
        <v>45</v>
      </c>
      <c r="I5" s="5" t="s">
        <v>3</v>
      </c>
      <c r="J5" s="5" t="s">
        <v>4</v>
      </c>
      <c r="K5" s="5" t="s">
        <v>46</v>
      </c>
      <c r="L5" s="5" t="s">
        <v>47</v>
      </c>
      <c r="M5" s="5" t="s">
        <v>48</v>
      </c>
      <c r="N5" s="5" t="s">
        <v>49</v>
      </c>
      <c r="O5" s="5" t="s">
        <v>50</v>
      </c>
      <c r="P5" s="5" t="s">
        <v>51</v>
      </c>
      <c r="Q5" s="5" t="s">
        <v>52</v>
      </c>
      <c r="R5" s="5" t="s">
        <v>53</v>
      </c>
      <c r="S5" s="5" t="s">
        <v>54</v>
      </c>
      <c r="T5" s="5" t="s">
        <v>55</v>
      </c>
      <c r="U5" s="14" t="s">
        <v>56</v>
      </c>
    </row>
    <row r="6" spans="1:23" ht="12" thickBot="1">
      <c r="A6" s="6" t="s">
        <v>5</v>
      </c>
      <c r="B6" s="56" t="s">
        <v>6</v>
      </c>
      <c r="C6" s="57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58" t="s">
        <v>7</v>
      </c>
      <c r="B7" s="59"/>
      <c r="C7" s="60"/>
      <c r="D7" s="7">
        <v>12438864.3443</v>
      </c>
      <c r="E7" s="7">
        <v>16686242</v>
      </c>
      <c r="F7" s="64">
        <v>74.545630731593107</v>
      </c>
      <c r="G7" s="16"/>
      <c r="H7" s="16"/>
      <c r="I7" s="7">
        <v>1459735.7112</v>
      </c>
      <c r="J7" s="64">
        <v>11.7352812185697</v>
      </c>
      <c r="K7" s="16"/>
      <c r="L7" s="16"/>
      <c r="M7" s="16"/>
      <c r="N7" s="7">
        <v>421189207.65020001</v>
      </c>
      <c r="O7" s="7">
        <v>764660236.41820002</v>
      </c>
      <c r="P7" s="7">
        <v>1240319</v>
      </c>
      <c r="Q7" s="7">
        <v>2542148</v>
      </c>
      <c r="R7" s="7">
        <v>-51.209803677834699</v>
      </c>
      <c r="S7" s="7">
        <v>11.535404316389601</v>
      </c>
      <c r="T7" s="7">
        <v>14.570073695512599</v>
      </c>
      <c r="U7" s="65">
        <v>-20.828099037396601</v>
      </c>
    </row>
    <row r="8" spans="1:23" ht="12" thickBot="1">
      <c r="A8" s="61">
        <v>41449</v>
      </c>
      <c r="B8" s="51" t="s">
        <v>8</v>
      </c>
      <c r="C8" s="52"/>
      <c r="D8" s="8">
        <v>425950.16350000002</v>
      </c>
      <c r="E8" s="8">
        <v>514056</v>
      </c>
      <c r="F8" s="66">
        <v>82.8606539948955</v>
      </c>
      <c r="G8" s="9"/>
      <c r="H8" s="9"/>
      <c r="I8" s="8">
        <v>82320.845199999996</v>
      </c>
      <c r="J8" s="66">
        <v>19.32640300536</v>
      </c>
      <c r="K8" s="9"/>
      <c r="L8" s="9"/>
      <c r="M8" s="9"/>
      <c r="N8" s="8">
        <v>11851022.119100001</v>
      </c>
      <c r="O8" s="8">
        <v>21949811.473200001</v>
      </c>
      <c r="P8" s="8">
        <v>32492</v>
      </c>
      <c r="Q8" s="8">
        <v>69579</v>
      </c>
      <c r="R8" s="8">
        <v>-53.3020020408457</v>
      </c>
      <c r="S8" s="8">
        <v>15.4359885325619</v>
      </c>
      <c r="T8" s="8">
        <v>16.009651330142699</v>
      </c>
      <c r="U8" s="67">
        <v>-3.5832310507648102</v>
      </c>
    </row>
    <row r="9" spans="1:23" ht="12" thickBot="1">
      <c r="A9" s="62"/>
      <c r="B9" s="51" t="s">
        <v>9</v>
      </c>
      <c r="C9" s="52"/>
      <c r="D9" s="8">
        <v>61466.035100000001</v>
      </c>
      <c r="E9" s="8">
        <v>90715</v>
      </c>
      <c r="F9" s="66">
        <v>67.7573004464532</v>
      </c>
      <c r="G9" s="9"/>
      <c r="H9" s="9"/>
      <c r="I9" s="8">
        <v>12533.812599999999</v>
      </c>
      <c r="J9" s="66">
        <v>20.391444770446899</v>
      </c>
      <c r="K9" s="9"/>
      <c r="L9" s="9"/>
      <c r="M9" s="9"/>
      <c r="N9" s="8">
        <v>2333352.7152</v>
      </c>
      <c r="O9" s="8">
        <v>4524172.4293999998</v>
      </c>
      <c r="P9" s="8">
        <v>5708</v>
      </c>
      <c r="Q9" s="8">
        <v>11412</v>
      </c>
      <c r="R9" s="8">
        <v>-49.982474588152797</v>
      </c>
      <c r="S9" s="8">
        <v>12.5866888577435</v>
      </c>
      <c r="T9" s="8">
        <v>12.5414151507185</v>
      </c>
      <c r="U9" s="67">
        <v>0.36099360782570999</v>
      </c>
    </row>
    <row r="10" spans="1:23" ht="12" thickBot="1">
      <c r="A10" s="62"/>
      <c r="B10" s="51" t="s">
        <v>10</v>
      </c>
      <c r="C10" s="52"/>
      <c r="D10" s="8">
        <v>86679.035999999993</v>
      </c>
      <c r="E10" s="8">
        <v>101424</v>
      </c>
      <c r="F10" s="66">
        <v>85.462056318031202</v>
      </c>
      <c r="G10" s="9"/>
      <c r="H10" s="9"/>
      <c r="I10" s="8">
        <v>17491.9853</v>
      </c>
      <c r="J10" s="66">
        <v>20.180179784186802</v>
      </c>
      <c r="K10" s="9"/>
      <c r="L10" s="9"/>
      <c r="M10" s="9"/>
      <c r="N10" s="8">
        <v>4406136.1078000003</v>
      </c>
      <c r="O10" s="8">
        <v>7634210.4748999998</v>
      </c>
      <c r="P10" s="8">
        <v>78226</v>
      </c>
      <c r="Q10" s="8">
        <v>135533</v>
      </c>
      <c r="R10" s="8">
        <v>-42.282691300273697</v>
      </c>
      <c r="S10" s="8">
        <v>1.3167361235394901</v>
      </c>
      <c r="T10" s="8">
        <v>1.87713759748548</v>
      </c>
      <c r="U10" s="67">
        <v>-29.854043448742399</v>
      </c>
    </row>
    <row r="11" spans="1:23" ht="12" thickBot="1">
      <c r="A11" s="62"/>
      <c r="B11" s="51" t="s">
        <v>11</v>
      </c>
      <c r="C11" s="52"/>
      <c r="D11" s="8">
        <v>50417.202799999999</v>
      </c>
      <c r="E11" s="8">
        <v>62775</v>
      </c>
      <c r="F11" s="66">
        <v>80.314142254082</v>
      </c>
      <c r="G11" s="9"/>
      <c r="H11" s="9"/>
      <c r="I11" s="8">
        <v>9234.3997999999992</v>
      </c>
      <c r="J11" s="66">
        <v>18.315970119627501</v>
      </c>
      <c r="K11" s="9"/>
      <c r="L11" s="9"/>
      <c r="M11" s="9"/>
      <c r="N11" s="8">
        <v>1613741.2487000001</v>
      </c>
      <c r="O11" s="8">
        <v>2884575.0658</v>
      </c>
      <c r="P11" s="8">
        <v>3236</v>
      </c>
      <c r="Q11" s="8">
        <v>7963</v>
      </c>
      <c r="R11" s="8">
        <v>-59.362049478839602</v>
      </c>
      <c r="S11" s="8">
        <v>18.796025957972802</v>
      </c>
      <c r="T11" s="8">
        <v>17.7311704131609</v>
      </c>
      <c r="U11" s="67">
        <v>6.0055569936971098</v>
      </c>
    </row>
    <row r="12" spans="1:23" ht="12" thickBot="1">
      <c r="A12" s="62"/>
      <c r="B12" s="51" t="s">
        <v>12</v>
      </c>
      <c r="C12" s="52"/>
      <c r="D12" s="8">
        <v>191504.0814</v>
      </c>
      <c r="E12" s="8">
        <v>233526</v>
      </c>
      <c r="F12" s="66">
        <v>82.005464659181399</v>
      </c>
      <c r="G12" s="9"/>
      <c r="H12" s="9"/>
      <c r="I12" s="8">
        <v>1314.8607</v>
      </c>
      <c r="J12" s="66">
        <v>0.68659669829888004</v>
      </c>
      <c r="K12" s="9"/>
      <c r="L12" s="9"/>
      <c r="M12" s="9"/>
      <c r="N12" s="8">
        <v>6438696.3859999999</v>
      </c>
      <c r="O12" s="8">
        <v>11858935.0693</v>
      </c>
      <c r="P12" s="8">
        <v>3581</v>
      </c>
      <c r="Q12" s="8">
        <v>8223</v>
      </c>
      <c r="R12" s="8">
        <v>-56.451416757874298</v>
      </c>
      <c r="S12" s="8">
        <v>65.548212789723493</v>
      </c>
      <c r="T12" s="8">
        <v>61.567524017998302</v>
      </c>
      <c r="U12" s="67">
        <v>6.4655657917338702</v>
      </c>
    </row>
    <row r="13" spans="1:23" ht="12" thickBot="1">
      <c r="A13" s="62"/>
      <c r="B13" s="51" t="s">
        <v>13</v>
      </c>
      <c r="C13" s="52"/>
      <c r="D13" s="8">
        <v>256216.2163</v>
      </c>
      <c r="E13" s="8">
        <v>328680</v>
      </c>
      <c r="F13" s="66">
        <v>77.953090026773793</v>
      </c>
      <c r="G13" s="9"/>
      <c r="H13" s="9"/>
      <c r="I13" s="8">
        <v>62292.941099999996</v>
      </c>
      <c r="J13" s="66">
        <v>24.312645780024301</v>
      </c>
      <c r="K13" s="9"/>
      <c r="L13" s="9"/>
      <c r="M13" s="9"/>
      <c r="N13" s="8">
        <v>7044896.3376000002</v>
      </c>
      <c r="O13" s="8">
        <v>12854673.060900001</v>
      </c>
      <c r="P13" s="8">
        <v>14226</v>
      </c>
      <c r="Q13" s="8">
        <v>29405</v>
      </c>
      <c r="R13" s="8">
        <v>-51.620472708723</v>
      </c>
      <c r="S13" s="8">
        <v>21.2305152537607</v>
      </c>
      <c r="T13" s="8">
        <v>20.236005101173301</v>
      </c>
      <c r="U13" s="67">
        <v>4.9145577282434498</v>
      </c>
    </row>
    <row r="14" spans="1:23" ht="12" thickBot="1">
      <c r="A14" s="62"/>
      <c r="B14" s="51" t="s">
        <v>14</v>
      </c>
      <c r="C14" s="52"/>
      <c r="D14" s="8">
        <v>153335.56539999999</v>
      </c>
      <c r="E14" s="8">
        <v>155742</v>
      </c>
      <c r="F14" s="66">
        <v>98.454858291276594</v>
      </c>
      <c r="G14" s="9"/>
      <c r="H14" s="9"/>
      <c r="I14" s="8">
        <v>19222.777099999999</v>
      </c>
      <c r="J14" s="66">
        <v>12.536411268875799</v>
      </c>
      <c r="K14" s="9"/>
      <c r="L14" s="9"/>
      <c r="M14" s="9"/>
      <c r="N14" s="8">
        <v>4253966.3772</v>
      </c>
      <c r="O14" s="8">
        <v>7663814.9686000003</v>
      </c>
      <c r="P14" s="8">
        <v>3384</v>
      </c>
      <c r="Q14" s="8">
        <v>6880</v>
      </c>
      <c r="R14" s="8">
        <v>-50.8139534883721</v>
      </c>
      <c r="S14" s="8">
        <v>53.495744680851097</v>
      </c>
      <c r="T14" s="8">
        <v>50.732902616279098</v>
      </c>
      <c r="U14" s="67">
        <v>5.4458584510113504</v>
      </c>
    </row>
    <row r="15" spans="1:23" ht="12" thickBot="1">
      <c r="A15" s="62"/>
      <c r="B15" s="51" t="s">
        <v>15</v>
      </c>
      <c r="C15" s="52"/>
      <c r="D15" s="8">
        <v>84229.63</v>
      </c>
      <c r="E15" s="8">
        <v>118550</v>
      </c>
      <c r="F15" s="66">
        <v>71.049877688738903</v>
      </c>
      <c r="G15" s="9"/>
      <c r="H15" s="9"/>
      <c r="I15" s="8">
        <v>13043.6126</v>
      </c>
      <c r="J15" s="66">
        <v>15.4857769172202</v>
      </c>
      <c r="K15" s="9"/>
      <c r="L15" s="9"/>
      <c r="M15" s="9"/>
      <c r="N15" s="8">
        <v>2474622.5273000002</v>
      </c>
      <c r="O15" s="8">
        <v>4913751.5073999995</v>
      </c>
      <c r="P15" s="8">
        <v>4119</v>
      </c>
      <c r="Q15" s="8">
        <v>7579</v>
      </c>
      <c r="R15" s="8">
        <v>-45.652460746800401</v>
      </c>
      <c r="S15" s="8">
        <v>24.065700412721501</v>
      </c>
      <c r="T15" s="8">
        <v>23.4620029027576</v>
      </c>
      <c r="U15" s="67">
        <v>2.5730859912772401</v>
      </c>
    </row>
    <row r="16" spans="1:23" ht="12" thickBot="1">
      <c r="A16" s="62"/>
      <c r="B16" s="51" t="s">
        <v>16</v>
      </c>
      <c r="C16" s="52"/>
      <c r="D16" s="8">
        <v>618577.29949999996</v>
      </c>
      <c r="E16" s="8">
        <v>909808</v>
      </c>
      <c r="F16" s="66">
        <v>67.989872533545594</v>
      </c>
      <c r="G16" s="9"/>
      <c r="H16" s="9"/>
      <c r="I16" s="8">
        <v>46188.2667</v>
      </c>
      <c r="J16" s="66">
        <v>7.4668544638372998</v>
      </c>
      <c r="K16" s="9"/>
      <c r="L16" s="9"/>
      <c r="M16" s="9"/>
      <c r="N16" s="8">
        <v>23927079.813200001</v>
      </c>
      <c r="O16" s="8">
        <v>42219999.890799999</v>
      </c>
      <c r="P16" s="8">
        <v>69872</v>
      </c>
      <c r="Q16" s="8">
        <v>161611</v>
      </c>
      <c r="R16" s="8">
        <v>-56.765319192381703</v>
      </c>
      <c r="S16" s="8">
        <v>10.319403640943399</v>
      </c>
      <c r="T16" s="8">
        <v>18.546876884618001</v>
      </c>
      <c r="U16" s="67">
        <v>-44.360424101904101</v>
      </c>
    </row>
    <row r="17" spans="1:21" ht="12" thickBot="1">
      <c r="A17" s="62"/>
      <c r="B17" s="51" t="s">
        <v>17</v>
      </c>
      <c r="C17" s="52"/>
      <c r="D17" s="8">
        <v>843724.25100000005</v>
      </c>
      <c r="E17" s="8">
        <v>511006</v>
      </c>
      <c r="F17" s="66">
        <v>165.11043921206399</v>
      </c>
      <c r="G17" s="9"/>
      <c r="H17" s="9"/>
      <c r="I17" s="8">
        <v>55371.587200000002</v>
      </c>
      <c r="J17" s="66">
        <v>6.5627587608596603</v>
      </c>
      <c r="K17" s="9"/>
      <c r="L17" s="9"/>
      <c r="M17" s="9"/>
      <c r="N17" s="8">
        <v>18015972.8836</v>
      </c>
      <c r="O17" s="8">
        <v>32574557.479200002</v>
      </c>
      <c r="P17" s="8">
        <v>11946</v>
      </c>
      <c r="Q17" s="8">
        <v>17122</v>
      </c>
      <c r="R17" s="8">
        <v>-30.230113304520501</v>
      </c>
      <c r="S17" s="8">
        <v>82.641850150678096</v>
      </c>
      <c r="T17" s="8">
        <v>45.729464986567002</v>
      </c>
      <c r="U17" s="67">
        <v>80.719040065205306</v>
      </c>
    </row>
    <row r="18" spans="1:21" ht="12" thickBot="1">
      <c r="A18" s="62"/>
      <c r="B18" s="51" t="s">
        <v>18</v>
      </c>
      <c r="C18" s="52"/>
      <c r="D18" s="8">
        <v>1121012.9967</v>
      </c>
      <c r="E18" s="8">
        <v>1481326</v>
      </c>
      <c r="F18" s="66">
        <v>75.676319506982296</v>
      </c>
      <c r="G18" s="9"/>
      <c r="H18" s="9"/>
      <c r="I18" s="8">
        <v>146432.3744</v>
      </c>
      <c r="J18" s="66">
        <v>13.0625046124409</v>
      </c>
      <c r="K18" s="9"/>
      <c r="L18" s="9"/>
      <c r="M18" s="9"/>
      <c r="N18" s="8">
        <v>38188805.311800003</v>
      </c>
      <c r="O18" s="8">
        <v>71246517.809699997</v>
      </c>
      <c r="P18" s="8">
        <v>163949</v>
      </c>
      <c r="Q18" s="8">
        <v>337039</v>
      </c>
      <c r="R18" s="8">
        <v>-51.356074519566</v>
      </c>
      <c r="S18" s="8">
        <v>8.0085063983311908</v>
      </c>
      <c r="T18" s="8">
        <v>7.72895304757016</v>
      </c>
      <c r="U18" s="67">
        <v>3.6169627249697598</v>
      </c>
    </row>
    <row r="19" spans="1:21" ht="12" thickBot="1">
      <c r="A19" s="62"/>
      <c r="B19" s="51" t="s">
        <v>19</v>
      </c>
      <c r="C19" s="52"/>
      <c r="D19" s="8">
        <v>318876.65289999999</v>
      </c>
      <c r="E19" s="8">
        <v>923130</v>
      </c>
      <c r="F19" s="66">
        <v>34.542984509224098</v>
      </c>
      <c r="G19" s="9"/>
      <c r="H19" s="9"/>
      <c r="I19" s="8">
        <v>40461.589699999997</v>
      </c>
      <c r="J19" s="66">
        <v>12.6887902679688</v>
      </c>
      <c r="K19" s="9"/>
      <c r="L19" s="9"/>
      <c r="M19" s="9"/>
      <c r="N19" s="8">
        <v>15195072.966800001</v>
      </c>
      <c r="O19" s="8">
        <v>29242485.0656</v>
      </c>
      <c r="P19" s="8">
        <v>8964</v>
      </c>
      <c r="Q19" s="8">
        <v>24508</v>
      </c>
      <c r="R19" s="8">
        <v>-63.424188020238297</v>
      </c>
      <c r="S19" s="8">
        <v>42.08159194556</v>
      </c>
      <c r="T19" s="8">
        <v>79.634232087481607</v>
      </c>
      <c r="U19" s="67">
        <v>-47.156403920199097</v>
      </c>
    </row>
    <row r="20" spans="1:21" ht="12" thickBot="1">
      <c r="A20" s="62"/>
      <c r="B20" s="51" t="s">
        <v>20</v>
      </c>
      <c r="C20" s="52"/>
      <c r="D20" s="8">
        <v>642366.14020000002</v>
      </c>
      <c r="E20" s="8">
        <v>1189619</v>
      </c>
      <c r="F20" s="66">
        <v>53.997636234794498</v>
      </c>
      <c r="G20" s="9"/>
      <c r="H20" s="9"/>
      <c r="I20" s="8">
        <v>44957.303399999997</v>
      </c>
      <c r="J20" s="66">
        <v>6.9987037900227103</v>
      </c>
      <c r="K20" s="9"/>
      <c r="L20" s="9"/>
      <c r="M20" s="9"/>
      <c r="N20" s="8">
        <v>25557733.015999999</v>
      </c>
      <c r="O20" s="8">
        <v>44113198.133100003</v>
      </c>
      <c r="P20" s="8">
        <v>43202</v>
      </c>
      <c r="Q20" s="8">
        <v>124393</v>
      </c>
      <c r="R20" s="8">
        <v>-65.269749905541303</v>
      </c>
      <c r="S20" s="8">
        <v>17.046027042729499</v>
      </c>
      <c r="T20" s="8">
        <v>28.618495654900201</v>
      </c>
      <c r="U20" s="67">
        <v>-40.437026291384399</v>
      </c>
    </row>
    <row r="21" spans="1:21" ht="12" thickBot="1">
      <c r="A21" s="62"/>
      <c r="B21" s="51" t="s">
        <v>21</v>
      </c>
      <c r="C21" s="52"/>
      <c r="D21" s="8">
        <v>248974.6747</v>
      </c>
      <c r="E21" s="8">
        <v>293961</v>
      </c>
      <c r="F21" s="66">
        <v>84.696498753236</v>
      </c>
      <c r="G21" s="9"/>
      <c r="H21" s="9"/>
      <c r="I21" s="8">
        <v>26089.207699999999</v>
      </c>
      <c r="J21" s="66">
        <v>10.4786592176236</v>
      </c>
      <c r="K21" s="9"/>
      <c r="L21" s="9"/>
      <c r="M21" s="9"/>
      <c r="N21" s="8">
        <v>7940218.1753000002</v>
      </c>
      <c r="O21" s="8">
        <v>14879914.444499999</v>
      </c>
      <c r="P21" s="8">
        <v>34822</v>
      </c>
      <c r="Q21" s="8">
        <v>77059</v>
      </c>
      <c r="R21" s="8">
        <v>-54.811248523858303</v>
      </c>
      <c r="S21" s="8">
        <v>8.1940088478548105</v>
      </c>
      <c r="T21" s="8">
        <v>9.0630842601123796</v>
      </c>
      <c r="U21" s="67">
        <v>-9.5891794373188297</v>
      </c>
    </row>
    <row r="22" spans="1:21" ht="12" thickBot="1">
      <c r="A22" s="62"/>
      <c r="B22" s="51" t="s">
        <v>22</v>
      </c>
      <c r="C22" s="52"/>
      <c r="D22" s="8">
        <v>867901.06949999998</v>
      </c>
      <c r="E22" s="8">
        <v>864257</v>
      </c>
      <c r="F22" s="66">
        <v>100.421641884301</v>
      </c>
      <c r="G22" s="9"/>
      <c r="H22" s="9"/>
      <c r="I22" s="8">
        <v>107226.3366</v>
      </c>
      <c r="J22" s="66">
        <v>12.3546727119225</v>
      </c>
      <c r="K22" s="9"/>
      <c r="L22" s="9"/>
      <c r="M22" s="9"/>
      <c r="N22" s="8">
        <v>36593927.948399998</v>
      </c>
      <c r="O22" s="8">
        <v>59522708.908299997</v>
      </c>
      <c r="P22" s="8">
        <v>95332</v>
      </c>
      <c r="Q22" s="8">
        <v>191371</v>
      </c>
      <c r="R22" s="8">
        <v>-50.184719732874903</v>
      </c>
      <c r="S22" s="8">
        <v>10.639535769730999</v>
      </c>
      <c r="T22" s="8">
        <v>11.1250918895757</v>
      </c>
      <c r="U22" s="67">
        <v>-4.3645133421295004</v>
      </c>
    </row>
    <row r="23" spans="1:21" ht="12" thickBot="1">
      <c r="A23" s="62"/>
      <c r="B23" s="51" t="s">
        <v>23</v>
      </c>
      <c r="C23" s="52"/>
      <c r="D23" s="8">
        <v>2044035.5005999999</v>
      </c>
      <c r="E23" s="8">
        <v>2685507</v>
      </c>
      <c r="F23" s="66">
        <v>76.1135793204039</v>
      </c>
      <c r="G23" s="9"/>
      <c r="H23" s="9"/>
      <c r="I23" s="8">
        <v>241474.37160000001</v>
      </c>
      <c r="J23" s="66">
        <v>11.8136094764068</v>
      </c>
      <c r="K23" s="9"/>
      <c r="L23" s="9"/>
      <c r="M23" s="9"/>
      <c r="N23" s="8">
        <v>62489036.043799996</v>
      </c>
      <c r="O23" s="8">
        <v>114764799.21529999</v>
      </c>
      <c r="P23" s="8">
        <v>152059</v>
      </c>
      <c r="Q23" s="8">
        <v>428321</v>
      </c>
      <c r="R23" s="8">
        <v>-64.498822145073404</v>
      </c>
      <c r="S23" s="8">
        <v>15.7382855135178</v>
      </c>
      <c r="T23" s="8">
        <v>16.9340659461012</v>
      </c>
      <c r="U23" s="67">
        <v>-7.0613899602694197</v>
      </c>
    </row>
    <row r="24" spans="1:21" ht="12" thickBot="1">
      <c r="A24" s="62"/>
      <c r="B24" s="51" t="s">
        <v>24</v>
      </c>
      <c r="C24" s="52"/>
      <c r="D24" s="8">
        <v>214480.86869999999</v>
      </c>
      <c r="E24" s="8">
        <v>281694</v>
      </c>
      <c r="F24" s="66">
        <v>76.139665275085704</v>
      </c>
      <c r="G24" s="9"/>
      <c r="H24" s="9"/>
      <c r="I24" s="8">
        <v>35295.324800000002</v>
      </c>
      <c r="J24" s="66">
        <v>16.456164605230398</v>
      </c>
      <c r="K24" s="9"/>
      <c r="L24" s="9"/>
      <c r="M24" s="9"/>
      <c r="N24" s="8">
        <v>7029868.3919000002</v>
      </c>
      <c r="O24" s="8">
        <v>12125856.425100001</v>
      </c>
      <c r="P24" s="8">
        <v>32992</v>
      </c>
      <c r="Q24" s="8">
        <v>55600</v>
      </c>
      <c r="R24" s="8">
        <v>-40.6618705035971</v>
      </c>
      <c r="S24" s="8">
        <v>7.5641928740300699</v>
      </c>
      <c r="T24" s="8">
        <v>7.9551162985611503</v>
      </c>
      <c r="U24" s="67">
        <v>-4.9141132556640299</v>
      </c>
    </row>
    <row r="25" spans="1:21" ht="12" thickBot="1">
      <c r="A25" s="62"/>
      <c r="B25" s="51" t="s">
        <v>25</v>
      </c>
      <c r="C25" s="52"/>
      <c r="D25" s="8">
        <v>139824.5521</v>
      </c>
      <c r="E25" s="8">
        <v>143517</v>
      </c>
      <c r="F25" s="66">
        <v>97.427170370060693</v>
      </c>
      <c r="G25" s="9"/>
      <c r="H25" s="9"/>
      <c r="I25" s="8">
        <v>15312.4413</v>
      </c>
      <c r="J25" s="66">
        <v>10.9511820849952</v>
      </c>
      <c r="K25" s="9"/>
      <c r="L25" s="9"/>
      <c r="M25" s="9"/>
      <c r="N25" s="8">
        <v>5242967.4011000004</v>
      </c>
      <c r="O25" s="8">
        <v>9550112.2807</v>
      </c>
      <c r="P25" s="8">
        <v>14191</v>
      </c>
      <c r="Q25" s="8">
        <v>28588</v>
      </c>
      <c r="R25" s="8">
        <v>-50.360291031201903</v>
      </c>
      <c r="S25" s="8">
        <v>11.0431185681065</v>
      </c>
      <c r="T25" s="8">
        <v>14.555535280537301</v>
      </c>
      <c r="U25" s="67">
        <v>-24.131140797874401</v>
      </c>
    </row>
    <row r="26" spans="1:21" ht="12" thickBot="1">
      <c r="A26" s="62"/>
      <c r="B26" s="51" t="s">
        <v>26</v>
      </c>
      <c r="C26" s="52"/>
      <c r="D26" s="8">
        <v>489354.1642</v>
      </c>
      <c r="E26" s="8">
        <v>461589</v>
      </c>
      <c r="F26" s="66">
        <v>106.015126920269</v>
      </c>
      <c r="G26" s="9"/>
      <c r="H26" s="9"/>
      <c r="I26" s="8">
        <v>99825.662599999996</v>
      </c>
      <c r="J26" s="66">
        <v>20.399471365119702</v>
      </c>
      <c r="K26" s="9"/>
      <c r="L26" s="9"/>
      <c r="M26" s="9"/>
      <c r="N26" s="8">
        <v>14691074.561000001</v>
      </c>
      <c r="O26" s="8">
        <v>25817457.1435</v>
      </c>
      <c r="P26" s="8">
        <v>59324</v>
      </c>
      <c r="Q26" s="8">
        <v>117119</v>
      </c>
      <c r="R26" s="8">
        <v>-49.347245109674802</v>
      </c>
      <c r="S26" s="8">
        <v>9.39586835682017</v>
      </c>
      <c r="T26" s="8">
        <v>12.068382797838099</v>
      </c>
      <c r="U26" s="67">
        <v>-22.144760286329898</v>
      </c>
    </row>
    <row r="27" spans="1:21" ht="12" thickBot="1">
      <c r="A27" s="62"/>
      <c r="B27" s="51" t="s">
        <v>27</v>
      </c>
      <c r="C27" s="52"/>
      <c r="D27" s="8">
        <v>189067.13519999999</v>
      </c>
      <c r="E27" s="8">
        <v>216621</v>
      </c>
      <c r="F27" s="66">
        <v>87.280150677912104</v>
      </c>
      <c r="G27" s="9"/>
      <c r="H27" s="9"/>
      <c r="I27" s="8">
        <v>54293.708200000001</v>
      </c>
      <c r="J27" s="66">
        <v>28.716629224093701</v>
      </c>
      <c r="K27" s="9"/>
      <c r="L27" s="9"/>
      <c r="M27" s="9"/>
      <c r="N27" s="8">
        <v>5419991.4075999996</v>
      </c>
      <c r="O27" s="8">
        <v>10940915.094000001</v>
      </c>
      <c r="P27" s="8">
        <v>39257</v>
      </c>
      <c r="Q27" s="8">
        <v>61252</v>
      </c>
      <c r="R27" s="8">
        <v>-35.909031541827197</v>
      </c>
      <c r="S27" s="8">
        <v>5.62094462898337</v>
      </c>
      <c r="T27" s="8">
        <v>5.3034312316332501</v>
      </c>
      <c r="U27" s="67">
        <v>5.98694285797934</v>
      </c>
    </row>
    <row r="28" spans="1:21" ht="12" thickBot="1">
      <c r="A28" s="62"/>
      <c r="B28" s="51" t="s">
        <v>28</v>
      </c>
      <c r="C28" s="52"/>
      <c r="D28" s="8">
        <v>575914.35970000003</v>
      </c>
      <c r="E28" s="8">
        <v>640589</v>
      </c>
      <c r="F28" s="66">
        <v>89.903879039446494</v>
      </c>
      <c r="G28" s="9"/>
      <c r="H28" s="9"/>
      <c r="I28" s="8">
        <v>30999.606</v>
      </c>
      <c r="J28" s="66">
        <v>5.3826763437793099</v>
      </c>
      <c r="K28" s="9"/>
      <c r="L28" s="9"/>
      <c r="M28" s="9"/>
      <c r="N28" s="8">
        <v>19696737.847600002</v>
      </c>
      <c r="O28" s="8">
        <v>37270398.618100002</v>
      </c>
      <c r="P28" s="8">
        <v>46519</v>
      </c>
      <c r="Q28" s="8">
        <v>85260</v>
      </c>
      <c r="R28" s="8">
        <v>-45.438658221909499</v>
      </c>
      <c r="S28" s="8">
        <v>12.3934240912315</v>
      </c>
      <c r="T28" s="8">
        <v>14.440102461881301</v>
      </c>
      <c r="U28" s="67">
        <v>-14.1735723555463</v>
      </c>
    </row>
    <row r="29" spans="1:21" ht="12" thickBot="1">
      <c r="A29" s="62"/>
      <c r="B29" s="51" t="s">
        <v>29</v>
      </c>
      <c r="C29" s="52"/>
      <c r="D29" s="8">
        <v>433152.79470000003</v>
      </c>
      <c r="E29" s="8">
        <v>482927</v>
      </c>
      <c r="F29" s="66">
        <v>89.693223758456298</v>
      </c>
      <c r="G29" s="9"/>
      <c r="H29" s="9"/>
      <c r="I29" s="8">
        <v>70441.803599999999</v>
      </c>
      <c r="J29" s="66">
        <v>16.2625762691403</v>
      </c>
      <c r="K29" s="9"/>
      <c r="L29" s="9"/>
      <c r="M29" s="9"/>
      <c r="N29" s="8">
        <v>13167141.418099999</v>
      </c>
      <c r="O29" s="8">
        <v>28100828.748</v>
      </c>
      <c r="P29" s="8">
        <v>164186</v>
      </c>
      <c r="Q29" s="8">
        <v>242503</v>
      </c>
      <c r="R29" s="8">
        <v>-32.295270573972303</v>
      </c>
      <c r="S29" s="8">
        <v>2.6413526823237099</v>
      </c>
      <c r="T29" s="8">
        <v>2.8593594421512298</v>
      </c>
      <c r="U29" s="67">
        <v>-7.6243216090212096</v>
      </c>
    </row>
    <row r="30" spans="1:21" ht="12" thickBot="1">
      <c r="A30" s="62"/>
      <c r="B30" s="51" t="s">
        <v>30</v>
      </c>
      <c r="C30" s="52"/>
      <c r="D30" s="8">
        <v>978753.701</v>
      </c>
      <c r="E30" s="8">
        <v>996282</v>
      </c>
      <c r="F30" s="66">
        <v>98.240628757721197</v>
      </c>
      <c r="G30" s="9"/>
      <c r="H30" s="9"/>
      <c r="I30" s="8">
        <v>133251.09</v>
      </c>
      <c r="J30" s="66">
        <v>13.614363844944499</v>
      </c>
      <c r="K30" s="9"/>
      <c r="L30" s="9"/>
      <c r="M30" s="9"/>
      <c r="N30" s="8">
        <v>33859535.325800002</v>
      </c>
      <c r="O30" s="8">
        <v>62148214.791299999</v>
      </c>
      <c r="P30" s="8">
        <v>90128</v>
      </c>
      <c r="Q30" s="8">
        <v>176539</v>
      </c>
      <c r="R30" s="8">
        <v>-48.947258112938201</v>
      </c>
      <c r="S30" s="8">
        <v>12.299453837874999</v>
      </c>
      <c r="T30" s="8">
        <v>12.444738451560299</v>
      </c>
      <c r="U30" s="67">
        <v>-1.16743806429328</v>
      </c>
    </row>
    <row r="31" spans="1:21" ht="12" thickBot="1">
      <c r="A31" s="62"/>
      <c r="B31" s="51" t="s">
        <v>31</v>
      </c>
      <c r="C31" s="52"/>
      <c r="D31" s="8">
        <v>512601.71950000001</v>
      </c>
      <c r="E31" s="8">
        <v>704994</v>
      </c>
      <c r="F31" s="66">
        <v>72.710082568078604</v>
      </c>
      <c r="G31" s="9"/>
      <c r="H31" s="9"/>
      <c r="I31" s="8">
        <v>17901.570400000001</v>
      </c>
      <c r="J31" s="66">
        <v>3.4922962056119302</v>
      </c>
      <c r="K31" s="9"/>
      <c r="L31" s="9"/>
      <c r="M31" s="9"/>
      <c r="N31" s="8">
        <v>24941878.316199999</v>
      </c>
      <c r="O31" s="8">
        <v>45244632.8939</v>
      </c>
      <c r="P31" s="8">
        <v>25767</v>
      </c>
      <c r="Q31" s="8">
        <v>68213</v>
      </c>
      <c r="R31" s="8">
        <v>-62.225675457757298</v>
      </c>
      <c r="S31" s="8">
        <v>22.147752404237998</v>
      </c>
      <c r="T31" s="8">
        <v>43.7711768211338</v>
      </c>
      <c r="U31" s="67">
        <v>-49.401057927360803</v>
      </c>
    </row>
    <row r="32" spans="1:21" ht="12" thickBot="1">
      <c r="A32" s="62"/>
      <c r="B32" s="51" t="s">
        <v>32</v>
      </c>
      <c r="C32" s="52"/>
      <c r="D32" s="8">
        <v>104023.5389</v>
      </c>
      <c r="E32" s="8">
        <v>102616</v>
      </c>
      <c r="F32" s="66">
        <v>101.37165636937701</v>
      </c>
      <c r="G32" s="9"/>
      <c r="H32" s="9"/>
      <c r="I32" s="8">
        <v>27957.723300000001</v>
      </c>
      <c r="J32" s="66">
        <v>26.876343177361399</v>
      </c>
      <c r="K32" s="9"/>
      <c r="L32" s="9"/>
      <c r="M32" s="9"/>
      <c r="N32" s="8">
        <v>4463834.3678000001</v>
      </c>
      <c r="O32" s="8">
        <v>7562477.0458000004</v>
      </c>
      <c r="P32" s="8">
        <v>30675</v>
      </c>
      <c r="Q32" s="8">
        <v>46160</v>
      </c>
      <c r="R32" s="8">
        <v>-33.5463604852686</v>
      </c>
      <c r="S32" s="8">
        <v>3.9509032436837801</v>
      </c>
      <c r="T32" s="8">
        <v>3.8013970082322399</v>
      </c>
      <c r="U32" s="67">
        <v>3.9329287398232302</v>
      </c>
    </row>
    <row r="33" spans="1:21" ht="12" thickBot="1">
      <c r="A33" s="62"/>
      <c r="B33" s="51" t="s">
        <v>33</v>
      </c>
      <c r="C33" s="52"/>
      <c r="D33" s="8">
        <v>86.239599999999996</v>
      </c>
      <c r="E33" s="9"/>
      <c r="F33" s="9"/>
      <c r="G33" s="9"/>
      <c r="H33" s="9"/>
      <c r="I33" s="8">
        <v>17.9208</v>
      </c>
      <c r="J33" s="66">
        <v>20.780244806330298</v>
      </c>
      <c r="K33" s="9"/>
      <c r="L33" s="9"/>
      <c r="M33" s="9"/>
      <c r="N33" s="8">
        <v>2867.4414999999999</v>
      </c>
      <c r="O33" s="8">
        <v>6207.9492</v>
      </c>
      <c r="P33" s="8">
        <v>19</v>
      </c>
      <c r="Q33" s="8">
        <v>18</v>
      </c>
      <c r="R33" s="8">
        <v>5.5555555555555598</v>
      </c>
      <c r="S33" s="8">
        <v>7.0421052631579002</v>
      </c>
      <c r="T33" s="8">
        <v>6.7944444444444398</v>
      </c>
      <c r="U33" s="67">
        <v>3.64504884451522</v>
      </c>
    </row>
    <row r="34" spans="1:21" ht="12" thickBot="1">
      <c r="A34" s="62"/>
      <c r="B34" s="51" t="s">
        <v>57</v>
      </c>
      <c r="C34" s="52"/>
      <c r="D34" s="9"/>
      <c r="E34" s="9"/>
      <c r="F34" s="9"/>
      <c r="G34" s="9"/>
      <c r="H34" s="9"/>
      <c r="I34" s="9"/>
      <c r="J34" s="9"/>
      <c r="K34" s="9"/>
      <c r="L34" s="9"/>
      <c r="M34" s="9"/>
      <c r="N34" s="8">
        <v>1</v>
      </c>
      <c r="O34" s="8">
        <v>1</v>
      </c>
      <c r="P34" s="9"/>
      <c r="Q34" s="9"/>
      <c r="R34" s="9"/>
      <c r="S34" s="9"/>
      <c r="T34" s="9"/>
      <c r="U34" s="17"/>
    </row>
    <row r="35" spans="1:21" ht="12" thickBot="1">
      <c r="A35" s="62"/>
      <c r="B35" s="51" t="s">
        <v>34</v>
      </c>
      <c r="C35" s="52"/>
      <c r="D35" s="8">
        <v>94814.055600000007</v>
      </c>
      <c r="E35" s="8">
        <v>118897</v>
      </c>
      <c r="F35" s="66">
        <v>79.744699698058</v>
      </c>
      <c r="G35" s="9"/>
      <c r="H35" s="9"/>
      <c r="I35" s="8">
        <v>7004.8647000000001</v>
      </c>
      <c r="J35" s="66">
        <v>7.3880023965560699</v>
      </c>
      <c r="K35" s="9"/>
      <c r="L35" s="9"/>
      <c r="M35" s="9"/>
      <c r="N35" s="8">
        <v>2061357.8598</v>
      </c>
      <c r="O35" s="8">
        <v>3035756.0389</v>
      </c>
      <c r="P35" s="8">
        <v>9269</v>
      </c>
      <c r="Q35" s="8">
        <v>16889</v>
      </c>
      <c r="R35" s="8">
        <v>-45.118124222867003</v>
      </c>
      <c r="S35" s="8">
        <v>10.253287377279101</v>
      </c>
      <c r="T35" s="8">
        <v>10.858908472970599</v>
      </c>
      <c r="U35" s="67">
        <v>-5.5771820639150897</v>
      </c>
    </row>
    <row r="36" spans="1:21" ht="12" customHeight="1" thickBot="1">
      <c r="A36" s="62"/>
      <c r="B36" s="51" t="s">
        <v>58</v>
      </c>
      <c r="C36" s="52"/>
      <c r="D36" s="9"/>
      <c r="E36" s="8">
        <v>420230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62"/>
      <c r="B37" s="51" t="s">
        <v>59</v>
      </c>
      <c r="C37" s="52"/>
      <c r="D37" s="9"/>
      <c r="E37" s="8">
        <v>368800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62"/>
      <c r="B38" s="51" t="s">
        <v>60</v>
      </c>
      <c r="C38" s="52"/>
      <c r="D38" s="9"/>
      <c r="E38" s="8">
        <v>285697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62"/>
      <c r="B39" s="51" t="s">
        <v>35</v>
      </c>
      <c r="C39" s="52"/>
      <c r="D39" s="8">
        <v>234867.69200000001</v>
      </c>
      <c r="E39" s="8">
        <v>315360</v>
      </c>
      <c r="F39" s="66">
        <v>74.476056570268895</v>
      </c>
      <c r="G39" s="9"/>
      <c r="H39" s="9"/>
      <c r="I39" s="8">
        <v>11239.1188</v>
      </c>
      <c r="J39" s="66">
        <v>4.7852979285035104</v>
      </c>
      <c r="K39" s="9"/>
      <c r="L39" s="9"/>
      <c r="M39" s="9"/>
      <c r="N39" s="8">
        <v>7417749.4852</v>
      </c>
      <c r="O39" s="8">
        <v>14194138.3795</v>
      </c>
      <c r="P39" s="8">
        <v>403</v>
      </c>
      <c r="Q39" s="8">
        <v>555</v>
      </c>
      <c r="R39" s="8">
        <v>-27.387387387387399</v>
      </c>
      <c r="S39" s="8">
        <v>690.55136476426799</v>
      </c>
      <c r="T39" s="8">
        <v>699.06702702702705</v>
      </c>
      <c r="U39" s="67">
        <v>-1.21814674895685</v>
      </c>
    </row>
    <row r="40" spans="1:21" ht="12" thickBot="1">
      <c r="A40" s="62"/>
      <c r="B40" s="51" t="s">
        <v>36</v>
      </c>
      <c r="C40" s="52"/>
      <c r="D40" s="8">
        <v>447990.1409</v>
      </c>
      <c r="E40" s="8">
        <v>485221</v>
      </c>
      <c r="F40" s="66">
        <v>92.327030548966405</v>
      </c>
      <c r="G40" s="9"/>
      <c r="H40" s="9"/>
      <c r="I40" s="8">
        <v>29782.970700000002</v>
      </c>
      <c r="J40" s="66">
        <v>6.6481308361310898</v>
      </c>
      <c r="K40" s="9"/>
      <c r="L40" s="9"/>
      <c r="M40" s="9"/>
      <c r="N40" s="8">
        <v>13766334.1677</v>
      </c>
      <c r="O40" s="8">
        <v>23876590.824700002</v>
      </c>
      <c r="P40" s="8">
        <v>2444</v>
      </c>
      <c r="Q40" s="8">
        <v>5393</v>
      </c>
      <c r="R40" s="8">
        <v>-54.681995178935701</v>
      </c>
      <c r="S40" s="8">
        <v>223.92371112929601</v>
      </c>
      <c r="T40" s="8">
        <v>241.87902651585401</v>
      </c>
      <c r="U40" s="67">
        <v>-7.4232626305781704</v>
      </c>
    </row>
    <row r="41" spans="1:21" ht="12" thickBot="1">
      <c r="A41" s="62"/>
      <c r="B41" s="51" t="s">
        <v>61</v>
      </c>
      <c r="C41" s="52"/>
      <c r="D41" s="9"/>
      <c r="E41" s="8">
        <v>142516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62"/>
      <c r="B42" s="51" t="s">
        <v>62</v>
      </c>
      <c r="C42" s="52"/>
      <c r="D42" s="9"/>
      <c r="E42" s="8">
        <v>54610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63"/>
      <c r="B43" s="51" t="s">
        <v>37</v>
      </c>
      <c r="C43" s="52"/>
      <c r="D43" s="10">
        <v>8666.8665999999994</v>
      </c>
      <c r="E43" s="11"/>
      <c r="F43" s="11"/>
      <c r="G43" s="11"/>
      <c r="H43" s="11"/>
      <c r="I43" s="10">
        <v>755.63430000000005</v>
      </c>
      <c r="J43" s="68">
        <v>8.7186561750010103</v>
      </c>
      <c r="K43" s="11"/>
      <c r="L43" s="11"/>
      <c r="M43" s="11"/>
      <c r="N43" s="10">
        <v>1103588.6810999999</v>
      </c>
      <c r="O43" s="10">
        <v>1938524.1895000001</v>
      </c>
      <c r="P43" s="10">
        <v>27</v>
      </c>
      <c r="Q43" s="10">
        <v>61</v>
      </c>
      <c r="R43" s="10">
        <v>-55.737704918032797</v>
      </c>
      <c r="S43" s="10">
        <v>374.48888888888899</v>
      </c>
      <c r="T43" s="10">
        <v>417.15737704918001</v>
      </c>
      <c r="U43" s="69">
        <v>-10.2283911319303</v>
      </c>
    </row>
  </sheetData>
  <mergeCells count="41"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A1:U4"/>
    <mergeCell ref="W1:W4"/>
    <mergeCell ref="B6:C6"/>
    <mergeCell ref="A7:C7"/>
    <mergeCell ref="B8:C8"/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I8" sqref="I8"/>
    </sheetView>
  </sheetViews>
  <sheetFormatPr defaultRowHeight="13.5"/>
  <cols>
    <col min="1" max="1" width="3.25" style="21" bestFit="1" customWidth="1"/>
    <col min="2" max="2" width="5.625" style="21" bestFit="1" customWidth="1"/>
    <col min="3" max="3" width="10.25" style="21" bestFit="1" customWidth="1"/>
    <col min="4" max="6" width="11.25" style="21" bestFit="1" customWidth="1"/>
    <col min="7" max="7" width="12.75" style="21" bestFit="1" customWidth="1"/>
    <col min="8" max="8" width="9" style="21"/>
    <col min="9" max="16384" width="9" style="19"/>
  </cols>
  <sheetData>
    <row r="1" spans="1:8" ht="16.5">
      <c r="A1" s="18" t="s">
        <v>63</v>
      </c>
      <c r="B1" s="18" t="s">
        <v>38</v>
      </c>
      <c r="C1" s="18" t="s">
        <v>39</v>
      </c>
      <c r="D1" s="18" t="s">
        <v>40</v>
      </c>
      <c r="E1" s="18" t="s">
        <v>41</v>
      </c>
      <c r="F1" s="18" t="s">
        <v>64</v>
      </c>
      <c r="G1" s="18" t="s">
        <v>41</v>
      </c>
      <c r="H1" s="18" t="s">
        <v>65</v>
      </c>
    </row>
    <row r="2" spans="1:8" ht="16.5">
      <c r="A2" s="20" t="s">
        <v>66</v>
      </c>
      <c r="B2" s="20">
        <v>12</v>
      </c>
      <c r="C2" s="20">
        <v>40135</v>
      </c>
      <c r="D2" s="20">
        <v>425950.58379829099</v>
      </c>
      <c r="E2" s="20">
        <v>343629.32289316203</v>
      </c>
      <c r="F2" s="20">
        <v>82321.260905128205</v>
      </c>
      <c r="G2" s="20">
        <v>343629.32289316203</v>
      </c>
      <c r="H2" s="20">
        <v>0.19326481530099601</v>
      </c>
    </row>
    <row r="3" spans="1:8" ht="16.5">
      <c r="A3" s="20" t="s">
        <v>67</v>
      </c>
      <c r="B3" s="20">
        <v>13</v>
      </c>
      <c r="C3" s="20">
        <v>8079.442</v>
      </c>
      <c r="D3" s="20">
        <v>61466.042124476196</v>
      </c>
      <c r="E3" s="20">
        <v>48932.209483382503</v>
      </c>
      <c r="F3" s="20">
        <v>12533.832641093701</v>
      </c>
      <c r="G3" s="20">
        <v>48932.209483382503</v>
      </c>
      <c r="H3" s="20">
        <v>0.20391475045214699</v>
      </c>
    </row>
    <row r="4" spans="1:8" ht="16.5">
      <c r="A4" s="20" t="s">
        <v>68</v>
      </c>
      <c r="B4" s="20">
        <v>14</v>
      </c>
      <c r="C4" s="20">
        <v>97601</v>
      </c>
      <c r="D4" s="20">
        <v>86680.926205128198</v>
      </c>
      <c r="E4" s="20">
        <v>69187.051212820501</v>
      </c>
      <c r="F4" s="20">
        <v>17493.874992307701</v>
      </c>
      <c r="G4" s="20">
        <v>69187.051212820501</v>
      </c>
      <c r="H4" s="20">
        <v>0.201819197811856</v>
      </c>
    </row>
    <row r="5" spans="1:8" ht="16.5">
      <c r="A5" s="20" t="s">
        <v>69</v>
      </c>
      <c r="B5" s="20">
        <v>15</v>
      </c>
      <c r="C5" s="20">
        <v>3506</v>
      </c>
      <c r="D5" s="20">
        <v>50417.231535897401</v>
      </c>
      <c r="E5" s="20">
        <v>41182.802997435901</v>
      </c>
      <c r="F5" s="20">
        <v>9234.4285384615396</v>
      </c>
      <c r="G5" s="20">
        <v>41182.802997435901</v>
      </c>
      <c r="H5" s="20">
        <v>0.183160166814922</v>
      </c>
    </row>
    <row r="6" spans="1:8" ht="16.5">
      <c r="A6" s="20" t="s">
        <v>70</v>
      </c>
      <c r="B6" s="20">
        <v>16</v>
      </c>
      <c r="C6" s="20">
        <v>4565</v>
      </c>
      <c r="D6" s="20">
        <v>191504.09987265</v>
      </c>
      <c r="E6" s="20">
        <v>190189.219219658</v>
      </c>
      <c r="F6" s="20">
        <v>1314.88065299145</v>
      </c>
      <c r="G6" s="20">
        <v>190189.219219658</v>
      </c>
      <c r="H6" s="20">
        <v>6.8660705116279502E-3</v>
      </c>
    </row>
    <row r="7" spans="1:8" ht="16.5">
      <c r="A7" s="20" t="s">
        <v>71</v>
      </c>
      <c r="B7" s="20">
        <v>17</v>
      </c>
      <c r="C7" s="20">
        <v>16574</v>
      </c>
      <c r="D7" s="20">
        <v>256216.35027093999</v>
      </c>
      <c r="E7" s="20">
        <v>193923.27464273499</v>
      </c>
      <c r="F7" s="20">
        <v>62293.075628205101</v>
      </c>
      <c r="G7" s="20">
        <v>193923.27464273499</v>
      </c>
      <c r="H7" s="20">
        <v>0.24312685573084</v>
      </c>
    </row>
    <row r="8" spans="1:8" ht="16.5">
      <c r="A8" s="20" t="s">
        <v>72</v>
      </c>
      <c r="B8" s="20">
        <v>18</v>
      </c>
      <c r="C8" s="20">
        <v>46665</v>
      </c>
      <c r="D8" s="20">
        <v>153335.55088461499</v>
      </c>
      <c r="E8" s="20">
        <v>134112.78886666699</v>
      </c>
      <c r="F8" s="20">
        <v>19222.762017948698</v>
      </c>
      <c r="G8" s="20">
        <v>134112.78886666699</v>
      </c>
      <c r="H8" s="20">
        <v>0.125364026196468</v>
      </c>
    </row>
    <row r="9" spans="1:8" ht="16.5">
      <c r="A9" s="20" t="s">
        <v>73</v>
      </c>
      <c r="B9" s="20">
        <v>19</v>
      </c>
      <c r="C9" s="20">
        <v>19061</v>
      </c>
      <c r="D9" s="20">
        <v>84229.647257264995</v>
      </c>
      <c r="E9" s="20">
        <v>71186.017062393206</v>
      </c>
      <c r="F9" s="20">
        <v>13043.630194871799</v>
      </c>
      <c r="G9" s="20">
        <v>71186.017062393206</v>
      </c>
      <c r="H9" s="20">
        <v>0.154857946336072</v>
      </c>
    </row>
    <row r="10" spans="1:8" ht="16.5">
      <c r="A10" s="20" t="s">
        <v>74</v>
      </c>
      <c r="B10" s="20">
        <v>21</v>
      </c>
      <c r="C10" s="20">
        <v>171339</v>
      </c>
      <c r="D10" s="20">
        <v>618576.94830000005</v>
      </c>
      <c r="E10" s="20">
        <v>572389.03280000004</v>
      </c>
      <c r="F10" s="20">
        <v>46187.915500000003</v>
      </c>
      <c r="G10" s="20">
        <v>572389.03280000004</v>
      </c>
      <c r="H10" s="20">
        <v>7.4668019277044903E-2</v>
      </c>
    </row>
    <row r="11" spans="1:8" ht="16.5">
      <c r="A11" s="20" t="s">
        <v>75</v>
      </c>
      <c r="B11" s="20">
        <v>22</v>
      </c>
      <c r="C11" s="20">
        <v>65762</v>
      </c>
      <c r="D11" s="20">
        <v>843724.28836666699</v>
      </c>
      <c r="E11" s="20">
        <v>788352.66156666703</v>
      </c>
      <c r="F11" s="20">
        <v>55371.626799999998</v>
      </c>
      <c r="G11" s="20">
        <v>788352.66156666703</v>
      </c>
      <c r="H11" s="20">
        <v>6.5627631636860695E-2</v>
      </c>
    </row>
    <row r="12" spans="1:8" ht="16.5">
      <c r="A12" s="20" t="s">
        <v>76</v>
      </c>
      <c r="B12" s="20">
        <v>23</v>
      </c>
      <c r="C12" s="20">
        <v>188604.55600000001</v>
      </c>
      <c r="D12" s="20">
        <v>1121013.04081282</v>
      </c>
      <c r="E12" s="20">
        <v>974580.61682564102</v>
      </c>
      <c r="F12" s="20">
        <v>146432.42398717901</v>
      </c>
      <c r="G12" s="20">
        <v>974580.61682564102</v>
      </c>
      <c r="H12" s="20">
        <v>0.13062508521846</v>
      </c>
    </row>
    <row r="13" spans="1:8" ht="16.5">
      <c r="A13" s="20" t="s">
        <v>77</v>
      </c>
      <c r="B13" s="20">
        <v>24</v>
      </c>
      <c r="C13" s="20">
        <v>11245</v>
      </c>
      <c r="D13" s="20">
        <v>318876.65296923101</v>
      </c>
      <c r="E13" s="20">
        <v>278415.06349230802</v>
      </c>
      <c r="F13" s="20">
        <v>40461.589476923102</v>
      </c>
      <c r="G13" s="20">
        <v>278415.06349230802</v>
      </c>
      <c r="H13" s="20">
        <v>0.12688790195256899</v>
      </c>
    </row>
    <row r="14" spans="1:8" ht="16.5">
      <c r="A14" s="20" t="s">
        <v>78</v>
      </c>
      <c r="B14" s="20">
        <v>25</v>
      </c>
      <c r="C14" s="20">
        <v>57165</v>
      </c>
      <c r="D14" s="20">
        <v>642366.17599999998</v>
      </c>
      <c r="E14" s="20">
        <v>597408.83680000005</v>
      </c>
      <c r="F14" s="20">
        <v>44957.339200000002</v>
      </c>
      <c r="G14" s="20">
        <v>597408.83680000005</v>
      </c>
      <c r="H14" s="20">
        <v>6.9987089731200297E-2</v>
      </c>
    </row>
    <row r="15" spans="1:8" ht="16.5">
      <c r="A15" s="20" t="s">
        <v>79</v>
      </c>
      <c r="B15" s="20">
        <v>26</v>
      </c>
      <c r="C15" s="20">
        <v>49615</v>
      </c>
      <c r="D15" s="20">
        <v>248974.57678872201</v>
      </c>
      <c r="E15" s="20">
        <v>222885.46691654201</v>
      </c>
      <c r="F15" s="20">
        <v>26089.109872180601</v>
      </c>
      <c r="G15" s="20">
        <v>222885.46691654201</v>
      </c>
      <c r="H15" s="20">
        <v>0.104786240461489</v>
      </c>
    </row>
    <row r="16" spans="1:8" ht="16.5">
      <c r="A16" s="20" t="s">
        <v>80</v>
      </c>
      <c r="B16" s="20">
        <v>27</v>
      </c>
      <c r="C16" s="20">
        <v>152850.435</v>
      </c>
      <c r="D16" s="20">
        <v>867901.34062831895</v>
      </c>
      <c r="E16" s="20">
        <v>760674.73198407097</v>
      </c>
      <c r="F16" s="20">
        <v>107226.608644248</v>
      </c>
      <c r="G16" s="20">
        <v>760674.73198407097</v>
      </c>
      <c r="H16" s="20">
        <v>0.123547001974465</v>
      </c>
    </row>
    <row r="17" spans="1:8" ht="16.5">
      <c r="A17" s="20" t="s">
        <v>81</v>
      </c>
      <c r="B17" s="20">
        <v>29</v>
      </c>
      <c r="C17" s="20">
        <v>179809</v>
      </c>
      <c r="D17" s="20">
        <v>2044036.2847923101</v>
      </c>
      <c r="E17" s="20">
        <v>1802561.1566512799</v>
      </c>
      <c r="F17" s="20">
        <v>241475.12814102601</v>
      </c>
      <c r="G17" s="20">
        <v>1802561.1566512799</v>
      </c>
      <c r="H17" s="20">
        <v>0.118136419562416</v>
      </c>
    </row>
    <row r="18" spans="1:8" ht="16.5">
      <c r="A18" s="20" t="s">
        <v>82</v>
      </c>
      <c r="B18" s="20">
        <v>31</v>
      </c>
      <c r="C18" s="20">
        <v>30995.136999999999</v>
      </c>
      <c r="D18" s="20">
        <v>214480.856879759</v>
      </c>
      <c r="E18" s="20">
        <v>179185.54203743199</v>
      </c>
      <c r="F18" s="20">
        <v>35295.314842327403</v>
      </c>
      <c r="G18" s="20">
        <v>179185.54203743199</v>
      </c>
      <c r="H18" s="20">
        <v>0.16456160869458999</v>
      </c>
    </row>
    <row r="19" spans="1:8" ht="16.5">
      <c r="A19" s="20" t="s">
        <v>83</v>
      </c>
      <c r="B19" s="20">
        <v>32</v>
      </c>
      <c r="C19" s="20">
        <v>8801.33</v>
      </c>
      <c r="D19" s="20">
        <v>139824.55066298301</v>
      </c>
      <c r="E19" s="20">
        <v>124512.123178394</v>
      </c>
      <c r="F19" s="20">
        <v>15312.427484588799</v>
      </c>
      <c r="G19" s="20">
        <v>124512.123178394</v>
      </c>
      <c r="H19" s="20">
        <v>0.10951172317010401</v>
      </c>
    </row>
    <row r="20" spans="1:8" ht="16.5">
      <c r="A20" s="20" t="s">
        <v>84</v>
      </c>
      <c r="B20" s="20">
        <v>33</v>
      </c>
      <c r="C20" s="20">
        <v>49151.061000000002</v>
      </c>
      <c r="D20" s="20">
        <v>489354.12636597798</v>
      </c>
      <c r="E20" s="20">
        <v>389528.52472231799</v>
      </c>
      <c r="F20" s="20">
        <v>99825.601643660601</v>
      </c>
      <c r="G20" s="20">
        <v>389528.52472231799</v>
      </c>
      <c r="H20" s="20">
        <v>0.203994604858002</v>
      </c>
    </row>
    <row r="21" spans="1:8" ht="16.5">
      <c r="A21" s="20" t="s">
        <v>85</v>
      </c>
      <c r="B21" s="20">
        <v>34</v>
      </c>
      <c r="C21" s="20">
        <v>40965.353000000003</v>
      </c>
      <c r="D21" s="20">
        <v>189067.10362648801</v>
      </c>
      <c r="E21" s="20">
        <v>134773.42535937001</v>
      </c>
      <c r="F21" s="20">
        <v>54293.678267118499</v>
      </c>
      <c r="G21" s="20">
        <v>134773.42535937001</v>
      </c>
      <c r="H21" s="20">
        <v>0.287166181877829</v>
      </c>
    </row>
    <row r="22" spans="1:8" ht="16.5">
      <c r="A22" s="20" t="s">
        <v>86</v>
      </c>
      <c r="B22" s="20">
        <v>35</v>
      </c>
      <c r="C22" s="20">
        <v>25287.554</v>
      </c>
      <c r="D22" s="20">
        <v>575914.35915132705</v>
      </c>
      <c r="E22" s="20">
        <v>544914.73100722104</v>
      </c>
      <c r="F22" s="20">
        <v>30999.628144105998</v>
      </c>
      <c r="G22" s="20">
        <v>544914.73100722104</v>
      </c>
      <c r="H22" s="20">
        <v>5.3826801939419099E-2</v>
      </c>
    </row>
    <row r="23" spans="1:8" ht="16.5">
      <c r="A23" s="20" t="s">
        <v>87</v>
      </c>
      <c r="B23" s="20">
        <v>36</v>
      </c>
      <c r="C23" s="20">
        <v>96641.54</v>
      </c>
      <c r="D23" s="20">
        <v>433152.79522477899</v>
      </c>
      <c r="E23" s="20">
        <v>362710.93548318301</v>
      </c>
      <c r="F23" s="20">
        <v>70441.859741595501</v>
      </c>
      <c r="G23" s="20">
        <v>362710.93548318301</v>
      </c>
      <c r="H23" s="20">
        <v>0.162625892105904</v>
      </c>
    </row>
    <row r="24" spans="1:8" ht="16.5">
      <c r="A24" s="20" t="s">
        <v>88</v>
      </c>
      <c r="B24" s="20">
        <v>37</v>
      </c>
      <c r="C24" s="20">
        <v>110858.659</v>
      </c>
      <c r="D24" s="20">
        <v>978753.72022654896</v>
      </c>
      <c r="E24" s="20">
        <v>845502.57224557304</v>
      </c>
      <c r="F24" s="20">
        <v>133251.14798097499</v>
      </c>
      <c r="G24" s="20">
        <v>845502.57224557304</v>
      </c>
      <c r="H24" s="20">
        <v>0.13614369501464799</v>
      </c>
    </row>
    <row r="25" spans="1:8" ht="16.5">
      <c r="A25" s="20" t="s">
        <v>89</v>
      </c>
      <c r="B25" s="20">
        <v>38</v>
      </c>
      <c r="C25" s="20">
        <v>113354.621</v>
      </c>
      <c r="D25" s="20">
        <v>512601.71588842</v>
      </c>
      <c r="E25" s="20">
        <v>494700.142260177</v>
      </c>
      <c r="F25" s="20">
        <v>17901.573628242899</v>
      </c>
      <c r="G25" s="20">
        <v>494700.142260177</v>
      </c>
      <c r="H25" s="20">
        <v>3.4922968599932797E-2</v>
      </c>
    </row>
    <row r="26" spans="1:8" ht="16.5">
      <c r="A26" s="20" t="s">
        <v>90</v>
      </c>
      <c r="B26" s="20">
        <v>39</v>
      </c>
      <c r="C26" s="20">
        <v>72571.346000000005</v>
      </c>
      <c r="D26" s="20">
        <v>104023.472741759</v>
      </c>
      <c r="E26" s="20">
        <v>76065.846459292297</v>
      </c>
      <c r="F26" s="20">
        <v>27957.626282467001</v>
      </c>
      <c r="G26" s="20">
        <v>76065.846459292297</v>
      </c>
      <c r="H26" s="20">
        <v>0.268762670054983</v>
      </c>
    </row>
    <row r="27" spans="1:8" ht="16.5">
      <c r="A27" s="20" t="s">
        <v>91</v>
      </c>
      <c r="B27" s="20">
        <v>40</v>
      </c>
      <c r="C27" s="20">
        <v>26</v>
      </c>
      <c r="D27" s="20">
        <v>86.239500000000007</v>
      </c>
      <c r="E27" s="20">
        <v>68.318799999999996</v>
      </c>
      <c r="F27" s="20">
        <v>17.9207</v>
      </c>
      <c r="G27" s="20">
        <v>68.318799999999996</v>
      </c>
      <c r="H27" s="20">
        <v>0.207801529461558</v>
      </c>
    </row>
    <row r="28" spans="1:8" ht="16.5">
      <c r="A28" s="20" t="s">
        <v>92</v>
      </c>
      <c r="B28" s="20">
        <v>42</v>
      </c>
      <c r="C28" s="20">
        <v>6359.7089999999998</v>
      </c>
      <c r="D28" s="20">
        <v>94814.055500000002</v>
      </c>
      <c r="E28" s="20">
        <v>87809.189299999998</v>
      </c>
      <c r="F28" s="20">
        <v>7004.8662000000004</v>
      </c>
      <c r="G28" s="20">
        <v>87809.189299999998</v>
      </c>
      <c r="H28" s="20">
        <v>7.3880039863920804E-2</v>
      </c>
    </row>
    <row r="29" spans="1:8" ht="16.5">
      <c r="A29" s="20" t="s">
        <v>93</v>
      </c>
      <c r="B29" s="20">
        <v>75</v>
      </c>
      <c r="C29" s="20">
        <v>420</v>
      </c>
      <c r="D29" s="20">
        <v>234867.69230769199</v>
      </c>
      <c r="E29" s="20">
        <v>223628.57393162401</v>
      </c>
      <c r="F29" s="20">
        <v>11239.1183760684</v>
      </c>
      <c r="G29" s="20">
        <v>223628.57393162401</v>
      </c>
      <c r="H29" s="20">
        <v>4.7852977417363898E-2</v>
      </c>
    </row>
    <row r="30" spans="1:8" ht="16.5">
      <c r="A30" s="20" t="s">
        <v>94</v>
      </c>
      <c r="B30" s="20">
        <v>76</v>
      </c>
      <c r="C30" s="20">
        <v>2504</v>
      </c>
      <c r="D30" s="20">
        <v>447990.13294187997</v>
      </c>
      <c r="E30" s="20">
        <v>418207.17077692301</v>
      </c>
      <c r="F30" s="20">
        <v>29782.962164957298</v>
      </c>
      <c r="G30" s="20">
        <v>418207.17077692301</v>
      </c>
      <c r="H30" s="20">
        <v>6.64812904904339E-2</v>
      </c>
    </row>
    <row r="31" spans="1:8" ht="16.5">
      <c r="A31" s="20" t="s">
        <v>95</v>
      </c>
      <c r="B31" s="20">
        <v>99</v>
      </c>
      <c r="C31" s="20">
        <v>28</v>
      </c>
      <c r="D31" s="20">
        <v>8666.8663489902392</v>
      </c>
      <c r="E31" s="20">
        <v>7911.23211557371</v>
      </c>
      <c r="F31" s="20">
        <v>755.63423341653402</v>
      </c>
      <c r="G31" s="20">
        <v>7911.23211557371</v>
      </c>
      <c r="H31" s="20">
        <v>8.71865565925765E-2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2013-06-25T00:37:00Z</dcterms:modified>
</cp:coreProperties>
</file>