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E4" i="2"/>
  <c r="F4"/>
  <c r="G4"/>
  <c r="J4"/>
  <c r="E5"/>
  <c r="F5"/>
  <c r="G5"/>
  <c r="J5"/>
  <c r="L5" s="1"/>
  <c r="E6"/>
  <c r="F6"/>
  <c r="G6" s="1"/>
  <c r="J6"/>
  <c r="E7"/>
  <c r="F7"/>
  <c r="G7"/>
  <c r="J7"/>
  <c r="L7" s="1"/>
  <c r="E8"/>
  <c r="F8"/>
  <c r="G8" s="1"/>
  <c r="J8"/>
  <c r="E9"/>
  <c r="F9"/>
  <c r="G9"/>
  <c r="J9"/>
  <c r="L9" s="1"/>
  <c r="E10"/>
  <c r="F10"/>
  <c r="G10" s="1"/>
  <c r="J10"/>
  <c r="E11"/>
  <c r="F11"/>
  <c r="G11"/>
  <c r="J11"/>
  <c r="L11" s="1"/>
  <c r="E12"/>
  <c r="F12"/>
  <c r="G12" s="1"/>
  <c r="J12"/>
  <c r="E13"/>
  <c r="F13"/>
  <c r="G13"/>
  <c r="J13"/>
  <c r="L13" s="1"/>
  <c r="E14"/>
  <c r="F14"/>
  <c r="G14" s="1"/>
  <c r="J14"/>
  <c r="E15"/>
  <c r="F15"/>
  <c r="G15"/>
  <c r="J15"/>
  <c r="L15" s="1"/>
  <c r="E16"/>
  <c r="F16"/>
  <c r="G16" s="1"/>
  <c r="J16"/>
  <c r="E17"/>
  <c r="F17"/>
  <c r="G17"/>
  <c r="J17"/>
  <c r="L17" s="1"/>
  <c r="E18"/>
  <c r="F18"/>
  <c r="G18" s="1"/>
  <c r="J18"/>
  <c r="E19"/>
  <c r="F19"/>
  <c r="G19"/>
  <c r="J19"/>
  <c r="L19" s="1"/>
  <c r="E20"/>
  <c r="F20"/>
  <c r="G20" s="1"/>
  <c r="J20"/>
  <c r="E21"/>
  <c r="F21"/>
  <c r="G21"/>
  <c r="J21"/>
  <c r="L21" s="1"/>
  <c r="E22"/>
  <c r="F22"/>
  <c r="G22" s="1"/>
  <c r="J22"/>
  <c r="E23"/>
  <c r="F23"/>
  <c r="G23"/>
  <c r="J23"/>
  <c r="L23" s="1"/>
  <c r="E24"/>
  <c r="F24"/>
  <c r="G24" s="1"/>
  <c r="J24"/>
  <c r="E25"/>
  <c r="F25"/>
  <c r="G25"/>
  <c r="J25"/>
  <c r="L25" s="1"/>
  <c r="E26"/>
  <c r="F26"/>
  <c r="G26" s="1"/>
  <c r="J26"/>
  <c r="E27"/>
  <c r="F27"/>
  <c r="G27"/>
  <c r="J27"/>
  <c r="L27" s="1"/>
  <c r="E28"/>
  <c r="F28"/>
  <c r="G28" s="1"/>
  <c r="J28"/>
  <c r="E29"/>
  <c r="F29"/>
  <c r="G29"/>
  <c r="J29"/>
  <c r="L29" s="1"/>
  <c r="E30"/>
  <c r="F30"/>
  <c r="G30" s="1"/>
  <c r="L30" s="1"/>
  <c r="E31"/>
  <c r="F31"/>
  <c r="G31" s="1"/>
  <c r="J31"/>
  <c r="E32"/>
  <c r="F32"/>
  <c r="G32"/>
  <c r="L32" s="1"/>
  <c r="E33"/>
  <c r="F33"/>
  <c r="G33" s="1"/>
  <c r="L33" s="1"/>
  <c r="E34"/>
  <c r="F34"/>
  <c r="G34"/>
  <c r="L34" s="1"/>
  <c r="E35"/>
  <c r="F35"/>
  <c r="G35" s="1"/>
  <c r="L35" s="1"/>
  <c r="J35"/>
  <c r="E36"/>
  <c r="F36"/>
  <c r="J36"/>
  <c r="E37"/>
  <c r="F37"/>
  <c r="G37" s="1"/>
  <c r="L37" s="1"/>
  <c r="E38"/>
  <c r="F38"/>
  <c r="G38"/>
  <c r="L38" s="1"/>
  <c r="E39"/>
  <c r="F39"/>
  <c r="G39" s="1"/>
  <c r="J39"/>
  <c r="E3"/>
  <c r="F3"/>
  <c r="I4"/>
  <c r="K4" s="1"/>
  <c r="I5"/>
  <c r="K5" s="1"/>
  <c r="I6"/>
  <c r="K6" s="1"/>
  <c r="I7"/>
  <c r="K7" s="1"/>
  <c r="I8"/>
  <c r="K8" s="1"/>
  <c r="I9"/>
  <c r="K9" s="1"/>
  <c r="I10"/>
  <c r="K10" s="1"/>
  <c r="I11"/>
  <c r="K11" s="1"/>
  <c r="I12"/>
  <c r="K12" s="1"/>
  <c r="I13"/>
  <c r="K13" s="1"/>
  <c r="I14"/>
  <c r="K14" s="1"/>
  <c r="I15"/>
  <c r="K15" s="1"/>
  <c r="I16"/>
  <c r="K16" s="1"/>
  <c r="I17"/>
  <c r="K17" s="1"/>
  <c r="I18"/>
  <c r="K18" s="1"/>
  <c r="I19"/>
  <c r="K19" s="1"/>
  <c r="I20"/>
  <c r="K20" s="1"/>
  <c r="I21"/>
  <c r="K21" s="1"/>
  <c r="I22"/>
  <c r="K22" s="1"/>
  <c r="I23"/>
  <c r="K23" s="1"/>
  <c r="I24"/>
  <c r="K24" s="1"/>
  <c r="I25"/>
  <c r="K25" s="1"/>
  <c r="I26"/>
  <c r="K26" s="1"/>
  <c r="I27"/>
  <c r="K27" s="1"/>
  <c r="I28"/>
  <c r="K28" s="1"/>
  <c r="I29"/>
  <c r="K29" s="1"/>
  <c r="K30"/>
  <c r="I31"/>
  <c r="K31"/>
  <c r="K32"/>
  <c r="K33"/>
  <c r="K34"/>
  <c r="I35"/>
  <c r="K35" s="1"/>
  <c r="I36"/>
  <c r="K36" s="1"/>
  <c r="K37"/>
  <c r="K38"/>
  <c r="I39"/>
  <c r="K39" s="1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J3" l="1"/>
  <c r="L39"/>
  <c r="L31"/>
  <c r="L28"/>
  <c r="L26"/>
  <c r="L24"/>
  <c r="L22"/>
  <c r="L20"/>
  <c r="L18"/>
  <c r="L16"/>
  <c r="L14"/>
  <c r="L12"/>
  <c r="L10"/>
  <c r="L8"/>
  <c r="L6"/>
  <c r="G3"/>
  <c r="L3" s="1"/>
  <c r="G36"/>
  <c r="L36" s="1"/>
  <c r="L4"/>
  <c r="I3"/>
  <c r="K3" s="1"/>
</calcChain>
</file>

<file path=xl/sharedStrings.xml><?xml version="1.0" encoding="utf-8"?>
<sst xmlns="http://schemas.openxmlformats.org/spreadsheetml/2006/main" count="144" uniqueCount="101">
  <si>
    <t>日销售总额</t>
  </si>
  <si>
    <t>销售预算金额</t>
  </si>
  <si>
    <t>销售预算完成率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</si>
  <si>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</si>
  <si>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</si>
  <si>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</si>
  <si>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</si>
  <si>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</si>
  <si>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</si>
  <si>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</si>
  <si>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</si>
  <si>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</si>
  <si>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</si>
  <si>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</si>
  <si>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</si>
  <si>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</si>
  <si>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</si>
  <si>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</si>
  <si>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</si>
  <si>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</si>
  <si>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</si>
  <si>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</si>
  <si>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</si>
  <si>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</si>
  <si>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</si>
  <si>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</si>
  <si>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</si>
  <si>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</si>
  <si>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</si>
  <si>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</si>
  <si>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</si>
  <si>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</si>
  <si>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</si>
  <si>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</si>
  <si>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</si>
  <si>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</si>
  <si>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</si>
  <si>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</si>
  <si>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DEPT</t>
  </si>
  <si>
    <t>QTY</t>
  </si>
  <si>
    <t>AMT</t>
  </si>
  <si>
    <t>COST</t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</si>
  <si>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</si>
  <si>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</si>
  <si>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</si>
  <si>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</si>
  <si>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</si>
  <si>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</si>
  <si>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</si>
  <si>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</si>
  <si>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</si>
  <si>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当日客流量</t>
  </si>
  <si>
    <t>昨天客流量</t>
  </si>
  <si>
    <t>与昨天相比的客流量差异</t>
  </si>
  <si>
    <t>成交价格</t>
  </si>
  <si>
    <t>昨天销售成交价格</t>
  </si>
  <si>
    <t>与昨天相比的销售成交价格差异</t>
  </si>
  <si>
    <t>41-周转筐</t>
  </si>
  <si>
    <t>71-黑电</t>
  </si>
  <si>
    <t>72-空调</t>
  </si>
  <si>
    <t>73-冰箱</t>
  </si>
  <si>
    <t>77-洗衣机</t>
  </si>
  <si>
    <t>78-厨卫</t>
  </si>
  <si>
    <t xml:space="preserve">   </t>
  </si>
  <si>
    <t>PROFIT</t>
  </si>
  <si>
    <t>PROFIT_RATE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</si>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</sst>
</file>

<file path=xl/styles.xml><?xml version="1.0" encoding="utf-8"?>
<styleSheet xmlns="http://schemas.openxmlformats.org/spreadsheetml/2006/main">
  <numFmts count="2">
    <numFmt numFmtId="176" formatCode="#,##0.00&quot;%&quot;"/>
    <numFmt numFmtId="177" formatCode="0.00_ "/>
  </numFmts>
  <fonts count="3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b/>
      <sz val="11"/>
      <color indexed="64"/>
      <name val="Arial Narrow"/>
      <family val="2"/>
    </font>
    <font>
      <sz val="11"/>
      <color indexed="64"/>
      <name val="Arial Narrow"/>
      <family val="2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8"/>
      <color rgb="FF333399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7" fontId="20" fillId="0" borderId="0" xfId="0" applyNumberFormat="1" applyFont="1">
      <alignment vertical="center"/>
    </xf>
    <xf numFmtId="0" fontId="29" fillId="0" borderId="19" xfId="0" applyFont="1" applyBorder="1" applyAlignment="1">
      <alignment horizontal="left"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0" fontId="22" fillId="34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0" fontId="24" fillId="0" borderId="0" xfId="0" applyNumberFormat="1" applyFont="1" applyAlignment="1"/>
    <xf numFmtId="0" fontId="0" fillId="0" borderId="0" xfId="0" applyAlignment="1"/>
    <xf numFmtId="0" fontId="25" fillId="0" borderId="0" xfId="0" applyNumberFormat="1" applyFont="1" applyAlignment="1"/>
    <xf numFmtId="0" fontId="0" fillId="0" borderId="0" xfId="0" applyNumberFormat="1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6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7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28" fillId="0" borderId="0" xfId="0" applyFont="1" applyAlignment="1">
      <alignment horizontal="left" wrapText="1"/>
    </xf>
    <xf numFmtId="176" fontId="22" fillId="34" borderId="10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4" fontId="21" fillId="35" borderId="12" xfId="0" applyNumberFormat="1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4" fontId="21" fillId="35" borderId="20" xfId="0" applyNumberFormat="1" applyFont="1" applyFill="1" applyBorder="1" applyAlignment="1">
      <alignment horizontal="right" vertical="top" wrapText="1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cid:7393133f13" TargetMode="External"/><Relationship Id="rId13" Type="http://schemas.openxmlformats.org/officeDocument/2006/relationships/hyperlink" Target="cid:78c0f45a2" TargetMode="External"/><Relationship Id="rId3" Type="http://schemas.openxmlformats.org/officeDocument/2006/relationships/image" Target="cid:650096f013" TargetMode="External"/><Relationship Id="rId7" Type="http://schemas.openxmlformats.org/officeDocument/2006/relationships/hyperlink" Target="cid:7393130e2" TargetMode="External"/><Relationship Id="rId12" Type="http://schemas.openxmlformats.org/officeDocument/2006/relationships/image" Target="cid:78be76ce13" TargetMode="External"/><Relationship Id="rId2" Type="http://schemas.openxmlformats.org/officeDocument/2006/relationships/hyperlink" Target="cid:650096c02" TargetMode="External"/><Relationship Id="rId16" Type="http://schemas.openxmlformats.org/officeDocument/2006/relationships/image" Target="cid:7dde59d613" TargetMode="External"/><Relationship Id="rId1" Type="http://schemas.openxmlformats.org/officeDocument/2006/relationships/image" Target="../media/image1.jpeg"/><Relationship Id="rId6" Type="http://schemas.openxmlformats.org/officeDocument/2006/relationships/image" Target="cid:738f7e7313" TargetMode="External"/><Relationship Id="rId11" Type="http://schemas.openxmlformats.org/officeDocument/2006/relationships/hyperlink" Target="cid:78be76a62" TargetMode="External"/><Relationship Id="rId5" Type="http://schemas.openxmlformats.org/officeDocument/2006/relationships/hyperlink" Target="cid:738f7e472" TargetMode="External"/><Relationship Id="rId15" Type="http://schemas.openxmlformats.org/officeDocument/2006/relationships/hyperlink" Target="cid:7dde59952" TargetMode="External"/><Relationship Id="rId10" Type="http://schemas.openxmlformats.org/officeDocument/2006/relationships/image" Target="cid:7395293113" TargetMode="External"/><Relationship Id="rId4" Type="http://schemas.openxmlformats.org/officeDocument/2006/relationships/image" Target="../media/image2.jpeg"/><Relationship Id="rId9" Type="http://schemas.openxmlformats.org/officeDocument/2006/relationships/hyperlink" Target="cid:739529052" TargetMode="External"/><Relationship Id="rId14" Type="http://schemas.openxmlformats.org/officeDocument/2006/relationships/image" Target="cid:78c0f480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6" sqref="A6:XFD6"/>
    </sheetView>
  </sheetViews>
  <sheetFormatPr defaultRowHeight="11.25"/>
  <cols>
    <col min="1" max="1" width="7.75" style="1" customWidth="1"/>
    <col min="2" max="2" width="3" style="22" bestFit="1" customWidth="1"/>
    <col min="3" max="4" width="9" style="1"/>
    <col min="5" max="5" width="10.5" style="1" bestFit="1" customWidth="1"/>
    <col min="6" max="6" width="12.25" style="44" bestFit="1" customWidth="1"/>
    <col min="7" max="7" width="10.5" style="1" bestFit="1" customWidth="1"/>
    <col min="8" max="8" width="9" style="44"/>
    <col min="9" max="12" width="9.75" style="12" bestFit="1" customWidth="1"/>
    <col min="13" max="16384" width="9" style="1"/>
  </cols>
  <sheetData>
    <row r="1" spans="1:12">
      <c r="A1" s="23"/>
      <c r="B1" s="24"/>
      <c r="C1" s="25"/>
      <c r="D1" s="26"/>
      <c r="E1" s="27" t="s">
        <v>0</v>
      </c>
      <c r="F1" s="41" t="s">
        <v>3</v>
      </c>
      <c r="G1" s="28" t="s">
        <v>98</v>
      </c>
      <c r="H1" s="41" t="s">
        <v>4</v>
      </c>
      <c r="I1" s="35" t="s">
        <v>96</v>
      </c>
      <c r="J1" s="36" t="s">
        <v>97</v>
      </c>
      <c r="K1" s="37" t="s">
        <v>99</v>
      </c>
      <c r="L1" s="37" t="s">
        <v>100</v>
      </c>
    </row>
    <row r="2" spans="1:12">
      <c r="A2" s="29" t="s">
        <v>5</v>
      </c>
      <c r="B2" s="30"/>
      <c r="C2" s="54" t="s">
        <v>6</v>
      </c>
      <c r="D2" s="54"/>
      <c r="E2" s="31"/>
      <c r="F2" s="42"/>
      <c r="G2" s="32"/>
      <c r="H2" s="42"/>
      <c r="I2" s="38"/>
      <c r="J2" s="39"/>
      <c r="K2" s="40"/>
      <c r="L2" s="40"/>
    </row>
    <row r="3" spans="1:12">
      <c r="A3" s="55" t="s">
        <v>7</v>
      </c>
      <c r="B3" s="55"/>
      <c r="C3" s="55"/>
      <c r="D3" s="55"/>
      <c r="E3" s="33">
        <f>RA!D7</f>
        <v>11981054.652799999</v>
      </c>
      <c r="F3" s="43">
        <f>RA!I7</f>
        <v>1400787.2324000001</v>
      </c>
      <c r="G3" s="34">
        <f>E3-F3</f>
        <v>10580267.420399999</v>
      </c>
      <c r="H3" s="45">
        <f>RA!J7</f>
        <v>11.691685523466299</v>
      </c>
      <c r="I3" s="38">
        <f>SUM(I4:I39)</f>
        <v>11981057.682609495</v>
      </c>
      <c r="J3" s="39">
        <f>SUM(J4:J39)</f>
        <v>10580267.451517217</v>
      </c>
      <c r="K3" s="40">
        <f>E3-I3</f>
        <v>-3.029809495434165</v>
      </c>
      <c r="L3" s="40">
        <f>G3-J3</f>
        <v>-3.1117217615246773E-2</v>
      </c>
    </row>
    <row r="4" spans="1:12">
      <c r="A4" s="56">
        <f>RA!A8</f>
        <v>41450</v>
      </c>
      <c r="B4" s="30">
        <v>12</v>
      </c>
      <c r="C4" s="53" t="s">
        <v>8</v>
      </c>
      <c r="D4" s="53"/>
      <c r="E4" s="33">
        <f>RA!D8</f>
        <v>413281.80699999997</v>
      </c>
      <c r="F4" s="43">
        <f>RA!I8</f>
        <v>78574.582500000004</v>
      </c>
      <c r="G4" s="34">
        <f t="shared" ref="G4:G39" si="0">E4-F4</f>
        <v>334707.22449999995</v>
      </c>
      <c r="H4" s="45">
        <f>RA!J8</f>
        <v>19.012349725813099</v>
      </c>
      <c r="I4" s="38">
        <f>VLOOKUP(B4,RMS!B:D,3,FALSE)</f>
        <v>413282.21243162401</v>
      </c>
      <c r="J4" s="39">
        <f>VLOOKUP(B4,RMS!B:E,4,FALSE)</f>
        <v>334707.22883418802</v>
      </c>
      <c r="K4" s="40">
        <f t="shared" ref="K4:K39" si="1">E4-I4</f>
        <v>-0.4054316240362823</v>
      </c>
      <c r="L4" s="40">
        <f t="shared" ref="L4:L39" si="2">G4-J4</f>
        <v>-4.3341880664229393E-3</v>
      </c>
    </row>
    <row r="5" spans="1:12">
      <c r="A5" s="56"/>
      <c r="B5" s="30">
        <v>13</v>
      </c>
      <c r="C5" s="53" t="s">
        <v>9</v>
      </c>
      <c r="D5" s="53"/>
      <c r="E5" s="33">
        <f>RA!D9</f>
        <v>63211.85</v>
      </c>
      <c r="F5" s="43">
        <f>RA!I9</f>
        <v>13368.7166</v>
      </c>
      <c r="G5" s="34">
        <f t="shared" si="0"/>
        <v>49843.133399999999</v>
      </c>
      <c r="H5" s="45">
        <f>RA!J9</f>
        <v>21.149067144846999</v>
      </c>
      <c r="I5" s="38">
        <f>VLOOKUP(B5,RMS!B:D,3,FALSE)</f>
        <v>63211.858494395303</v>
      </c>
      <c r="J5" s="39">
        <f>VLOOKUP(B5,RMS!B:E,4,FALSE)</f>
        <v>49843.128266681801</v>
      </c>
      <c r="K5" s="40">
        <f t="shared" si="1"/>
        <v>-8.4943953042966314E-3</v>
      </c>
      <c r="L5" s="40">
        <f t="shared" si="2"/>
        <v>5.1333181982045062E-3</v>
      </c>
    </row>
    <row r="6" spans="1:12">
      <c r="A6" s="56"/>
      <c r="B6" s="30">
        <v>14</v>
      </c>
      <c r="C6" s="53" t="s">
        <v>10</v>
      </c>
      <c r="D6" s="53"/>
      <c r="E6" s="33">
        <f>RA!D10</f>
        <v>88493.715299999996</v>
      </c>
      <c r="F6" s="43">
        <f>RA!I10</f>
        <v>17484.5736</v>
      </c>
      <c r="G6" s="34">
        <f t="shared" si="0"/>
        <v>71009.141699999993</v>
      </c>
      <c r="H6" s="45">
        <f>RA!J10</f>
        <v>19.757983423711</v>
      </c>
      <c r="I6" s="38">
        <f>VLOOKUP(B6,RMS!B:D,3,FALSE)</f>
        <v>88495.591274359002</v>
      </c>
      <c r="J6" s="39">
        <f>VLOOKUP(B6,RMS!B:E,4,FALSE)</f>
        <v>71009.142037606798</v>
      </c>
      <c r="K6" s="40">
        <f t="shared" si="1"/>
        <v>-1.8759743590053404</v>
      </c>
      <c r="L6" s="40">
        <f t="shared" si="2"/>
        <v>-3.3760680526029319E-4</v>
      </c>
    </row>
    <row r="7" spans="1:12">
      <c r="A7" s="56"/>
      <c r="B7" s="30">
        <v>15</v>
      </c>
      <c r="C7" s="53" t="s">
        <v>11</v>
      </c>
      <c r="D7" s="53"/>
      <c r="E7" s="33">
        <f>RA!D11</f>
        <v>49993.5049</v>
      </c>
      <c r="F7" s="43">
        <f>RA!I11</f>
        <v>9761.6129999999994</v>
      </c>
      <c r="G7" s="34">
        <f t="shared" si="0"/>
        <v>40231.891900000002</v>
      </c>
      <c r="H7" s="45">
        <f>RA!J11</f>
        <v>19.525762435591901</v>
      </c>
      <c r="I7" s="38">
        <f>VLOOKUP(B7,RMS!B:D,3,FALSE)</f>
        <v>49993.5356273504</v>
      </c>
      <c r="J7" s="39">
        <f>VLOOKUP(B7,RMS!B:E,4,FALSE)</f>
        <v>40231.891850427397</v>
      </c>
      <c r="K7" s="40">
        <f t="shared" si="1"/>
        <v>-3.0727350400411524E-2</v>
      </c>
      <c r="L7" s="40">
        <f t="shared" si="2"/>
        <v>4.9572605348657817E-5</v>
      </c>
    </row>
    <row r="8" spans="1:12">
      <c r="A8" s="56"/>
      <c r="B8" s="30">
        <v>16</v>
      </c>
      <c r="C8" s="53" t="s">
        <v>12</v>
      </c>
      <c r="D8" s="53"/>
      <c r="E8" s="33">
        <f>RA!D12</f>
        <v>179271.21059999999</v>
      </c>
      <c r="F8" s="43">
        <f>RA!I12</f>
        <v>-667.62549999999999</v>
      </c>
      <c r="G8" s="34">
        <f t="shared" si="0"/>
        <v>179938.83609999999</v>
      </c>
      <c r="H8" s="45">
        <f>RA!J12</f>
        <v>-0.37241088391467603</v>
      </c>
      <c r="I8" s="38">
        <f>VLOOKUP(B8,RMS!B:D,3,FALSE)</f>
        <v>179271.22941282101</v>
      </c>
      <c r="J8" s="39">
        <f>VLOOKUP(B8,RMS!B:E,4,FALSE)</f>
        <v>179938.83629145299</v>
      </c>
      <c r="K8" s="40">
        <f t="shared" si="1"/>
        <v>-1.8812821013852954E-2</v>
      </c>
      <c r="L8" s="40">
        <f t="shared" si="2"/>
        <v>-1.914530002977699E-4</v>
      </c>
    </row>
    <row r="9" spans="1:12">
      <c r="A9" s="56"/>
      <c r="B9" s="30">
        <v>17</v>
      </c>
      <c r="C9" s="53" t="s">
        <v>13</v>
      </c>
      <c r="D9" s="53"/>
      <c r="E9" s="33">
        <f>RA!D13</f>
        <v>251363.54139999999</v>
      </c>
      <c r="F9" s="43">
        <f>RA!I13</f>
        <v>63175.903299999998</v>
      </c>
      <c r="G9" s="34">
        <f t="shared" si="0"/>
        <v>188187.63809999998</v>
      </c>
      <c r="H9" s="45">
        <f>RA!J13</f>
        <v>25.133280247459201</v>
      </c>
      <c r="I9" s="38">
        <f>VLOOKUP(B9,RMS!B:D,3,FALSE)</f>
        <v>251363.680225641</v>
      </c>
      <c r="J9" s="39">
        <f>VLOOKUP(B9,RMS!B:E,4,FALSE)</f>
        <v>188187.63790085501</v>
      </c>
      <c r="K9" s="40">
        <f t="shared" si="1"/>
        <v>-0.13882564101368189</v>
      </c>
      <c r="L9" s="40">
        <f t="shared" si="2"/>
        <v>1.9914496806450188E-4</v>
      </c>
    </row>
    <row r="10" spans="1:12">
      <c r="A10" s="56"/>
      <c r="B10" s="30">
        <v>18</v>
      </c>
      <c r="C10" s="53" t="s">
        <v>14</v>
      </c>
      <c r="D10" s="53"/>
      <c r="E10" s="33">
        <f>RA!D14</f>
        <v>137537.92389999999</v>
      </c>
      <c r="F10" s="43">
        <f>RA!I14</f>
        <v>17592.107599999999</v>
      </c>
      <c r="G10" s="34">
        <f t="shared" si="0"/>
        <v>119945.81629999999</v>
      </c>
      <c r="H10" s="45">
        <f>RA!J14</f>
        <v>12.790732258537499</v>
      </c>
      <c r="I10" s="38">
        <f>VLOOKUP(B10,RMS!B:D,3,FALSE)</f>
        <v>137537.917681197</v>
      </c>
      <c r="J10" s="39">
        <f>VLOOKUP(B10,RMS!B:E,4,FALSE)</f>
        <v>119945.817057265</v>
      </c>
      <c r="K10" s="40">
        <f t="shared" si="1"/>
        <v>6.2188029987737536E-3</v>
      </c>
      <c r="L10" s="40">
        <f t="shared" si="2"/>
        <v>-7.5726500654127449E-4</v>
      </c>
    </row>
    <row r="11" spans="1:12">
      <c r="A11" s="56"/>
      <c r="B11" s="30">
        <v>19</v>
      </c>
      <c r="C11" s="53" t="s">
        <v>15</v>
      </c>
      <c r="D11" s="53"/>
      <c r="E11" s="33">
        <f>RA!D15</f>
        <v>77585.901700000002</v>
      </c>
      <c r="F11" s="43">
        <f>RA!I15</f>
        <v>11932.6059</v>
      </c>
      <c r="G11" s="34">
        <f t="shared" si="0"/>
        <v>65653.295800000007</v>
      </c>
      <c r="H11" s="45">
        <f>RA!J15</f>
        <v>15.3798636589152</v>
      </c>
      <c r="I11" s="38">
        <f>VLOOKUP(B11,RMS!B:D,3,FALSE)</f>
        <v>77585.920164102601</v>
      </c>
      <c r="J11" s="39">
        <f>VLOOKUP(B11,RMS!B:E,4,FALSE)</f>
        <v>65653.296790598295</v>
      </c>
      <c r="K11" s="40">
        <f t="shared" si="1"/>
        <v>-1.8464102598954923E-2</v>
      </c>
      <c r="L11" s="40">
        <f t="shared" si="2"/>
        <v>-9.9059828789904714E-4</v>
      </c>
    </row>
    <row r="12" spans="1:12">
      <c r="A12" s="56"/>
      <c r="B12" s="30">
        <v>21</v>
      </c>
      <c r="C12" s="53" t="s">
        <v>16</v>
      </c>
      <c r="D12" s="53"/>
      <c r="E12" s="33">
        <f>RA!D16</f>
        <v>606519.42500000005</v>
      </c>
      <c r="F12" s="43">
        <f>RA!I16</f>
        <v>46337.708299999998</v>
      </c>
      <c r="G12" s="34">
        <f t="shared" si="0"/>
        <v>560181.71669999999</v>
      </c>
      <c r="H12" s="45">
        <f>RA!J16</f>
        <v>7.6399380448532197</v>
      </c>
      <c r="I12" s="38">
        <f>VLOOKUP(B12,RMS!B:D,3,FALSE)</f>
        <v>606519.08829999994</v>
      </c>
      <c r="J12" s="39">
        <f>VLOOKUP(B12,RMS!B:E,4,FALSE)</f>
        <v>560181.71669999999</v>
      </c>
      <c r="K12" s="40">
        <f t="shared" si="1"/>
        <v>0.33670000010170043</v>
      </c>
      <c r="L12" s="40">
        <f t="shared" si="2"/>
        <v>0</v>
      </c>
    </row>
    <row r="13" spans="1:12">
      <c r="A13" s="56"/>
      <c r="B13" s="30">
        <v>22</v>
      </c>
      <c r="C13" s="53" t="s">
        <v>17</v>
      </c>
      <c r="D13" s="53"/>
      <c r="E13" s="33">
        <f>RA!D17</f>
        <v>550164.86589999998</v>
      </c>
      <c r="F13" s="43">
        <f>RA!I17</f>
        <v>52351.396999999997</v>
      </c>
      <c r="G13" s="34">
        <f t="shared" si="0"/>
        <v>497813.46889999998</v>
      </c>
      <c r="H13" s="45">
        <f>RA!J17</f>
        <v>9.5155834632151102</v>
      </c>
      <c r="I13" s="38">
        <f>VLOOKUP(B13,RMS!B:D,3,FALSE)</f>
        <v>550164.89821111097</v>
      </c>
      <c r="J13" s="39">
        <f>VLOOKUP(B13,RMS!B:E,4,FALSE)</f>
        <v>497813.46804444399</v>
      </c>
      <c r="K13" s="40">
        <f t="shared" si="1"/>
        <v>-3.2311110990121961E-2</v>
      </c>
      <c r="L13" s="40">
        <f t="shared" si="2"/>
        <v>8.5555599071085453E-4</v>
      </c>
    </row>
    <row r="14" spans="1:12">
      <c r="A14" s="56"/>
      <c r="B14" s="30">
        <v>23</v>
      </c>
      <c r="C14" s="53" t="s">
        <v>18</v>
      </c>
      <c r="D14" s="53"/>
      <c r="E14" s="33">
        <f>RA!D18</f>
        <v>1129239.2526</v>
      </c>
      <c r="F14" s="43">
        <f>RA!I18</f>
        <v>144850.0569</v>
      </c>
      <c r="G14" s="34">
        <f t="shared" si="0"/>
        <v>984389.19570000004</v>
      </c>
      <c r="H14" s="45">
        <f>RA!J18</f>
        <v>12.8272247503345</v>
      </c>
      <c r="I14" s="38">
        <f>VLOOKUP(B14,RMS!B:D,3,FALSE)</f>
        <v>1129239.2817700901</v>
      </c>
      <c r="J14" s="39">
        <f>VLOOKUP(B14,RMS!B:E,4,FALSE)</f>
        <v>984389.19364017097</v>
      </c>
      <c r="K14" s="40">
        <f t="shared" si="1"/>
        <v>-2.9170090099796653E-2</v>
      </c>
      <c r="L14" s="40">
        <f t="shared" si="2"/>
        <v>2.0598290720954537E-3</v>
      </c>
    </row>
    <row r="15" spans="1:12">
      <c r="A15" s="56"/>
      <c r="B15" s="30">
        <v>24</v>
      </c>
      <c r="C15" s="53" t="s">
        <v>19</v>
      </c>
      <c r="D15" s="53"/>
      <c r="E15" s="33">
        <f>RA!D19</f>
        <v>321422.7022</v>
      </c>
      <c r="F15" s="43">
        <f>RA!I19</f>
        <v>43119.149400000002</v>
      </c>
      <c r="G15" s="34">
        <f t="shared" si="0"/>
        <v>278303.5528</v>
      </c>
      <c r="H15" s="45">
        <f>RA!J19</f>
        <v>13.415091437184699</v>
      </c>
      <c r="I15" s="38">
        <f>VLOOKUP(B15,RMS!B:D,3,FALSE)</f>
        <v>321422.697641026</v>
      </c>
      <c r="J15" s="39">
        <f>VLOOKUP(B15,RMS!B:E,4,FALSE)</f>
        <v>278303.55324358999</v>
      </c>
      <c r="K15" s="40">
        <f t="shared" si="1"/>
        <v>4.5589740038849413E-3</v>
      </c>
      <c r="L15" s="40">
        <f t="shared" si="2"/>
        <v>-4.4358999002724886E-4</v>
      </c>
    </row>
    <row r="16" spans="1:12">
      <c r="A16" s="56"/>
      <c r="B16" s="30">
        <v>25</v>
      </c>
      <c r="C16" s="53" t="s">
        <v>20</v>
      </c>
      <c r="D16" s="53"/>
      <c r="E16" s="33">
        <f>RA!D20</f>
        <v>606228.35430000001</v>
      </c>
      <c r="F16" s="43">
        <f>RA!I20</f>
        <v>46312.876300000004</v>
      </c>
      <c r="G16" s="34">
        <f t="shared" si="0"/>
        <v>559915.478</v>
      </c>
      <c r="H16" s="45">
        <f>RA!J20</f>
        <v>7.6395100907935198</v>
      </c>
      <c r="I16" s="38">
        <f>VLOOKUP(B16,RMS!B:D,3,FALSE)</f>
        <v>606228.3959</v>
      </c>
      <c r="J16" s="39">
        <f>VLOOKUP(B16,RMS!B:E,4,FALSE)</f>
        <v>559915.478</v>
      </c>
      <c r="K16" s="40">
        <f t="shared" si="1"/>
        <v>-4.1599999996833503E-2</v>
      </c>
      <c r="L16" s="40">
        <f t="shared" si="2"/>
        <v>0</v>
      </c>
    </row>
    <row r="17" spans="1:12">
      <c r="A17" s="56"/>
      <c r="B17" s="30">
        <v>26</v>
      </c>
      <c r="C17" s="53" t="s">
        <v>21</v>
      </c>
      <c r="D17" s="53"/>
      <c r="E17" s="33">
        <f>RA!D21</f>
        <v>252660.43710000001</v>
      </c>
      <c r="F17" s="43">
        <f>RA!I21</f>
        <v>24484.603299999999</v>
      </c>
      <c r="G17" s="34">
        <f t="shared" si="0"/>
        <v>228175.83380000002</v>
      </c>
      <c r="H17" s="45">
        <f>RA!J21</f>
        <v>9.6907151673727601</v>
      </c>
      <c r="I17" s="38">
        <f>VLOOKUP(B17,RMS!B:D,3,FALSE)</f>
        <v>252660.33818133999</v>
      </c>
      <c r="J17" s="39">
        <f>VLOOKUP(B17,RMS!B:E,4,FALSE)</f>
        <v>228175.83371100499</v>
      </c>
      <c r="K17" s="40">
        <f t="shared" si="1"/>
        <v>9.8918660019990057E-2</v>
      </c>
      <c r="L17" s="40">
        <f t="shared" si="2"/>
        <v>8.8995031546801329E-5</v>
      </c>
    </row>
    <row r="18" spans="1:12">
      <c r="A18" s="56"/>
      <c r="B18" s="30">
        <v>27</v>
      </c>
      <c r="C18" s="53" t="s">
        <v>22</v>
      </c>
      <c r="D18" s="53"/>
      <c r="E18" s="33">
        <f>RA!D22</f>
        <v>851360.62419999996</v>
      </c>
      <c r="F18" s="43">
        <f>RA!I22</f>
        <v>91560.143800000005</v>
      </c>
      <c r="G18" s="34">
        <f t="shared" si="0"/>
        <v>759800.4804</v>
      </c>
      <c r="H18" s="45">
        <f>RA!J22</f>
        <v>10.754566419610599</v>
      </c>
      <c r="I18" s="38">
        <f>VLOOKUP(B18,RMS!B:D,3,FALSE)</f>
        <v>851360.88507522095</v>
      </c>
      <c r="J18" s="39">
        <f>VLOOKUP(B18,RMS!B:E,4,FALSE)</f>
        <v>759800.47993893805</v>
      </c>
      <c r="K18" s="40">
        <f t="shared" si="1"/>
        <v>-0.26087522099260241</v>
      </c>
      <c r="L18" s="40">
        <f t="shared" si="2"/>
        <v>4.6106195077300072E-4</v>
      </c>
    </row>
    <row r="19" spans="1:12">
      <c r="A19" s="56"/>
      <c r="B19" s="30">
        <v>29</v>
      </c>
      <c r="C19" s="53" t="s">
        <v>23</v>
      </c>
      <c r="D19" s="53"/>
      <c r="E19" s="33">
        <f>RA!D23</f>
        <v>1982277.3555999999</v>
      </c>
      <c r="F19" s="43">
        <f>RA!I23</f>
        <v>219513.85579999999</v>
      </c>
      <c r="G19" s="34">
        <f t="shared" si="0"/>
        <v>1762763.4997999999</v>
      </c>
      <c r="H19" s="45">
        <f>RA!J23</f>
        <v>11.073821490209999</v>
      </c>
      <c r="I19" s="38">
        <f>VLOOKUP(B19,RMS!B:D,3,FALSE)</f>
        <v>1982278.0754435901</v>
      </c>
      <c r="J19" s="39">
        <f>VLOOKUP(B19,RMS!B:E,4,FALSE)</f>
        <v>1762763.5252384599</v>
      </c>
      <c r="K19" s="40">
        <f t="shared" si="1"/>
        <v>-0.71984359016641974</v>
      </c>
      <c r="L19" s="40">
        <f t="shared" si="2"/>
        <v>-2.5438460055738688E-2</v>
      </c>
    </row>
    <row r="20" spans="1:12">
      <c r="A20" s="56"/>
      <c r="B20" s="30">
        <v>31</v>
      </c>
      <c r="C20" s="53" t="s">
        <v>24</v>
      </c>
      <c r="D20" s="53"/>
      <c r="E20" s="33">
        <f>RA!D24</f>
        <v>215157.7401</v>
      </c>
      <c r="F20" s="43">
        <f>RA!I24</f>
        <v>35419.456299999998</v>
      </c>
      <c r="G20" s="34">
        <f t="shared" si="0"/>
        <v>179738.2838</v>
      </c>
      <c r="H20" s="45">
        <f>RA!J24</f>
        <v>16.462087900503999</v>
      </c>
      <c r="I20" s="38">
        <f>VLOOKUP(B20,RMS!B:D,3,FALSE)</f>
        <v>215157.74643933901</v>
      </c>
      <c r="J20" s="39">
        <f>VLOOKUP(B20,RMS!B:E,4,FALSE)</f>
        <v>179738.28405712399</v>
      </c>
      <c r="K20" s="40">
        <f t="shared" si="1"/>
        <v>-6.3393390155397356E-3</v>
      </c>
      <c r="L20" s="40">
        <f t="shared" si="2"/>
        <v>-2.5712398928590119E-4</v>
      </c>
    </row>
    <row r="21" spans="1:12">
      <c r="A21" s="56"/>
      <c r="B21" s="30">
        <v>32</v>
      </c>
      <c r="C21" s="53" t="s">
        <v>25</v>
      </c>
      <c r="D21" s="53"/>
      <c r="E21" s="33">
        <f>RA!D25</f>
        <v>147637.878</v>
      </c>
      <c r="F21" s="43">
        <f>RA!I25</f>
        <v>13286.4162</v>
      </c>
      <c r="G21" s="34">
        <f t="shared" si="0"/>
        <v>134351.46179999999</v>
      </c>
      <c r="H21" s="45">
        <f>RA!J25</f>
        <v>8.9993275302967994</v>
      </c>
      <c r="I21" s="38">
        <f>VLOOKUP(B21,RMS!B:D,3,FALSE)</f>
        <v>147637.88058336699</v>
      </c>
      <c r="J21" s="39">
        <f>VLOOKUP(B21,RMS!B:E,4,FALSE)</f>
        <v>134351.46228881899</v>
      </c>
      <c r="K21" s="40">
        <f t="shared" si="1"/>
        <v>-2.5833669933490455E-3</v>
      </c>
      <c r="L21" s="40">
        <f t="shared" si="2"/>
        <v>-4.8881900147534907E-4</v>
      </c>
    </row>
    <row r="22" spans="1:12">
      <c r="A22" s="56"/>
      <c r="B22" s="30">
        <v>33</v>
      </c>
      <c r="C22" s="53" t="s">
        <v>26</v>
      </c>
      <c r="D22" s="53"/>
      <c r="E22" s="33">
        <f>RA!D26</f>
        <v>460184.24200000003</v>
      </c>
      <c r="F22" s="43">
        <f>RA!I26</f>
        <v>96583.772500000006</v>
      </c>
      <c r="G22" s="34">
        <f t="shared" si="0"/>
        <v>363600.46950000001</v>
      </c>
      <c r="H22" s="45">
        <f>RA!J26</f>
        <v>20.9880660146551</v>
      </c>
      <c r="I22" s="38">
        <f>VLOOKUP(B22,RMS!B:D,3,FALSE)</f>
        <v>460184.20233694097</v>
      </c>
      <c r="J22" s="39">
        <f>VLOOKUP(B22,RMS!B:E,4,FALSE)</f>
        <v>363600.40669479599</v>
      </c>
      <c r="K22" s="40">
        <f t="shared" si="1"/>
        <v>3.9663059054873884E-2</v>
      </c>
      <c r="L22" s="40">
        <f t="shared" si="2"/>
        <v>6.2805204011965543E-2</v>
      </c>
    </row>
    <row r="23" spans="1:12">
      <c r="A23" s="56"/>
      <c r="B23" s="30">
        <v>34</v>
      </c>
      <c r="C23" s="53" t="s">
        <v>27</v>
      </c>
      <c r="D23" s="53"/>
      <c r="E23" s="33">
        <f>RA!D27</f>
        <v>181924.4994</v>
      </c>
      <c r="F23" s="43">
        <f>RA!I27</f>
        <v>52260.067199999998</v>
      </c>
      <c r="G23" s="34">
        <f t="shared" si="0"/>
        <v>129664.43220000001</v>
      </c>
      <c r="H23" s="45">
        <f>RA!J27</f>
        <v>28.726239386315399</v>
      </c>
      <c r="I23" s="38">
        <f>VLOOKUP(B23,RMS!B:D,3,FALSE)</f>
        <v>181924.46585361901</v>
      </c>
      <c r="J23" s="39">
        <f>VLOOKUP(B23,RMS!B:E,4,FALSE)</f>
        <v>129664.423816747</v>
      </c>
      <c r="K23" s="40">
        <f t="shared" si="1"/>
        <v>3.3546380989719182E-2</v>
      </c>
      <c r="L23" s="40">
        <f t="shared" si="2"/>
        <v>8.3832530071958899E-3</v>
      </c>
    </row>
    <row r="24" spans="1:12">
      <c r="A24" s="56"/>
      <c r="B24" s="30">
        <v>35</v>
      </c>
      <c r="C24" s="53" t="s">
        <v>28</v>
      </c>
      <c r="D24" s="53"/>
      <c r="E24" s="33">
        <f>RA!D28</f>
        <v>611325.68400000001</v>
      </c>
      <c r="F24" s="43">
        <f>RA!I28</f>
        <v>34918.803999999996</v>
      </c>
      <c r="G24" s="34">
        <f t="shared" si="0"/>
        <v>576406.88</v>
      </c>
      <c r="H24" s="45">
        <f>RA!J28</f>
        <v>5.7119805226439704</v>
      </c>
      <c r="I24" s="38">
        <f>VLOOKUP(B24,RMS!B:D,3,FALSE)</f>
        <v>611325.68353097304</v>
      </c>
      <c r="J24" s="39">
        <f>VLOOKUP(B24,RMS!B:E,4,FALSE)</f>
        <v>576406.89362860494</v>
      </c>
      <c r="K24" s="40">
        <f t="shared" si="1"/>
        <v>4.6902697067707777E-4</v>
      </c>
      <c r="L24" s="40">
        <f t="shared" si="2"/>
        <v>-1.3628604938276112E-2</v>
      </c>
    </row>
    <row r="25" spans="1:12">
      <c r="A25" s="56"/>
      <c r="B25" s="30">
        <v>36</v>
      </c>
      <c r="C25" s="53" t="s">
        <v>29</v>
      </c>
      <c r="D25" s="53"/>
      <c r="E25" s="33">
        <f>RA!D29</f>
        <v>413824.0515</v>
      </c>
      <c r="F25" s="43">
        <f>RA!I29</f>
        <v>63734.159699999997</v>
      </c>
      <c r="G25" s="34">
        <f t="shared" si="0"/>
        <v>350089.89179999998</v>
      </c>
      <c r="H25" s="45">
        <f>RA!J29</f>
        <v>15.4012700491866</v>
      </c>
      <c r="I25" s="38">
        <f>VLOOKUP(B25,RMS!B:D,3,FALSE)</f>
        <v>413824.05123185797</v>
      </c>
      <c r="J25" s="39">
        <f>VLOOKUP(B25,RMS!B:E,4,FALSE)</f>
        <v>350089.86950955598</v>
      </c>
      <c r="K25" s="40">
        <f t="shared" si="1"/>
        <v>2.6814203010872006E-4</v>
      </c>
      <c r="L25" s="40">
        <f t="shared" si="2"/>
        <v>2.2290444001555443E-2</v>
      </c>
    </row>
    <row r="26" spans="1:12">
      <c r="A26" s="56"/>
      <c r="B26" s="30">
        <v>37</v>
      </c>
      <c r="C26" s="53" t="s">
        <v>30</v>
      </c>
      <c r="D26" s="53"/>
      <c r="E26" s="33">
        <f>RA!D30</f>
        <v>948200.14099999995</v>
      </c>
      <c r="F26" s="43">
        <f>RA!I30</f>
        <v>131724.1311</v>
      </c>
      <c r="G26" s="34">
        <f t="shared" si="0"/>
        <v>816476.00989999995</v>
      </c>
      <c r="H26" s="45">
        <f>RA!J30</f>
        <v>13.892017666341999</v>
      </c>
      <c r="I26" s="38">
        <f>VLOOKUP(B26,RMS!B:D,3,FALSE)</f>
        <v>948200.15669557499</v>
      </c>
      <c r="J26" s="39">
        <f>VLOOKUP(B26,RMS!B:E,4,FALSE)</f>
        <v>816476.00656946597</v>
      </c>
      <c r="K26" s="40">
        <f t="shared" si="1"/>
        <v>-1.5695575042627752E-2</v>
      </c>
      <c r="L26" s="40">
        <f t="shared" si="2"/>
        <v>3.3305339748039842E-3</v>
      </c>
    </row>
    <row r="27" spans="1:12">
      <c r="A27" s="56"/>
      <c r="B27" s="30">
        <v>38</v>
      </c>
      <c r="C27" s="53" t="s">
        <v>31</v>
      </c>
      <c r="D27" s="53"/>
      <c r="E27" s="33">
        <f>RA!D31</f>
        <v>520600.48460000003</v>
      </c>
      <c r="F27" s="43">
        <f>RA!I31</f>
        <v>17377.593499999999</v>
      </c>
      <c r="G27" s="34">
        <f t="shared" si="0"/>
        <v>503222.89110000001</v>
      </c>
      <c r="H27" s="45">
        <f>RA!J31</f>
        <v>3.33799026586615</v>
      </c>
      <c r="I27" s="38">
        <f>VLOOKUP(B27,RMS!B:D,3,FALSE)</f>
        <v>520600.48445576697</v>
      </c>
      <c r="J27" s="39">
        <f>VLOOKUP(B27,RMS!B:E,4,FALSE)</f>
        <v>503222.95814070798</v>
      </c>
      <c r="K27" s="40">
        <f t="shared" si="1"/>
        <v>1.4423305401578546E-4</v>
      </c>
      <c r="L27" s="40">
        <f t="shared" si="2"/>
        <v>-6.7040707974229008E-2</v>
      </c>
    </row>
    <row r="28" spans="1:12">
      <c r="A28" s="56"/>
      <c r="B28" s="30">
        <v>39</v>
      </c>
      <c r="C28" s="53" t="s">
        <v>32</v>
      </c>
      <c r="D28" s="53"/>
      <c r="E28" s="33">
        <f>RA!D32</f>
        <v>103833.10159999999</v>
      </c>
      <c r="F28" s="43">
        <f>RA!I32</f>
        <v>27960.849900000001</v>
      </c>
      <c r="G28" s="34">
        <f t="shared" si="0"/>
        <v>75872.251699999993</v>
      </c>
      <c r="H28" s="45">
        <f>RA!J32</f>
        <v>26.928647482490302</v>
      </c>
      <c r="I28" s="38">
        <f>VLOOKUP(B28,RMS!B:D,3,FALSE)</f>
        <v>103833.048727676</v>
      </c>
      <c r="J28" s="39">
        <f>VLOOKUP(B28,RMS!B:E,4,FALSE)</f>
        <v>75872.286562293099</v>
      </c>
      <c r="K28" s="40">
        <f t="shared" si="1"/>
        <v>5.2872323998599313E-2</v>
      </c>
      <c r="L28" s="40">
        <f t="shared" si="2"/>
        <v>-3.4862293105106801E-2</v>
      </c>
    </row>
    <row r="29" spans="1:12">
      <c r="A29" s="56"/>
      <c r="B29" s="30">
        <v>40</v>
      </c>
      <c r="C29" s="53" t="s">
        <v>33</v>
      </c>
      <c r="D29" s="53"/>
      <c r="E29" s="33">
        <f>RA!D33</f>
        <v>87.692499999999995</v>
      </c>
      <c r="F29" s="43">
        <f>RA!I33</f>
        <v>18.399699999999999</v>
      </c>
      <c r="G29" s="34">
        <f t="shared" si="0"/>
        <v>69.2928</v>
      </c>
      <c r="H29" s="45">
        <f>RA!J33</f>
        <v>20.982068021780702</v>
      </c>
      <c r="I29" s="38">
        <f>VLOOKUP(B29,RMS!B:D,3,FALSE)</f>
        <v>87.692400000000006</v>
      </c>
      <c r="J29" s="39">
        <f>VLOOKUP(B29,RMS!B:E,4,FALSE)</f>
        <v>69.2928</v>
      </c>
      <c r="K29" s="40">
        <f t="shared" si="1"/>
        <v>9.9999999989108801E-5</v>
      </c>
      <c r="L29" s="40">
        <f t="shared" si="2"/>
        <v>0</v>
      </c>
    </row>
    <row r="30" spans="1:12">
      <c r="A30" s="56"/>
      <c r="B30" s="30">
        <v>41</v>
      </c>
      <c r="C30" s="53" t="s">
        <v>57</v>
      </c>
      <c r="D30" s="53"/>
      <c r="E30" s="33">
        <f>RA!D34</f>
        <v>0</v>
      </c>
      <c r="F30" s="43">
        <f>RA!I34</f>
        <v>0</v>
      </c>
      <c r="G30" s="34">
        <f t="shared" si="0"/>
        <v>0</v>
      </c>
      <c r="H30" s="45">
        <f>RA!J34</f>
        <v>0</v>
      </c>
      <c r="I30" s="38">
        <v>0</v>
      </c>
      <c r="J30" s="39">
        <v>0</v>
      </c>
      <c r="K30" s="40">
        <f t="shared" si="1"/>
        <v>0</v>
      </c>
      <c r="L30" s="40">
        <f t="shared" si="2"/>
        <v>0</v>
      </c>
    </row>
    <row r="31" spans="1:12">
      <c r="A31" s="56"/>
      <c r="B31" s="30">
        <v>42</v>
      </c>
      <c r="C31" s="53" t="s">
        <v>34</v>
      </c>
      <c r="D31" s="53"/>
      <c r="E31" s="33">
        <f>RA!D35</f>
        <v>93085.899000000005</v>
      </c>
      <c r="F31" s="43">
        <f>RA!I35</f>
        <v>6772.9092000000001</v>
      </c>
      <c r="G31" s="34">
        <f t="shared" si="0"/>
        <v>86312.98980000001</v>
      </c>
      <c r="H31" s="45">
        <f>RA!J35</f>
        <v>7.2759776429725402</v>
      </c>
      <c r="I31" s="38">
        <f>VLOOKUP(B31,RMS!B:D,3,FALSE)</f>
        <v>93085.898700000005</v>
      </c>
      <c r="J31" s="39">
        <f>VLOOKUP(B31,RMS!B:E,4,FALSE)</f>
        <v>86312.981499999994</v>
      </c>
      <c r="K31" s="40">
        <f t="shared" si="1"/>
        <v>2.9999999969732016E-4</v>
      </c>
      <c r="L31" s="40">
        <f t="shared" si="2"/>
        <v>8.3000000158790499E-3</v>
      </c>
    </row>
    <row r="32" spans="1:12">
      <c r="A32" s="56"/>
      <c r="B32" s="30">
        <v>71</v>
      </c>
      <c r="C32" s="53" t="s">
        <v>58</v>
      </c>
      <c r="D32" s="53"/>
      <c r="E32" s="33">
        <f>RA!D36</f>
        <v>0</v>
      </c>
      <c r="F32" s="43">
        <f>RA!I36</f>
        <v>0</v>
      </c>
      <c r="G32" s="34">
        <f t="shared" si="0"/>
        <v>0</v>
      </c>
      <c r="H32" s="45">
        <f>RA!J36</f>
        <v>0</v>
      </c>
      <c r="I32" s="38">
        <v>0</v>
      </c>
      <c r="J32" s="39">
        <v>0</v>
      </c>
      <c r="K32" s="40">
        <f t="shared" si="1"/>
        <v>0</v>
      </c>
      <c r="L32" s="40">
        <f t="shared" si="2"/>
        <v>0</v>
      </c>
    </row>
    <row r="33" spans="1:12">
      <c r="A33" s="56"/>
      <c r="B33" s="30">
        <v>72</v>
      </c>
      <c r="C33" s="53" t="s">
        <v>59</v>
      </c>
      <c r="D33" s="53"/>
      <c r="E33" s="33">
        <f>RA!D37</f>
        <v>0</v>
      </c>
      <c r="F33" s="43">
        <f>RA!I37</f>
        <v>0</v>
      </c>
      <c r="G33" s="34">
        <f t="shared" si="0"/>
        <v>0</v>
      </c>
      <c r="H33" s="45">
        <f>RA!J37</f>
        <v>0</v>
      </c>
      <c r="I33" s="38">
        <v>0</v>
      </c>
      <c r="J33" s="39">
        <v>0</v>
      </c>
      <c r="K33" s="40">
        <f t="shared" si="1"/>
        <v>0</v>
      </c>
      <c r="L33" s="40">
        <f t="shared" si="2"/>
        <v>0</v>
      </c>
    </row>
    <row r="34" spans="1:12">
      <c r="A34" s="56"/>
      <c r="B34" s="30">
        <v>73</v>
      </c>
      <c r="C34" s="53" t="s">
        <v>60</v>
      </c>
      <c r="D34" s="53"/>
      <c r="E34" s="33">
        <f>RA!D38</f>
        <v>0</v>
      </c>
      <c r="F34" s="43">
        <f>RA!I38</f>
        <v>0</v>
      </c>
      <c r="G34" s="34">
        <f t="shared" si="0"/>
        <v>0</v>
      </c>
      <c r="H34" s="45">
        <f>RA!J38</f>
        <v>0</v>
      </c>
      <c r="I34" s="38">
        <v>0</v>
      </c>
      <c r="J34" s="39">
        <v>0</v>
      </c>
      <c r="K34" s="40">
        <f t="shared" si="1"/>
        <v>0</v>
      </c>
      <c r="L34" s="40">
        <f t="shared" si="2"/>
        <v>0</v>
      </c>
    </row>
    <row r="35" spans="1:12">
      <c r="A35" s="56"/>
      <c r="B35" s="30">
        <v>75</v>
      </c>
      <c r="C35" s="53" t="s">
        <v>35</v>
      </c>
      <c r="D35" s="53"/>
      <c r="E35" s="33">
        <f>RA!D39</f>
        <v>267989.74320000003</v>
      </c>
      <c r="F35" s="43">
        <f>RA!I39</f>
        <v>12396.188</v>
      </c>
      <c r="G35" s="34">
        <f t="shared" si="0"/>
        <v>255593.55520000003</v>
      </c>
      <c r="H35" s="45">
        <f>RA!J39</f>
        <v>4.6256203136657996</v>
      </c>
      <c r="I35" s="38">
        <f>VLOOKUP(B35,RMS!B:D,3,FALSE)</f>
        <v>267989.74358974397</v>
      </c>
      <c r="J35" s="39">
        <f>VLOOKUP(B35,RMS!B:E,4,FALSE)</f>
        <v>255593.55470085499</v>
      </c>
      <c r="K35" s="40">
        <f t="shared" si="1"/>
        <v>-3.8974394556134939E-4</v>
      </c>
      <c r="L35" s="40">
        <f t="shared" si="2"/>
        <v>4.9914504052139819E-4</v>
      </c>
    </row>
    <row r="36" spans="1:12">
      <c r="A36" s="56"/>
      <c r="B36" s="30">
        <v>76</v>
      </c>
      <c r="C36" s="53" t="s">
        <v>36</v>
      </c>
      <c r="D36" s="53"/>
      <c r="E36" s="33">
        <f>RA!D40</f>
        <v>426756.47730000003</v>
      </c>
      <c r="F36" s="43">
        <f>RA!I40</f>
        <v>25541.978299999999</v>
      </c>
      <c r="G36" s="34">
        <f t="shared" si="0"/>
        <v>401214.49900000001</v>
      </c>
      <c r="H36" s="45">
        <f>RA!J40</f>
        <v>5.9851413296873197</v>
      </c>
      <c r="I36" s="38">
        <f>VLOOKUP(B36,RMS!B:D,3,FALSE)</f>
        <v>426756.47522222198</v>
      </c>
      <c r="J36" s="39">
        <f>VLOOKUP(B36,RMS!B:E,4,FALSE)</f>
        <v>401214.496010256</v>
      </c>
      <c r="K36" s="40">
        <f t="shared" si="1"/>
        <v>2.0777780446223915E-3</v>
      </c>
      <c r="L36" s="40">
        <f t="shared" si="2"/>
        <v>2.9897440108470619E-3</v>
      </c>
    </row>
    <row r="37" spans="1:12">
      <c r="A37" s="56"/>
      <c r="B37" s="30">
        <v>77</v>
      </c>
      <c r="C37" s="53" t="s">
        <v>61</v>
      </c>
      <c r="D37" s="53"/>
      <c r="E37" s="33">
        <f>RA!D41</f>
        <v>0</v>
      </c>
      <c r="F37" s="43">
        <f>RA!I41</f>
        <v>0</v>
      </c>
      <c r="G37" s="34">
        <f t="shared" si="0"/>
        <v>0</v>
      </c>
      <c r="H37" s="45">
        <f>RA!J41</f>
        <v>0</v>
      </c>
      <c r="I37" s="38">
        <v>0</v>
      </c>
      <c r="J37" s="39">
        <v>0</v>
      </c>
      <c r="K37" s="40">
        <f t="shared" si="1"/>
        <v>0</v>
      </c>
      <c r="L37" s="40">
        <f t="shared" si="2"/>
        <v>0</v>
      </c>
    </row>
    <row r="38" spans="1:12">
      <c r="A38" s="56"/>
      <c r="B38" s="30">
        <v>78</v>
      </c>
      <c r="C38" s="53" t="s">
        <v>62</v>
      </c>
      <c r="D38" s="53"/>
      <c r="E38" s="33">
        <f>RA!D42</f>
        <v>0</v>
      </c>
      <c r="F38" s="43">
        <f>RA!I42</f>
        <v>0</v>
      </c>
      <c r="G38" s="34">
        <f t="shared" si="0"/>
        <v>0</v>
      </c>
      <c r="H38" s="45">
        <f>RA!J42</f>
        <v>0</v>
      </c>
      <c r="I38" s="38">
        <v>0</v>
      </c>
      <c r="J38" s="39">
        <v>0</v>
      </c>
      <c r="K38" s="40">
        <f t="shared" si="1"/>
        <v>0</v>
      </c>
      <c r="L38" s="40">
        <f t="shared" si="2"/>
        <v>0</v>
      </c>
    </row>
    <row r="39" spans="1:12">
      <c r="A39" s="56"/>
      <c r="B39" s="30">
        <v>99</v>
      </c>
      <c r="C39" s="53" t="s">
        <v>37</v>
      </c>
      <c r="D39" s="53"/>
      <c r="E39" s="33">
        <f>RA!D43</f>
        <v>29834.546900000001</v>
      </c>
      <c r="F39" s="43">
        <f>RA!I43</f>
        <v>3040.239</v>
      </c>
      <c r="G39" s="34">
        <f t="shared" si="0"/>
        <v>26794.3079</v>
      </c>
      <c r="H39" s="45">
        <f>RA!J43</f>
        <v>10.190330726959999</v>
      </c>
      <c r="I39" s="38">
        <f>VLOOKUP(B39,RMS!B:D,3,FALSE)</f>
        <v>29834.547008547001</v>
      </c>
      <c r="J39" s="39">
        <f>VLOOKUP(B39,RMS!B:E,4,FALSE)</f>
        <v>26794.307692307699</v>
      </c>
      <c r="K39" s="40">
        <f t="shared" si="1"/>
        <v>-1.0854699939955026E-4</v>
      </c>
      <c r="L39" s="40">
        <f t="shared" si="2"/>
        <v>2.0769230104633607E-4</v>
      </c>
    </row>
  </sheetData>
  <mergeCells count="39">
    <mergeCell ref="C29:D29"/>
    <mergeCell ref="C27:D27"/>
    <mergeCell ref="C28:D28"/>
    <mergeCell ref="C23:D23"/>
    <mergeCell ref="C24:D24"/>
    <mergeCell ref="C25:D25"/>
    <mergeCell ref="C26:D26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3"/>
  <sheetViews>
    <sheetView workbookViewId="0">
      <selection sqref="A1:XFD1048576"/>
    </sheetView>
  </sheetViews>
  <sheetFormatPr defaultRowHeight="11.25"/>
  <cols>
    <col min="1" max="1" width="7.75" style="1" customWidth="1"/>
    <col min="2" max="3" width="9" style="1"/>
    <col min="4" max="5" width="11.5" style="1" bestFit="1" customWidth="1"/>
    <col min="6" max="7" width="12.25" style="1" bestFit="1" customWidth="1"/>
    <col min="8" max="8" width="9" style="1"/>
    <col min="9" max="9" width="12.25" style="1" bestFit="1" customWidth="1"/>
    <col min="10" max="10" width="9" style="1"/>
    <col min="11" max="11" width="12.25" style="1" bestFit="1" customWidth="1"/>
    <col min="12" max="12" width="10.5" style="1" bestFit="1" customWidth="1"/>
    <col min="13" max="13" width="12.25" style="1" bestFit="1" customWidth="1"/>
    <col min="14" max="15" width="13.875" style="1" bestFit="1" customWidth="1"/>
    <col min="16" max="17" width="10.5" style="1" bestFit="1" customWidth="1"/>
    <col min="18" max="18" width="18.875" style="1" bestFit="1" customWidth="1"/>
    <col min="19" max="19" width="7.5" style="1" customWidth="1"/>
    <col min="20" max="20" width="13.875" style="1" bestFit="1" customWidth="1"/>
    <col min="21" max="21" width="23.875" style="1" bestFit="1" customWidth="1"/>
    <col min="22" max="22" width="36" style="1" bestFit="1" customWidth="1"/>
    <col min="23" max="16384" width="9" style="1"/>
  </cols>
  <sheetData>
    <row r="1" spans="1:23" ht="12.7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46" t="s">
        <v>42</v>
      </c>
      <c r="W1" s="64"/>
    </row>
    <row r="2" spans="1:23" ht="12.75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46"/>
      <c r="W2" s="64"/>
    </row>
    <row r="3" spans="1:23" ht="23.25" thickBot="1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13" t="s">
        <v>43</v>
      </c>
      <c r="W3" s="64"/>
    </row>
    <row r="4" spans="1:23" ht="12.75" thickTop="1" thickBot="1">
      <c r="A4" s="63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W4" s="64"/>
    </row>
    <row r="5" spans="1:23" ht="12.75" thickTop="1" thickBot="1">
      <c r="A5" s="2"/>
      <c r="B5" s="3"/>
      <c r="C5" s="4"/>
      <c r="D5" s="5" t="s">
        <v>0</v>
      </c>
      <c r="E5" s="5" t="s">
        <v>1</v>
      </c>
      <c r="F5" s="5" t="s">
        <v>2</v>
      </c>
      <c r="G5" s="5" t="s">
        <v>44</v>
      </c>
      <c r="H5" s="5" t="s">
        <v>45</v>
      </c>
      <c r="I5" s="5" t="s">
        <v>3</v>
      </c>
      <c r="J5" s="5" t="s">
        <v>4</v>
      </c>
      <c r="K5" s="5" t="s">
        <v>46</v>
      </c>
      <c r="L5" s="5" t="s">
        <v>47</v>
      </c>
      <c r="M5" s="5" t="s">
        <v>48</v>
      </c>
      <c r="N5" s="5" t="s">
        <v>49</v>
      </c>
      <c r="O5" s="5" t="s">
        <v>50</v>
      </c>
      <c r="P5" s="5" t="s">
        <v>51</v>
      </c>
      <c r="Q5" s="5" t="s">
        <v>52</v>
      </c>
      <c r="R5" s="5" t="s">
        <v>53</v>
      </c>
      <c r="S5" s="5" t="s">
        <v>54</v>
      </c>
      <c r="T5" s="5" t="s">
        <v>55</v>
      </c>
      <c r="U5" s="14" t="s">
        <v>56</v>
      </c>
    </row>
    <row r="6" spans="1:23" ht="12" thickBot="1">
      <c r="A6" s="6" t="s">
        <v>5</v>
      </c>
      <c r="B6" s="65" t="s">
        <v>6</v>
      </c>
      <c r="C6" s="6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15"/>
    </row>
    <row r="7" spans="1:23" ht="12" thickBot="1">
      <c r="A7" s="67" t="s">
        <v>7</v>
      </c>
      <c r="B7" s="68"/>
      <c r="C7" s="69"/>
      <c r="D7" s="7">
        <v>11981054.652799999</v>
      </c>
      <c r="E7" s="7">
        <v>15490684</v>
      </c>
      <c r="F7" s="47">
        <v>77.343612798505205</v>
      </c>
      <c r="G7" s="16"/>
      <c r="H7" s="16"/>
      <c r="I7" s="7">
        <v>1400787.2324000001</v>
      </c>
      <c r="J7" s="47">
        <v>11.691685523466299</v>
      </c>
      <c r="K7" s="16"/>
      <c r="L7" s="16"/>
      <c r="M7" s="16"/>
      <c r="N7" s="7">
        <v>433170262.30299997</v>
      </c>
      <c r="O7" s="7">
        <v>776641291.07099998</v>
      </c>
      <c r="P7" s="7">
        <v>1209075</v>
      </c>
      <c r="Q7" s="7">
        <v>1240319</v>
      </c>
      <c r="R7" s="7">
        <v>-2.5190293787324101</v>
      </c>
      <c r="S7" s="7">
        <v>11.3752784527014</v>
      </c>
      <c r="T7" s="7">
        <v>11.535404316389601</v>
      </c>
      <c r="U7" s="48">
        <v>-1.3881252819255001</v>
      </c>
    </row>
    <row r="8" spans="1:23" ht="12" thickBot="1">
      <c r="A8" s="57">
        <v>41450</v>
      </c>
      <c r="B8" s="60" t="s">
        <v>8</v>
      </c>
      <c r="C8" s="61"/>
      <c r="D8" s="8">
        <v>413281.80699999997</v>
      </c>
      <c r="E8" s="8">
        <v>476292</v>
      </c>
      <c r="F8" s="49">
        <v>86.7706799610323</v>
      </c>
      <c r="G8" s="9"/>
      <c r="H8" s="9"/>
      <c r="I8" s="8">
        <v>78574.582500000004</v>
      </c>
      <c r="J8" s="49">
        <v>19.012349725813099</v>
      </c>
      <c r="K8" s="9"/>
      <c r="L8" s="9"/>
      <c r="M8" s="9"/>
      <c r="N8" s="8">
        <v>12264303.926100001</v>
      </c>
      <c r="O8" s="8">
        <v>22363093.280200001</v>
      </c>
      <c r="P8" s="8">
        <v>31883</v>
      </c>
      <c r="Q8" s="8">
        <v>32492</v>
      </c>
      <c r="R8" s="8">
        <v>-1.8743075218515399</v>
      </c>
      <c r="S8" s="8">
        <v>15.2890951227927</v>
      </c>
      <c r="T8" s="8">
        <v>15.4359885325619</v>
      </c>
      <c r="U8" s="50">
        <v>-0.95162943053036497</v>
      </c>
    </row>
    <row r="9" spans="1:23" ht="12" thickBot="1">
      <c r="A9" s="58"/>
      <c r="B9" s="60" t="s">
        <v>9</v>
      </c>
      <c r="C9" s="61"/>
      <c r="D9" s="8">
        <v>63211.85</v>
      </c>
      <c r="E9" s="8">
        <v>90289</v>
      </c>
      <c r="F9" s="49">
        <v>70.010577146717793</v>
      </c>
      <c r="G9" s="9"/>
      <c r="H9" s="9"/>
      <c r="I9" s="8">
        <v>13368.7166</v>
      </c>
      <c r="J9" s="49">
        <v>21.149067144846999</v>
      </c>
      <c r="K9" s="9"/>
      <c r="L9" s="9"/>
      <c r="M9" s="9"/>
      <c r="N9" s="8">
        <v>2396564.5652000001</v>
      </c>
      <c r="O9" s="8">
        <v>4587384.2794000003</v>
      </c>
      <c r="P9" s="8">
        <v>5747</v>
      </c>
      <c r="Q9" s="8">
        <v>5708</v>
      </c>
      <c r="R9" s="8">
        <v>0.68325157673441195</v>
      </c>
      <c r="S9" s="8">
        <v>12.6730102662259</v>
      </c>
      <c r="T9" s="8">
        <v>12.5866888577435</v>
      </c>
      <c r="U9" s="50">
        <v>0.68581506588394403</v>
      </c>
    </row>
    <row r="10" spans="1:23" ht="12" thickBot="1">
      <c r="A10" s="58"/>
      <c r="B10" s="60" t="s">
        <v>10</v>
      </c>
      <c r="C10" s="61"/>
      <c r="D10" s="8">
        <v>88493.715299999996</v>
      </c>
      <c r="E10" s="8">
        <v>88399</v>
      </c>
      <c r="F10" s="49">
        <v>100.10714521657501</v>
      </c>
      <c r="G10" s="9"/>
      <c r="H10" s="9"/>
      <c r="I10" s="8">
        <v>17484.5736</v>
      </c>
      <c r="J10" s="49">
        <v>19.757983423711</v>
      </c>
      <c r="K10" s="9"/>
      <c r="L10" s="9"/>
      <c r="M10" s="9"/>
      <c r="N10" s="8">
        <v>4494629.8230999997</v>
      </c>
      <c r="O10" s="8">
        <v>7722704.1902000001</v>
      </c>
      <c r="P10" s="8">
        <v>76628</v>
      </c>
      <c r="Q10" s="8">
        <v>78226</v>
      </c>
      <c r="R10" s="8">
        <v>-2.0427990693631299</v>
      </c>
      <c r="S10" s="8">
        <v>1.3621268974787299</v>
      </c>
      <c r="T10" s="8">
        <v>1.3167361235394901</v>
      </c>
      <c r="U10" s="50">
        <v>3.44721870447562</v>
      </c>
    </row>
    <row r="11" spans="1:23" ht="12" thickBot="1">
      <c r="A11" s="58"/>
      <c r="B11" s="60" t="s">
        <v>11</v>
      </c>
      <c r="C11" s="61"/>
      <c r="D11" s="8">
        <v>49993.5049</v>
      </c>
      <c r="E11" s="8">
        <v>60309</v>
      </c>
      <c r="F11" s="49">
        <v>82.895595848049197</v>
      </c>
      <c r="G11" s="9"/>
      <c r="H11" s="9"/>
      <c r="I11" s="8">
        <v>9761.6129999999994</v>
      </c>
      <c r="J11" s="49">
        <v>19.525762435591901</v>
      </c>
      <c r="K11" s="9"/>
      <c r="L11" s="9"/>
      <c r="M11" s="9"/>
      <c r="N11" s="8">
        <v>1663734.7535999999</v>
      </c>
      <c r="O11" s="8">
        <v>2934568.5707</v>
      </c>
      <c r="P11" s="8">
        <v>3132</v>
      </c>
      <c r="Q11" s="8">
        <v>3236</v>
      </c>
      <c r="R11" s="8">
        <v>-3.2138442521631698</v>
      </c>
      <c r="S11" s="8">
        <v>19.0913282247765</v>
      </c>
      <c r="T11" s="8">
        <v>18.796025957972802</v>
      </c>
      <c r="U11" s="50">
        <v>1.57108884326922</v>
      </c>
    </row>
    <row r="12" spans="1:23" ht="12" thickBot="1">
      <c r="A12" s="58"/>
      <c r="B12" s="60" t="s">
        <v>12</v>
      </c>
      <c r="C12" s="61"/>
      <c r="D12" s="8">
        <v>179271.21059999999</v>
      </c>
      <c r="E12" s="8">
        <v>201745</v>
      </c>
      <c r="F12" s="49">
        <v>88.860299189570995</v>
      </c>
      <c r="G12" s="9"/>
      <c r="H12" s="9"/>
      <c r="I12" s="8">
        <v>-667.62549999999999</v>
      </c>
      <c r="J12" s="49">
        <v>-0.37241088391467603</v>
      </c>
      <c r="K12" s="9"/>
      <c r="L12" s="9"/>
      <c r="M12" s="9"/>
      <c r="N12" s="8">
        <v>6617967.5965999998</v>
      </c>
      <c r="O12" s="8">
        <v>12038206.279899999</v>
      </c>
      <c r="P12" s="8">
        <v>3123</v>
      </c>
      <c r="Q12" s="8">
        <v>3581</v>
      </c>
      <c r="R12" s="8">
        <v>-12.7897235409104</v>
      </c>
      <c r="S12" s="8">
        <v>68.573083573486997</v>
      </c>
      <c r="T12" s="8">
        <v>65.548212789723493</v>
      </c>
      <c r="U12" s="50">
        <v>4.6147265577891199</v>
      </c>
    </row>
    <row r="13" spans="1:23" ht="12" thickBot="1">
      <c r="A13" s="58"/>
      <c r="B13" s="60" t="s">
        <v>13</v>
      </c>
      <c r="C13" s="61"/>
      <c r="D13" s="8">
        <v>251363.54139999999</v>
      </c>
      <c r="E13" s="8">
        <v>314888</v>
      </c>
      <c r="F13" s="49">
        <v>79.826332346739207</v>
      </c>
      <c r="G13" s="9"/>
      <c r="H13" s="9"/>
      <c r="I13" s="8">
        <v>63175.903299999998</v>
      </c>
      <c r="J13" s="49">
        <v>25.133280247459201</v>
      </c>
      <c r="K13" s="9"/>
      <c r="L13" s="9"/>
      <c r="M13" s="9"/>
      <c r="N13" s="8">
        <v>7296259.8789999997</v>
      </c>
      <c r="O13" s="8">
        <v>13106036.602299999</v>
      </c>
      <c r="P13" s="8">
        <v>13858</v>
      </c>
      <c r="Q13" s="8">
        <v>14226</v>
      </c>
      <c r="R13" s="8">
        <v>-2.5868128778293298</v>
      </c>
      <c r="S13" s="8">
        <v>21.3518444219945</v>
      </c>
      <c r="T13" s="8">
        <v>21.2305152537607</v>
      </c>
      <c r="U13" s="50">
        <v>0.57148480281137304</v>
      </c>
    </row>
    <row r="14" spans="1:23" ht="12" thickBot="1">
      <c r="A14" s="58"/>
      <c r="B14" s="60" t="s">
        <v>14</v>
      </c>
      <c r="C14" s="61"/>
      <c r="D14" s="8">
        <v>137537.92389999999</v>
      </c>
      <c r="E14" s="8">
        <v>159694</v>
      </c>
      <c r="F14" s="49">
        <v>86.125918256164894</v>
      </c>
      <c r="G14" s="9"/>
      <c r="H14" s="9"/>
      <c r="I14" s="8">
        <v>17592.107599999999</v>
      </c>
      <c r="J14" s="49">
        <v>12.790732258537499</v>
      </c>
      <c r="K14" s="9"/>
      <c r="L14" s="9"/>
      <c r="M14" s="9"/>
      <c r="N14" s="8">
        <v>4391504.3010999998</v>
      </c>
      <c r="O14" s="8">
        <v>7801352.8925000001</v>
      </c>
      <c r="P14" s="8">
        <v>3050</v>
      </c>
      <c r="Q14" s="8">
        <v>3384</v>
      </c>
      <c r="R14" s="8">
        <v>-9.8699763593380592</v>
      </c>
      <c r="S14" s="8">
        <v>53.0721475409836</v>
      </c>
      <c r="T14" s="8">
        <v>53.495744680851097</v>
      </c>
      <c r="U14" s="50">
        <v>-0.79183333626736696</v>
      </c>
    </row>
    <row r="15" spans="1:23" ht="12" thickBot="1">
      <c r="A15" s="58"/>
      <c r="B15" s="60" t="s">
        <v>15</v>
      </c>
      <c r="C15" s="61"/>
      <c r="D15" s="8">
        <v>77585.901700000002</v>
      </c>
      <c r="E15" s="8">
        <v>112011</v>
      </c>
      <c r="F15" s="49">
        <v>69.266323575363103</v>
      </c>
      <c r="G15" s="9"/>
      <c r="H15" s="9"/>
      <c r="I15" s="8">
        <v>11932.6059</v>
      </c>
      <c r="J15" s="49">
        <v>15.3798636589152</v>
      </c>
      <c r="K15" s="9"/>
      <c r="L15" s="9"/>
      <c r="M15" s="9"/>
      <c r="N15" s="8">
        <v>2552208.429</v>
      </c>
      <c r="O15" s="8">
        <v>4991337.4090999998</v>
      </c>
      <c r="P15" s="8">
        <v>3790</v>
      </c>
      <c r="Q15" s="8">
        <v>4119</v>
      </c>
      <c r="R15" s="8">
        <v>-7.9873755765962597</v>
      </c>
      <c r="S15" s="8">
        <v>24.056612137203199</v>
      </c>
      <c r="T15" s="8">
        <v>24.065700412721501</v>
      </c>
      <c r="U15" s="50">
        <v>-3.7764433872700003E-2</v>
      </c>
    </row>
    <row r="16" spans="1:23" ht="12" thickBot="1">
      <c r="A16" s="58"/>
      <c r="B16" s="60" t="s">
        <v>16</v>
      </c>
      <c r="C16" s="61"/>
      <c r="D16" s="8">
        <v>606519.42500000005</v>
      </c>
      <c r="E16" s="8">
        <v>689723</v>
      </c>
      <c r="F16" s="49">
        <v>87.936668053696906</v>
      </c>
      <c r="G16" s="9"/>
      <c r="H16" s="9"/>
      <c r="I16" s="8">
        <v>46337.708299999998</v>
      </c>
      <c r="J16" s="49">
        <v>7.6399380448532197</v>
      </c>
      <c r="K16" s="9"/>
      <c r="L16" s="9"/>
      <c r="M16" s="9"/>
      <c r="N16" s="8">
        <v>24533599.238200001</v>
      </c>
      <c r="O16" s="8">
        <v>42826519.315800004</v>
      </c>
      <c r="P16" s="8">
        <v>67368</v>
      </c>
      <c r="Q16" s="8">
        <v>69872</v>
      </c>
      <c r="R16" s="8">
        <v>-3.5836959010762599</v>
      </c>
      <c r="S16" s="8">
        <v>10.4977337326327</v>
      </c>
      <c r="T16" s="8">
        <v>10.319403640943399</v>
      </c>
      <c r="U16" s="50">
        <v>1.7281046259467701</v>
      </c>
    </row>
    <row r="17" spans="1:21" ht="12" thickBot="1">
      <c r="A17" s="58"/>
      <c r="B17" s="60" t="s">
        <v>17</v>
      </c>
      <c r="C17" s="61"/>
      <c r="D17" s="8">
        <v>550164.86589999998</v>
      </c>
      <c r="E17" s="8">
        <v>537941</v>
      </c>
      <c r="F17" s="49">
        <v>102.27234323094901</v>
      </c>
      <c r="G17" s="9"/>
      <c r="H17" s="9"/>
      <c r="I17" s="8">
        <v>52351.396999999997</v>
      </c>
      <c r="J17" s="49">
        <v>9.5155834632151102</v>
      </c>
      <c r="K17" s="9"/>
      <c r="L17" s="9"/>
      <c r="M17" s="9"/>
      <c r="N17" s="8">
        <v>18566137.749499999</v>
      </c>
      <c r="O17" s="8">
        <v>33124722.345100001</v>
      </c>
      <c r="P17" s="8">
        <v>11229</v>
      </c>
      <c r="Q17" s="8">
        <v>11946</v>
      </c>
      <c r="R17" s="8">
        <v>-6.0020090406830802</v>
      </c>
      <c r="S17" s="8">
        <v>57.353232968207301</v>
      </c>
      <c r="T17" s="8">
        <v>82.641850150678096</v>
      </c>
      <c r="U17" s="50">
        <v>-30.600255362583098</v>
      </c>
    </row>
    <row r="18" spans="1:21" ht="12" thickBot="1">
      <c r="A18" s="58"/>
      <c r="B18" s="60" t="s">
        <v>18</v>
      </c>
      <c r="C18" s="61"/>
      <c r="D18" s="8">
        <v>1129239.2526</v>
      </c>
      <c r="E18" s="8">
        <v>1543387</v>
      </c>
      <c r="F18" s="49">
        <v>73.166305832561804</v>
      </c>
      <c r="G18" s="9"/>
      <c r="H18" s="9"/>
      <c r="I18" s="8">
        <v>144850.0569</v>
      </c>
      <c r="J18" s="49">
        <v>12.8272247503345</v>
      </c>
      <c r="K18" s="9"/>
      <c r="L18" s="9"/>
      <c r="M18" s="9"/>
      <c r="N18" s="8">
        <v>39318044.564400002</v>
      </c>
      <c r="O18" s="8">
        <v>72375757.062299997</v>
      </c>
      <c r="P18" s="8">
        <v>165226</v>
      </c>
      <c r="Q18" s="8">
        <v>163949</v>
      </c>
      <c r="R18" s="8">
        <v>0.77890075572282202</v>
      </c>
      <c r="S18" s="8">
        <v>8.0040747212908396</v>
      </c>
      <c r="T18" s="8">
        <v>8.0085063983311908</v>
      </c>
      <c r="U18" s="50">
        <v>-5.5337123052990003E-2</v>
      </c>
    </row>
    <row r="19" spans="1:21" ht="12" thickBot="1">
      <c r="A19" s="58"/>
      <c r="B19" s="60" t="s">
        <v>19</v>
      </c>
      <c r="C19" s="61"/>
      <c r="D19" s="8">
        <v>321422.7022</v>
      </c>
      <c r="E19" s="8">
        <v>537819</v>
      </c>
      <c r="F19" s="49">
        <v>59.764103202006602</v>
      </c>
      <c r="G19" s="9"/>
      <c r="H19" s="9"/>
      <c r="I19" s="8">
        <v>43119.149400000002</v>
      </c>
      <c r="J19" s="49">
        <v>13.415091437184699</v>
      </c>
      <c r="K19" s="9"/>
      <c r="L19" s="9"/>
      <c r="M19" s="9"/>
      <c r="N19" s="8">
        <v>15516495.669</v>
      </c>
      <c r="O19" s="8">
        <v>29563907.7678</v>
      </c>
      <c r="P19" s="8">
        <v>8819</v>
      </c>
      <c r="Q19" s="8">
        <v>8964</v>
      </c>
      <c r="R19" s="8">
        <v>-1.6175814368585499</v>
      </c>
      <c r="S19" s="8">
        <v>43.061658872888103</v>
      </c>
      <c r="T19" s="8">
        <v>42.08159194556</v>
      </c>
      <c r="U19" s="50">
        <v>2.3289682780916401</v>
      </c>
    </row>
    <row r="20" spans="1:21" ht="12" thickBot="1">
      <c r="A20" s="58"/>
      <c r="B20" s="60" t="s">
        <v>20</v>
      </c>
      <c r="C20" s="61"/>
      <c r="D20" s="8">
        <v>606228.35430000001</v>
      </c>
      <c r="E20" s="8">
        <v>1326258</v>
      </c>
      <c r="F20" s="49">
        <v>45.709685016037596</v>
      </c>
      <c r="G20" s="9"/>
      <c r="H20" s="9"/>
      <c r="I20" s="8">
        <v>46312.876300000004</v>
      </c>
      <c r="J20" s="49">
        <v>7.6395100907935198</v>
      </c>
      <c r="K20" s="9"/>
      <c r="L20" s="9"/>
      <c r="M20" s="9"/>
      <c r="N20" s="8">
        <v>26163961.370299999</v>
      </c>
      <c r="O20" s="8">
        <v>44719426.487400003</v>
      </c>
      <c r="P20" s="8">
        <v>42106</v>
      </c>
      <c r="Q20" s="8">
        <v>43202</v>
      </c>
      <c r="R20" s="8">
        <v>-2.5369195870561501</v>
      </c>
      <c r="S20" s="8">
        <v>16.497361328551801</v>
      </c>
      <c r="T20" s="8">
        <v>17.046027042729499</v>
      </c>
      <c r="U20" s="50">
        <v>-3.2187307505872602</v>
      </c>
    </row>
    <row r="21" spans="1:21" ht="12" thickBot="1">
      <c r="A21" s="58"/>
      <c r="B21" s="60" t="s">
        <v>21</v>
      </c>
      <c r="C21" s="61"/>
      <c r="D21" s="8">
        <v>252660.43710000001</v>
      </c>
      <c r="E21" s="8">
        <v>293279</v>
      </c>
      <c r="F21" s="49">
        <v>86.150197286542905</v>
      </c>
      <c r="G21" s="9"/>
      <c r="H21" s="9"/>
      <c r="I21" s="8">
        <v>24484.603299999999</v>
      </c>
      <c r="J21" s="49">
        <v>9.6907151673727601</v>
      </c>
      <c r="K21" s="9"/>
      <c r="L21" s="9"/>
      <c r="M21" s="9"/>
      <c r="N21" s="8">
        <v>8192878.6124</v>
      </c>
      <c r="O21" s="8">
        <v>15132574.8816</v>
      </c>
      <c r="P21" s="8">
        <v>33233</v>
      </c>
      <c r="Q21" s="8">
        <v>34822</v>
      </c>
      <c r="R21" s="8">
        <v>-4.5632071678823802</v>
      </c>
      <c r="S21" s="8">
        <v>8.6975785363945501</v>
      </c>
      <c r="T21" s="8">
        <v>8.1940088478548105</v>
      </c>
      <c r="U21" s="50">
        <v>6.1455839002612098</v>
      </c>
    </row>
    <row r="22" spans="1:21" ht="12" thickBot="1">
      <c r="A22" s="58"/>
      <c r="B22" s="60" t="s">
        <v>22</v>
      </c>
      <c r="C22" s="61"/>
      <c r="D22" s="8">
        <v>851360.62419999996</v>
      </c>
      <c r="E22" s="8">
        <v>728231</v>
      </c>
      <c r="F22" s="49">
        <v>116.908044864885</v>
      </c>
      <c r="G22" s="9"/>
      <c r="H22" s="9"/>
      <c r="I22" s="8">
        <v>91560.143800000005</v>
      </c>
      <c r="J22" s="49">
        <v>10.754566419610599</v>
      </c>
      <c r="K22" s="9"/>
      <c r="L22" s="9"/>
      <c r="M22" s="9"/>
      <c r="N22" s="8">
        <v>37445288.5726</v>
      </c>
      <c r="O22" s="8">
        <v>60374069.532499999</v>
      </c>
      <c r="P22" s="8">
        <v>93598</v>
      </c>
      <c r="Q22" s="8">
        <v>95332</v>
      </c>
      <c r="R22" s="8">
        <v>-1.8189065581336801</v>
      </c>
      <c r="S22" s="8">
        <v>10.6259007168957</v>
      </c>
      <c r="T22" s="8">
        <v>10.639535769730999</v>
      </c>
      <c r="U22" s="50">
        <v>-0.12815458428342399</v>
      </c>
    </row>
    <row r="23" spans="1:21" ht="12" thickBot="1">
      <c r="A23" s="58"/>
      <c r="B23" s="60" t="s">
        <v>23</v>
      </c>
      <c r="C23" s="61"/>
      <c r="D23" s="8">
        <v>1982277.3555999999</v>
      </c>
      <c r="E23" s="8">
        <v>2297840</v>
      </c>
      <c r="F23" s="49">
        <v>86.266987936496903</v>
      </c>
      <c r="G23" s="9"/>
      <c r="H23" s="9"/>
      <c r="I23" s="8">
        <v>219513.85579999999</v>
      </c>
      <c r="J23" s="49">
        <v>11.073821490209999</v>
      </c>
      <c r="K23" s="9"/>
      <c r="L23" s="9"/>
      <c r="M23" s="9"/>
      <c r="N23" s="8">
        <v>64471313.399400003</v>
      </c>
      <c r="O23" s="8">
        <v>116747076.57089999</v>
      </c>
      <c r="P23" s="8">
        <v>141641</v>
      </c>
      <c r="Q23" s="8">
        <v>152059</v>
      </c>
      <c r="R23" s="8">
        <v>-6.8512879868998198</v>
      </c>
      <c r="S23" s="8">
        <v>16.388948391355601</v>
      </c>
      <c r="T23" s="8">
        <v>15.7382855135178</v>
      </c>
      <c r="U23" s="50">
        <v>4.1342678481653499</v>
      </c>
    </row>
    <row r="24" spans="1:21" ht="12" thickBot="1">
      <c r="A24" s="58"/>
      <c r="B24" s="60" t="s">
        <v>24</v>
      </c>
      <c r="C24" s="61"/>
      <c r="D24" s="8">
        <v>215157.7401</v>
      </c>
      <c r="E24" s="8">
        <v>298846</v>
      </c>
      <c r="F24" s="49">
        <v>71.996192052093704</v>
      </c>
      <c r="G24" s="9"/>
      <c r="H24" s="9"/>
      <c r="I24" s="8">
        <v>35419.456299999998</v>
      </c>
      <c r="J24" s="49">
        <v>16.462087900503999</v>
      </c>
      <c r="K24" s="9"/>
      <c r="L24" s="9"/>
      <c r="M24" s="9"/>
      <c r="N24" s="8">
        <v>7245026.1320000002</v>
      </c>
      <c r="O24" s="8">
        <v>12341014.165200001</v>
      </c>
      <c r="P24" s="8">
        <v>32959</v>
      </c>
      <c r="Q24" s="8">
        <v>32992</v>
      </c>
      <c r="R24" s="8">
        <v>-0.10002424830262099</v>
      </c>
      <c r="S24" s="8">
        <v>7.5911035559331301</v>
      </c>
      <c r="T24" s="8">
        <v>7.5641928740300699</v>
      </c>
      <c r="U24" s="50">
        <v>0.35576408945696703</v>
      </c>
    </row>
    <row r="25" spans="1:21" ht="12" thickBot="1">
      <c r="A25" s="58"/>
      <c r="B25" s="60" t="s">
        <v>25</v>
      </c>
      <c r="C25" s="61"/>
      <c r="D25" s="8">
        <v>147637.878</v>
      </c>
      <c r="E25" s="8">
        <v>156873</v>
      </c>
      <c r="F25" s="49">
        <v>94.112994587978804</v>
      </c>
      <c r="G25" s="9"/>
      <c r="H25" s="9"/>
      <c r="I25" s="8">
        <v>13286.4162</v>
      </c>
      <c r="J25" s="49">
        <v>8.9993275302967994</v>
      </c>
      <c r="K25" s="9"/>
      <c r="L25" s="9"/>
      <c r="M25" s="9"/>
      <c r="N25" s="8">
        <v>5390605.2790999999</v>
      </c>
      <c r="O25" s="8">
        <v>9697750.1587000005</v>
      </c>
      <c r="P25" s="8">
        <v>14410</v>
      </c>
      <c r="Q25" s="8">
        <v>14191</v>
      </c>
      <c r="R25" s="8">
        <v>1.5432316256782399</v>
      </c>
      <c r="S25" s="8">
        <v>11.4945612283137</v>
      </c>
      <c r="T25" s="8">
        <v>11.0431185681065</v>
      </c>
      <c r="U25" s="50">
        <v>4.0879997567981201</v>
      </c>
    </row>
    <row r="26" spans="1:21" ht="12" thickBot="1">
      <c r="A26" s="58"/>
      <c r="B26" s="60" t="s">
        <v>26</v>
      </c>
      <c r="C26" s="61"/>
      <c r="D26" s="8">
        <v>460184.24200000003</v>
      </c>
      <c r="E26" s="8">
        <v>440608</v>
      </c>
      <c r="F26" s="49">
        <v>104.443006481952</v>
      </c>
      <c r="G26" s="9"/>
      <c r="H26" s="9"/>
      <c r="I26" s="8">
        <v>96583.772500000006</v>
      </c>
      <c r="J26" s="49">
        <v>20.9880660146551</v>
      </c>
      <c r="K26" s="9"/>
      <c r="L26" s="9"/>
      <c r="M26" s="9"/>
      <c r="N26" s="8">
        <v>15151258.802999999</v>
      </c>
      <c r="O26" s="8">
        <v>26277641.385499999</v>
      </c>
      <c r="P26" s="8">
        <v>56528</v>
      </c>
      <c r="Q26" s="8">
        <v>59324</v>
      </c>
      <c r="R26" s="8">
        <v>-4.7131009372260797</v>
      </c>
      <c r="S26" s="8">
        <v>9.2699076528446103</v>
      </c>
      <c r="T26" s="8">
        <v>9.39586835682017</v>
      </c>
      <c r="U26" s="50">
        <v>-1.3405967303078901</v>
      </c>
    </row>
    <row r="27" spans="1:21" ht="12" thickBot="1">
      <c r="A27" s="58"/>
      <c r="B27" s="60" t="s">
        <v>27</v>
      </c>
      <c r="C27" s="61"/>
      <c r="D27" s="8">
        <v>181924.4994</v>
      </c>
      <c r="E27" s="8">
        <v>242929</v>
      </c>
      <c r="F27" s="49">
        <v>74.887929971308495</v>
      </c>
      <c r="G27" s="9"/>
      <c r="H27" s="9"/>
      <c r="I27" s="8">
        <v>52260.067199999998</v>
      </c>
      <c r="J27" s="49">
        <v>28.726239386315399</v>
      </c>
      <c r="K27" s="9"/>
      <c r="L27" s="9"/>
      <c r="M27" s="9"/>
      <c r="N27" s="8">
        <v>5601915.9069999997</v>
      </c>
      <c r="O27" s="8">
        <v>11122839.5934</v>
      </c>
      <c r="P27" s="8">
        <v>38535</v>
      </c>
      <c r="Q27" s="8">
        <v>39257</v>
      </c>
      <c r="R27" s="8">
        <v>-1.8391624423669699</v>
      </c>
      <c r="S27" s="8">
        <v>5.5066952899961104</v>
      </c>
      <c r="T27" s="8">
        <v>5.62094462898337</v>
      </c>
      <c r="U27" s="50">
        <v>-2.0325647471806101</v>
      </c>
    </row>
    <row r="28" spans="1:21" ht="12" thickBot="1">
      <c r="A28" s="58"/>
      <c r="B28" s="60" t="s">
        <v>28</v>
      </c>
      <c r="C28" s="61"/>
      <c r="D28" s="8">
        <v>611325.68400000001</v>
      </c>
      <c r="E28" s="8">
        <v>668136</v>
      </c>
      <c r="F28" s="49">
        <v>91.497192787097205</v>
      </c>
      <c r="G28" s="9"/>
      <c r="H28" s="9"/>
      <c r="I28" s="8">
        <v>34918.803999999996</v>
      </c>
      <c r="J28" s="49">
        <v>5.7119805226439704</v>
      </c>
      <c r="K28" s="9"/>
      <c r="L28" s="9"/>
      <c r="M28" s="9"/>
      <c r="N28" s="8">
        <v>20308063.531599998</v>
      </c>
      <c r="O28" s="8">
        <v>37881724.302100003</v>
      </c>
      <c r="P28" s="8">
        <v>48303</v>
      </c>
      <c r="Q28" s="8">
        <v>46519</v>
      </c>
      <c r="R28" s="8">
        <v>3.83499215374363</v>
      </c>
      <c r="S28" s="8">
        <v>12.669829844937199</v>
      </c>
      <c r="T28" s="8">
        <v>12.3934240912315</v>
      </c>
      <c r="U28" s="50">
        <v>2.2302614004888799</v>
      </c>
    </row>
    <row r="29" spans="1:21" ht="12" thickBot="1">
      <c r="A29" s="58"/>
      <c r="B29" s="60" t="s">
        <v>29</v>
      </c>
      <c r="C29" s="61"/>
      <c r="D29" s="8">
        <v>413824.0515</v>
      </c>
      <c r="E29" s="8">
        <v>503051</v>
      </c>
      <c r="F29" s="49">
        <v>82.262842435458793</v>
      </c>
      <c r="G29" s="9"/>
      <c r="H29" s="9"/>
      <c r="I29" s="8">
        <v>63734.159699999997</v>
      </c>
      <c r="J29" s="49">
        <v>15.4012700491866</v>
      </c>
      <c r="K29" s="9"/>
      <c r="L29" s="9"/>
      <c r="M29" s="9"/>
      <c r="N29" s="8">
        <v>13580965.469599999</v>
      </c>
      <c r="O29" s="8">
        <v>28514652.7995</v>
      </c>
      <c r="P29" s="8">
        <v>158928</v>
      </c>
      <c r="Q29" s="8">
        <v>164186</v>
      </c>
      <c r="R29" s="8">
        <v>-3.2024654964491499</v>
      </c>
      <c r="S29" s="8">
        <v>2.6072821170593001</v>
      </c>
      <c r="T29" s="8">
        <v>2.6413526823237099</v>
      </c>
      <c r="U29" s="50">
        <v>-1.28989080074061</v>
      </c>
    </row>
    <row r="30" spans="1:21" ht="12" thickBot="1">
      <c r="A30" s="58"/>
      <c r="B30" s="60" t="s">
        <v>30</v>
      </c>
      <c r="C30" s="61"/>
      <c r="D30" s="8">
        <v>948200.14099999995</v>
      </c>
      <c r="E30" s="8">
        <v>931448</v>
      </c>
      <c r="F30" s="49">
        <v>101.79850523056599</v>
      </c>
      <c r="G30" s="9"/>
      <c r="H30" s="9"/>
      <c r="I30" s="8">
        <v>131724.1311</v>
      </c>
      <c r="J30" s="49">
        <v>13.892017666341999</v>
      </c>
      <c r="K30" s="9"/>
      <c r="L30" s="9"/>
      <c r="M30" s="9"/>
      <c r="N30" s="8">
        <v>34807735.466799997</v>
      </c>
      <c r="O30" s="8">
        <v>63096414.932300001</v>
      </c>
      <c r="P30" s="8">
        <v>87154</v>
      </c>
      <c r="Q30" s="8">
        <v>90128</v>
      </c>
      <c r="R30" s="8">
        <v>-3.2997514645837001</v>
      </c>
      <c r="S30" s="8">
        <v>12.322355305551101</v>
      </c>
      <c r="T30" s="8">
        <v>12.299453837874999</v>
      </c>
      <c r="U30" s="50">
        <v>0.18619906199046601</v>
      </c>
    </row>
    <row r="31" spans="1:21" ht="12" thickBot="1">
      <c r="A31" s="58"/>
      <c r="B31" s="60" t="s">
        <v>31</v>
      </c>
      <c r="C31" s="61"/>
      <c r="D31" s="8">
        <v>520600.48460000003</v>
      </c>
      <c r="E31" s="8">
        <v>718808</v>
      </c>
      <c r="F31" s="49">
        <v>72.425527345271604</v>
      </c>
      <c r="G31" s="9"/>
      <c r="H31" s="9"/>
      <c r="I31" s="8">
        <v>17377.593499999999</v>
      </c>
      <c r="J31" s="49">
        <v>3.33799026586615</v>
      </c>
      <c r="K31" s="9"/>
      <c r="L31" s="9"/>
      <c r="M31" s="9"/>
      <c r="N31" s="8">
        <v>25462478.800799999</v>
      </c>
      <c r="O31" s="8">
        <v>45765233.3785</v>
      </c>
      <c r="P31" s="8">
        <v>25275</v>
      </c>
      <c r="Q31" s="8">
        <v>25767</v>
      </c>
      <c r="R31" s="8">
        <v>-1.9094190243334499</v>
      </c>
      <c r="S31" s="8">
        <v>22.893295521266101</v>
      </c>
      <c r="T31" s="8">
        <v>22.147752404237998</v>
      </c>
      <c r="U31" s="50">
        <v>3.3662247230352702</v>
      </c>
    </row>
    <row r="32" spans="1:21" ht="12" thickBot="1">
      <c r="A32" s="58"/>
      <c r="B32" s="60" t="s">
        <v>32</v>
      </c>
      <c r="C32" s="61"/>
      <c r="D32" s="8">
        <v>103833.10159999999</v>
      </c>
      <c r="E32" s="8">
        <v>101880</v>
      </c>
      <c r="F32" s="49">
        <v>101.917060855909</v>
      </c>
      <c r="G32" s="9"/>
      <c r="H32" s="9"/>
      <c r="I32" s="8">
        <v>27960.849900000001</v>
      </c>
      <c r="J32" s="49">
        <v>26.928647482490302</v>
      </c>
      <c r="K32" s="9"/>
      <c r="L32" s="9"/>
      <c r="M32" s="9"/>
      <c r="N32" s="8">
        <v>4567667.4693999998</v>
      </c>
      <c r="O32" s="8">
        <v>7666310.1474000001</v>
      </c>
      <c r="P32" s="8">
        <v>30599</v>
      </c>
      <c r="Q32" s="8">
        <v>30675</v>
      </c>
      <c r="R32" s="8">
        <v>-0.247758761206196</v>
      </c>
      <c r="S32" s="8">
        <v>3.9529368410732402</v>
      </c>
      <c r="T32" s="8">
        <v>3.9509032436837801</v>
      </c>
      <c r="U32" s="50">
        <v>5.1471708215266997E-2</v>
      </c>
    </row>
    <row r="33" spans="1:21" ht="12" thickBot="1">
      <c r="A33" s="58"/>
      <c r="B33" s="60" t="s">
        <v>33</v>
      </c>
      <c r="C33" s="61"/>
      <c r="D33" s="8">
        <v>87.692499999999995</v>
      </c>
      <c r="E33" s="9"/>
      <c r="F33" s="9"/>
      <c r="G33" s="9"/>
      <c r="H33" s="9"/>
      <c r="I33" s="8">
        <v>18.399699999999999</v>
      </c>
      <c r="J33" s="49">
        <v>20.982068021780702</v>
      </c>
      <c r="K33" s="9"/>
      <c r="L33" s="9"/>
      <c r="M33" s="9"/>
      <c r="N33" s="8">
        <v>2955.134</v>
      </c>
      <c r="O33" s="8">
        <v>6295.6417000000001</v>
      </c>
      <c r="P33" s="8">
        <v>15</v>
      </c>
      <c r="Q33" s="8">
        <v>19</v>
      </c>
      <c r="R33" s="8">
        <v>-21.052631578947398</v>
      </c>
      <c r="S33" s="8">
        <v>6.93333333333333</v>
      </c>
      <c r="T33" s="8">
        <v>7.0421052631579002</v>
      </c>
      <c r="U33" s="50">
        <v>-1.54459392127555</v>
      </c>
    </row>
    <row r="34" spans="1:21" ht="12" thickBot="1">
      <c r="A34" s="58"/>
      <c r="B34" s="60" t="s">
        <v>57</v>
      </c>
      <c r="C34" s="61"/>
      <c r="D34" s="9"/>
      <c r="E34" s="9"/>
      <c r="F34" s="9"/>
      <c r="G34" s="9"/>
      <c r="H34" s="9"/>
      <c r="I34" s="9"/>
      <c r="J34" s="9"/>
      <c r="K34" s="9"/>
      <c r="L34" s="9"/>
      <c r="M34" s="9"/>
      <c r="N34" s="8">
        <v>1</v>
      </c>
      <c r="O34" s="8">
        <v>1</v>
      </c>
      <c r="P34" s="9"/>
      <c r="Q34" s="9"/>
      <c r="R34" s="9"/>
      <c r="S34" s="9"/>
      <c r="T34" s="9"/>
      <c r="U34" s="17"/>
    </row>
    <row r="35" spans="1:21" ht="12" thickBot="1">
      <c r="A35" s="58"/>
      <c r="B35" s="60" t="s">
        <v>34</v>
      </c>
      <c r="C35" s="61"/>
      <c r="D35" s="8">
        <v>93085.899000000005</v>
      </c>
      <c r="E35" s="8">
        <v>134264</v>
      </c>
      <c r="F35" s="49">
        <v>69.330497378299498</v>
      </c>
      <c r="G35" s="9"/>
      <c r="H35" s="9"/>
      <c r="I35" s="8">
        <v>6772.9092000000001</v>
      </c>
      <c r="J35" s="49">
        <v>7.2759776429725402</v>
      </c>
      <c r="K35" s="9"/>
      <c r="L35" s="9"/>
      <c r="M35" s="9"/>
      <c r="N35" s="8">
        <v>2154443.7588</v>
      </c>
      <c r="O35" s="8">
        <v>3128841.9378999998</v>
      </c>
      <c r="P35" s="8">
        <v>9212</v>
      </c>
      <c r="Q35" s="8">
        <v>9269</v>
      </c>
      <c r="R35" s="8">
        <v>-0.61495306937102701</v>
      </c>
      <c r="S35" s="8">
        <v>10.1172818497612</v>
      </c>
      <c r="T35" s="8">
        <v>10.253287377279101</v>
      </c>
      <c r="U35" s="50">
        <v>-1.3264577741115999</v>
      </c>
    </row>
    <row r="36" spans="1:21" ht="12" customHeight="1" thickBot="1">
      <c r="A36" s="58"/>
      <c r="B36" s="60" t="s">
        <v>58</v>
      </c>
      <c r="C36" s="61"/>
      <c r="D36" s="9"/>
      <c r="E36" s="8">
        <v>283246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7"/>
    </row>
    <row r="37" spans="1:21" ht="12" thickBot="1">
      <c r="A37" s="58"/>
      <c r="B37" s="60" t="s">
        <v>59</v>
      </c>
      <c r="C37" s="61"/>
      <c r="D37" s="9"/>
      <c r="E37" s="8">
        <v>338642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7"/>
    </row>
    <row r="38" spans="1:21" ht="12" thickBot="1">
      <c r="A38" s="58"/>
      <c r="B38" s="60" t="s">
        <v>60</v>
      </c>
      <c r="C38" s="61"/>
      <c r="D38" s="9"/>
      <c r="E38" s="8">
        <v>262339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7"/>
    </row>
    <row r="39" spans="1:21" ht="12" customHeight="1" thickBot="1">
      <c r="A39" s="58"/>
      <c r="B39" s="60" t="s">
        <v>35</v>
      </c>
      <c r="C39" s="61"/>
      <c r="D39" s="8">
        <v>267989.74320000003</v>
      </c>
      <c r="E39" s="8">
        <v>325779</v>
      </c>
      <c r="F39" s="49">
        <v>82.261208733527994</v>
      </c>
      <c r="G39" s="9"/>
      <c r="H39" s="9"/>
      <c r="I39" s="8">
        <v>12396.188</v>
      </c>
      <c r="J39" s="49">
        <v>4.6256203136657996</v>
      </c>
      <c r="K39" s="9"/>
      <c r="L39" s="9"/>
      <c r="M39" s="9"/>
      <c r="N39" s="8">
        <v>7685739.2284000004</v>
      </c>
      <c r="O39" s="8">
        <v>14462128.1227</v>
      </c>
      <c r="P39" s="8">
        <v>434</v>
      </c>
      <c r="Q39" s="8">
        <v>403</v>
      </c>
      <c r="R39" s="8">
        <v>7.6923076923076898</v>
      </c>
      <c r="S39" s="8">
        <v>735.68663594470104</v>
      </c>
      <c r="T39" s="8">
        <v>690.55136476426799</v>
      </c>
      <c r="U39" s="50">
        <v>6.5361207700806103</v>
      </c>
    </row>
    <row r="40" spans="1:21" ht="12" thickBot="1">
      <c r="A40" s="58"/>
      <c r="B40" s="60" t="s">
        <v>36</v>
      </c>
      <c r="C40" s="61"/>
      <c r="D40" s="8">
        <v>426756.47730000003</v>
      </c>
      <c r="E40" s="8">
        <v>444719</v>
      </c>
      <c r="F40" s="49">
        <v>95.960927529518699</v>
      </c>
      <c r="G40" s="9"/>
      <c r="H40" s="9"/>
      <c r="I40" s="8">
        <v>25541.978299999999</v>
      </c>
      <c r="J40" s="49">
        <v>5.9851413296873197</v>
      </c>
      <c r="K40" s="9"/>
      <c r="L40" s="9"/>
      <c r="M40" s="9"/>
      <c r="N40" s="8">
        <v>14193090.645</v>
      </c>
      <c r="O40" s="8">
        <v>24303347.302000001</v>
      </c>
      <c r="P40" s="8">
        <v>2251</v>
      </c>
      <c r="Q40" s="8">
        <v>2444</v>
      </c>
      <c r="R40" s="8">
        <v>-7.8968903436988596</v>
      </c>
      <c r="S40" s="8">
        <v>228.15085295424299</v>
      </c>
      <c r="T40" s="8">
        <v>223.92371112929601</v>
      </c>
      <c r="U40" s="50">
        <v>1.8877598105300699</v>
      </c>
    </row>
    <row r="41" spans="1:21" ht="12" thickBot="1">
      <c r="A41" s="58"/>
      <c r="B41" s="60" t="s">
        <v>61</v>
      </c>
      <c r="C41" s="61"/>
      <c r="D41" s="9"/>
      <c r="E41" s="8">
        <v>130865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7"/>
    </row>
    <row r="42" spans="1:21" ht="12" thickBot="1">
      <c r="A42" s="58"/>
      <c r="B42" s="60" t="s">
        <v>62</v>
      </c>
      <c r="C42" s="61"/>
      <c r="D42" s="9"/>
      <c r="E42" s="8">
        <v>50146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7"/>
    </row>
    <row r="43" spans="1:21" ht="12" thickBot="1">
      <c r="A43" s="59"/>
      <c r="B43" s="60" t="s">
        <v>37</v>
      </c>
      <c r="C43" s="61"/>
      <c r="D43" s="10">
        <v>29834.546900000001</v>
      </c>
      <c r="E43" s="11"/>
      <c r="F43" s="11"/>
      <c r="G43" s="11"/>
      <c r="H43" s="11"/>
      <c r="I43" s="10">
        <v>3040.239</v>
      </c>
      <c r="J43" s="51">
        <v>10.190330726959999</v>
      </c>
      <c r="K43" s="11"/>
      <c r="L43" s="11"/>
      <c r="M43" s="11"/>
      <c r="N43" s="10">
        <v>1133423.2279999999</v>
      </c>
      <c r="O43" s="10">
        <v>1968358.7364000001</v>
      </c>
      <c r="P43" s="10">
        <v>41</v>
      </c>
      <c r="Q43" s="10">
        <v>27</v>
      </c>
      <c r="R43" s="10">
        <v>51.851851851851897</v>
      </c>
      <c r="S43" s="10">
        <v>850.02439024390196</v>
      </c>
      <c r="T43" s="10">
        <v>374.48888888888899</v>
      </c>
      <c r="U43" s="52">
        <v>126.98253952632101</v>
      </c>
    </row>
  </sheetData>
  <mergeCells count="41"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6:C26"/>
    <mergeCell ref="B27:C27"/>
    <mergeCell ref="B28:C28"/>
    <mergeCell ref="B29:C29"/>
    <mergeCell ref="B30:C30"/>
    <mergeCell ref="A1:U4"/>
    <mergeCell ref="W1:W4"/>
    <mergeCell ref="B6:C6"/>
    <mergeCell ref="A7:C7"/>
    <mergeCell ref="B8:C8"/>
    <mergeCell ref="A8:A43"/>
    <mergeCell ref="B39:C39"/>
    <mergeCell ref="B40:C40"/>
    <mergeCell ref="B41:C41"/>
    <mergeCell ref="B42:C42"/>
    <mergeCell ref="B43:C43"/>
    <mergeCell ref="B31:C31"/>
    <mergeCell ref="B32:C32"/>
    <mergeCell ref="B33:C33"/>
    <mergeCell ref="B34:C34"/>
    <mergeCell ref="B35:C35"/>
    <mergeCell ref="B37:C37"/>
    <mergeCell ref="B38:C38"/>
    <mergeCell ref="B23:C23"/>
    <mergeCell ref="B36:C36"/>
    <mergeCell ref="B25:C25"/>
  </mergeCells>
  <phoneticPr fontId="2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sqref="A1:XFD1048576"/>
    </sheetView>
  </sheetViews>
  <sheetFormatPr defaultRowHeight="13.5"/>
  <cols>
    <col min="1" max="1" width="3.25" style="21" bestFit="1" customWidth="1"/>
    <col min="2" max="2" width="5.625" style="21" bestFit="1" customWidth="1"/>
    <col min="3" max="3" width="10.25" style="21" bestFit="1" customWidth="1"/>
    <col min="4" max="6" width="11.25" style="21" bestFit="1" customWidth="1"/>
    <col min="7" max="7" width="12.75" style="21" bestFit="1" customWidth="1"/>
    <col min="8" max="8" width="9" style="21"/>
    <col min="9" max="16384" width="9" style="19"/>
  </cols>
  <sheetData>
    <row r="1" spans="1:8" ht="16.5">
      <c r="A1" s="18" t="s">
        <v>63</v>
      </c>
      <c r="B1" s="18" t="s">
        <v>38</v>
      </c>
      <c r="C1" s="18" t="s">
        <v>39</v>
      </c>
      <c r="D1" s="18" t="s">
        <v>40</v>
      </c>
      <c r="E1" s="18" t="s">
        <v>41</v>
      </c>
      <c r="F1" s="18" t="s">
        <v>64</v>
      </c>
      <c r="G1" s="18" t="s">
        <v>41</v>
      </c>
      <c r="H1" s="18" t="s">
        <v>65</v>
      </c>
    </row>
    <row r="2" spans="1:8" ht="16.5">
      <c r="A2" s="20" t="s">
        <v>66</v>
      </c>
      <c r="B2" s="20">
        <v>12</v>
      </c>
      <c r="C2" s="20">
        <v>40323</v>
      </c>
      <c r="D2" s="20">
        <v>413282.21243162401</v>
      </c>
      <c r="E2" s="20">
        <v>334707.22883418802</v>
      </c>
      <c r="F2" s="20">
        <v>78574.983597435901</v>
      </c>
      <c r="G2" s="20">
        <v>334707.22883418802</v>
      </c>
      <c r="H2" s="20">
        <v>0.19012428126322001</v>
      </c>
    </row>
    <row r="3" spans="1:8" ht="16.5">
      <c r="A3" s="20" t="s">
        <v>67</v>
      </c>
      <c r="B3" s="20">
        <v>13</v>
      </c>
      <c r="C3" s="20">
        <v>8181.326</v>
      </c>
      <c r="D3" s="20">
        <v>63211.858494395303</v>
      </c>
      <c r="E3" s="20">
        <v>49843.128266681801</v>
      </c>
      <c r="F3" s="20">
        <v>13368.7302277135</v>
      </c>
      <c r="G3" s="20">
        <v>49843.128266681801</v>
      </c>
      <c r="H3" s="20">
        <v>0.21149085861632799</v>
      </c>
    </row>
    <row r="4" spans="1:8" ht="16.5">
      <c r="A4" s="20" t="s">
        <v>68</v>
      </c>
      <c r="B4" s="20">
        <v>14</v>
      </c>
      <c r="C4" s="20">
        <v>91609</v>
      </c>
      <c r="D4" s="20">
        <v>88495.591274359002</v>
      </c>
      <c r="E4" s="20">
        <v>71009.142037606798</v>
      </c>
      <c r="F4" s="20">
        <v>17486.449236752102</v>
      </c>
      <c r="G4" s="20">
        <v>71009.142037606798</v>
      </c>
      <c r="H4" s="20">
        <v>0.19759684053118201</v>
      </c>
    </row>
    <row r="5" spans="1:8" ht="16.5">
      <c r="A5" s="20" t="s">
        <v>69</v>
      </c>
      <c r="B5" s="20">
        <v>15</v>
      </c>
      <c r="C5" s="20">
        <v>3387</v>
      </c>
      <c r="D5" s="20">
        <v>49993.5356273504</v>
      </c>
      <c r="E5" s="20">
        <v>40231.891850427397</v>
      </c>
      <c r="F5" s="20">
        <v>9761.6437769230797</v>
      </c>
      <c r="G5" s="20">
        <v>40231.891850427397</v>
      </c>
      <c r="H5" s="20">
        <v>0.19525811996346801</v>
      </c>
    </row>
    <row r="6" spans="1:8" ht="16.5">
      <c r="A6" s="20" t="s">
        <v>70</v>
      </c>
      <c r="B6" s="20">
        <v>16</v>
      </c>
      <c r="C6" s="20">
        <v>3978</v>
      </c>
      <c r="D6" s="20">
        <v>179271.22941282101</v>
      </c>
      <c r="E6" s="20">
        <v>179938.83629145299</v>
      </c>
      <c r="F6" s="20">
        <v>-667.60687863247904</v>
      </c>
      <c r="G6" s="20">
        <v>179938.83629145299</v>
      </c>
      <c r="H6" s="20">
        <v>-3.7240045757433501E-3</v>
      </c>
    </row>
    <row r="7" spans="1:8" ht="16.5">
      <c r="A7" s="20" t="s">
        <v>71</v>
      </c>
      <c r="B7" s="20">
        <v>17</v>
      </c>
      <c r="C7" s="20">
        <v>16226</v>
      </c>
      <c r="D7" s="20">
        <v>251363.680225641</v>
      </c>
      <c r="E7" s="20">
        <v>188187.63790085501</v>
      </c>
      <c r="F7" s="20">
        <v>63176.0423247863</v>
      </c>
      <c r="G7" s="20">
        <v>188187.63790085501</v>
      </c>
      <c r="H7" s="20">
        <v>0.25133321674824</v>
      </c>
    </row>
    <row r="8" spans="1:8" ht="16.5">
      <c r="A8" s="20" t="s">
        <v>72</v>
      </c>
      <c r="B8" s="20">
        <v>18</v>
      </c>
      <c r="C8" s="20">
        <v>41242</v>
      </c>
      <c r="D8" s="20">
        <v>137537.917681197</v>
      </c>
      <c r="E8" s="20">
        <v>119945.817057265</v>
      </c>
      <c r="F8" s="20">
        <v>17592.100623931601</v>
      </c>
      <c r="G8" s="20">
        <v>119945.817057265</v>
      </c>
      <c r="H8" s="20">
        <v>0.12790727764767301</v>
      </c>
    </row>
    <row r="9" spans="1:8" ht="16.5">
      <c r="A9" s="20" t="s">
        <v>73</v>
      </c>
      <c r="B9" s="20">
        <v>19</v>
      </c>
      <c r="C9" s="20">
        <v>17043</v>
      </c>
      <c r="D9" s="20">
        <v>77585.920164102601</v>
      </c>
      <c r="E9" s="20">
        <v>65653.296790598295</v>
      </c>
      <c r="F9" s="20">
        <v>11932.623373504301</v>
      </c>
      <c r="G9" s="20">
        <v>65653.296790598295</v>
      </c>
      <c r="H9" s="20">
        <v>0.15379882520263299</v>
      </c>
    </row>
    <row r="10" spans="1:8" ht="16.5">
      <c r="A10" s="20" t="s">
        <v>74</v>
      </c>
      <c r="B10" s="20">
        <v>21</v>
      </c>
      <c r="C10" s="20">
        <v>163563</v>
      </c>
      <c r="D10" s="20">
        <v>606519.08829999994</v>
      </c>
      <c r="E10" s="20">
        <v>560181.71669999999</v>
      </c>
      <c r="F10" s="20">
        <v>46337.371599999999</v>
      </c>
      <c r="G10" s="20">
        <v>560181.71669999999</v>
      </c>
      <c r="H10" s="20">
        <v>7.6398867725462796E-2</v>
      </c>
    </row>
    <row r="11" spans="1:8" ht="16.5">
      <c r="A11" s="20" t="s">
        <v>75</v>
      </c>
      <c r="B11" s="20">
        <v>22</v>
      </c>
      <c r="C11" s="20">
        <v>44825</v>
      </c>
      <c r="D11" s="20">
        <v>550164.89821111097</v>
      </c>
      <c r="E11" s="20">
        <v>497813.46804444399</v>
      </c>
      <c r="F11" s="20">
        <v>52351.430166666702</v>
      </c>
      <c r="G11" s="20">
        <v>497813.46804444399</v>
      </c>
      <c r="H11" s="20">
        <v>9.5155889328617599E-2</v>
      </c>
    </row>
    <row r="12" spans="1:8" ht="16.5">
      <c r="A12" s="20" t="s">
        <v>76</v>
      </c>
      <c r="B12" s="20">
        <v>23</v>
      </c>
      <c r="C12" s="20">
        <v>188753.016</v>
      </c>
      <c r="D12" s="20">
        <v>1129239.2817700901</v>
      </c>
      <c r="E12" s="20">
        <v>984389.19364017097</v>
      </c>
      <c r="F12" s="20">
        <v>144850.08812991501</v>
      </c>
      <c r="G12" s="20">
        <v>984389.19364017097</v>
      </c>
      <c r="H12" s="20">
        <v>0.12827227184557499</v>
      </c>
    </row>
    <row r="13" spans="1:8" ht="16.5">
      <c r="A13" s="20" t="s">
        <v>77</v>
      </c>
      <c r="B13" s="20">
        <v>24</v>
      </c>
      <c r="C13" s="20">
        <v>11029</v>
      </c>
      <c r="D13" s="20">
        <v>321422.697641026</v>
      </c>
      <c r="E13" s="20">
        <v>278303.55324358999</v>
      </c>
      <c r="F13" s="20">
        <v>43119.144397435899</v>
      </c>
      <c r="G13" s="20">
        <v>278303.55324358999</v>
      </c>
      <c r="H13" s="20">
        <v>0.134150900710791</v>
      </c>
    </row>
    <row r="14" spans="1:8" ht="16.5">
      <c r="A14" s="20" t="s">
        <v>78</v>
      </c>
      <c r="B14" s="20">
        <v>25</v>
      </c>
      <c r="C14" s="20">
        <v>56318</v>
      </c>
      <c r="D14" s="20">
        <v>606228.3959</v>
      </c>
      <c r="E14" s="20">
        <v>559915.478</v>
      </c>
      <c r="F14" s="20">
        <v>46312.9179</v>
      </c>
      <c r="G14" s="20">
        <v>559915.478</v>
      </c>
      <c r="H14" s="20">
        <v>7.6395164286628903E-2</v>
      </c>
    </row>
    <row r="15" spans="1:8" ht="16.5">
      <c r="A15" s="20" t="s">
        <v>79</v>
      </c>
      <c r="B15" s="20">
        <v>26</v>
      </c>
      <c r="C15" s="20">
        <v>58023</v>
      </c>
      <c r="D15" s="20">
        <v>252660.33818133999</v>
      </c>
      <c r="E15" s="20">
        <v>228175.83371100499</v>
      </c>
      <c r="F15" s="20">
        <v>24484.504470335101</v>
      </c>
      <c r="G15" s="20">
        <v>228175.83371100499</v>
      </c>
      <c r="H15" s="20">
        <v>9.6906798457468898E-2</v>
      </c>
    </row>
    <row r="16" spans="1:8" ht="16.5">
      <c r="A16" s="20" t="s">
        <v>80</v>
      </c>
      <c r="B16" s="20">
        <v>27</v>
      </c>
      <c r="C16" s="20">
        <v>151006.239</v>
      </c>
      <c r="D16" s="20">
        <v>851360.88507522095</v>
      </c>
      <c r="E16" s="20">
        <v>759800.47993893805</v>
      </c>
      <c r="F16" s="20">
        <v>91560.405136283196</v>
      </c>
      <c r="G16" s="20">
        <v>759800.47993893805</v>
      </c>
      <c r="H16" s="20">
        <v>0.1075459382048</v>
      </c>
    </row>
    <row r="17" spans="1:8" ht="16.5">
      <c r="A17" s="20" t="s">
        <v>81</v>
      </c>
      <c r="B17" s="20">
        <v>29</v>
      </c>
      <c r="C17" s="20">
        <v>171810</v>
      </c>
      <c r="D17" s="20">
        <v>1982278.0754435901</v>
      </c>
      <c r="E17" s="20">
        <v>1762763.5252384599</v>
      </c>
      <c r="F17" s="20">
        <v>219514.55020512801</v>
      </c>
      <c r="G17" s="20">
        <v>1762763.5252384599</v>
      </c>
      <c r="H17" s="20">
        <v>0.11073852499529099</v>
      </c>
    </row>
    <row r="18" spans="1:8" ht="16.5">
      <c r="A18" s="20" t="s">
        <v>82</v>
      </c>
      <c r="B18" s="20">
        <v>31</v>
      </c>
      <c r="C18" s="20">
        <v>30502.179</v>
      </c>
      <c r="D18" s="20">
        <v>215157.74643933901</v>
      </c>
      <c r="E18" s="20">
        <v>179738.28405712399</v>
      </c>
      <c r="F18" s="20">
        <v>35419.462382215097</v>
      </c>
      <c r="G18" s="20">
        <v>179738.28405712399</v>
      </c>
      <c r="H18" s="20">
        <v>0.16462090242333499</v>
      </c>
    </row>
    <row r="19" spans="1:8" ht="16.5">
      <c r="A19" s="20" t="s">
        <v>83</v>
      </c>
      <c r="B19" s="20">
        <v>32</v>
      </c>
      <c r="C19" s="20">
        <v>9425.5630000000001</v>
      </c>
      <c r="D19" s="20">
        <v>147637.88058336699</v>
      </c>
      <c r="E19" s="20">
        <v>134351.46228881899</v>
      </c>
      <c r="F19" s="20">
        <v>13286.418294548301</v>
      </c>
      <c r="G19" s="20">
        <v>134351.46228881899</v>
      </c>
      <c r="H19" s="20">
        <v>8.9993287915331593E-2</v>
      </c>
    </row>
    <row r="20" spans="1:8" ht="16.5">
      <c r="A20" s="20" t="s">
        <v>84</v>
      </c>
      <c r="B20" s="20">
        <v>33</v>
      </c>
      <c r="C20" s="20">
        <v>44162.909</v>
      </c>
      <c r="D20" s="20">
        <v>460184.20233694097</v>
      </c>
      <c r="E20" s="20">
        <v>363600.40669479599</v>
      </c>
      <c r="F20" s="20">
        <v>96583.795642145298</v>
      </c>
      <c r="G20" s="20">
        <v>363600.40669479599</v>
      </c>
      <c r="H20" s="20">
        <v>0.209880728524939</v>
      </c>
    </row>
    <row r="21" spans="1:8" ht="16.5">
      <c r="A21" s="20" t="s">
        <v>85</v>
      </c>
      <c r="B21" s="20">
        <v>34</v>
      </c>
      <c r="C21" s="20">
        <v>39576.11</v>
      </c>
      <c r="D21" s="20">
        <v>181924.46585361901</v>
      </c>
      <c r="E21" s="20">
        <v>129664.423816747</v>
      </c>
      <c r="F21" s="20">
        <v>52260.042036872699</v>
      </c>
      <c r="G21" s="20">
        <v>129664.423816747</v>
      </c>
      <c r="H21" s="20">
        <v>0.28726230851721901</v>
      </c>
    </row>
    <row r="22" spans="1:8" ht="16.5">
      <c r="A22" s="20" t="s">
        <v>86</v>
      </c>
      <c r="B22" s="20">
        <v>35</v>
      </c>
      <c r="C22" s="20">
        <v>26648.082999999999</v>
      </c>
      <c r="D22" s="20">
        <v>611325.68353097304</v>
      </c>
      <c r="E22" s="20">
        <v>576406.89362860494</v>
      </c>
      <c r="F22" s="20">
        <v>34918.789902368298</v>
      </c>
      <c r="G22" s="20">
        <v>576406.89362860494</v>
      </c>
      <c r="H22" s="20">
        <v>5.71197822095088E-2</v>
      </c>
    </row>
    <row r="23" spans="1:8" ht="16.5">
      <c r="A23" s="20" t="s">
        <v>87</v>
      </c>
      <c r="B23" s="20">
        <v>36</v>
      </c>
      <c r="C23" s="20">
        <v>94430.6</v>
      </c>
      <c r="D23" s="20">
        <v>413824.05123185797</v>
      </c>
      <c r="E23" s="20">
        <v>350089.86950955598</v>
      </c>
      <c r="F23" s="20">
        <v>63734.181722302499</v>
      </c>
      <c r="G23" s="20">
        <v>350089.86950955598</v>
      </c>
      <c r="H23" s="20">
        <v>0.154012753808244</v>
      </c>
    </row>
    <row r="24" spans="1:8" ht="16.5">
      <c r="A24" s="20" t="s">
        <v>88</v>
      </c>
      <c r="B24" s="20">
        <v>37</v>
      </c>
      <c r="C24" s="20">
        <v>106660.601</v>
      </c>
      <c r="D24" s="20">
        <v>948200.15669557499</v>
      </c>
      <c r="E24" s="20">
        <v>816476.00656946597</v>
      </c>
      <c r="F24" s="20">
        <v>131724.15012611001</v>
      </c>
      <c r="G24" s="20">
        <v>816476.00656946597</v>
      </c>
      <c r="H24" s="20">
        <v>0.13892019442937101</v>
      </c>
    </row>
    <row r="25" spans="1:8" ht="16.5">
      <c r="A25" s="20" t="s">
        <v>89</v>
      </c>
      <c r="B25" s="20">
        <v>38</v>
      </c>
      <c r="C25" s="20">
        <v>114471.732</v>
      </c>
      <c r="D25" s="20">
        <v>520600.48445576697</v>
      </c>
      <c r="E25" s="20">
        <v>503222.95814070798</v>
      </c>
      <c r="F25" s="20">
        <v>17377.5263150594</v>
      </c>
      <c r="G25" s="20">
        <v>503222.95814070798</v>
      </c>
      <c r="H25" s="20">
        <v>3.3379773615127797E-2</v>
      </c>
    </row>
    <row r="26" spans="1:8" ht="16.5">
      <c r="A26" s="20" t="s">
        <v>90</v>
      </c>
      <c r="B26" s="20">
        <v>39</v>
      </c>
      <c r="C26" s="20">
        <v>73317.232000000004</v>
      </c>
      <c r="D26" s="20">
        <v>103833.048727676</v>
      </c>
      <c r="E26" s="20">
        <v>75872.286562293099</v>
      </c>
      <c r="F26" s="20">
        <v>27960.762165382599</v>
      </c>
      <c r="G26" s="20">
        <v>75872.286562293099</v>
      </c>
      <c r="H26" s="20">
        <v>0.26928576698846302</v>
      </c>
    </row>
    <row r="27" spans="1:8" ht="16.5">
      <c r="A27" s="20" t="s">
        <v>91</v>
      </c>
      <c r="B27" s="20">
        <v>40</v>
      </c>
      <c r="C27" s="20">
        <v>27</v>
      </c>
      <c r="D27" s="20">
        <v>87.692400000000006</v>
      </c>
      <c r="E27" s="20">
        <v>69.2928</v>
      </c>
      <c r="F27" s="20">
        <v>18.3996</v>
      </c>
      <c r="G27" s="20">
        <v>69.2928</v>
      </c>
      <c r="H27" s="20">
        <v>0.209819779137075</v>
      </c>
    </row>
    <row r="28" spans="1:8" ht="16.5">
      <c r="A28" s="20" t="s">
        <v>92</v>
      </c>
      <c r="B28" s="20">
        <v>42</v>
      </c>
      <c r="C28" s="20">
        <v>6413.4189999999999</v>
      </c>
      <c r="D28" s="20">
        <v>93085.898700000005</v>
      </c>
      <c r="E28" s="20">
        <v>86312.981499999994</v>
      </c>
      <c r="F28" s="20">
        <v>6772.9171999999999</v>
      </c>
      <c r="G28" s="20">
        <v>86312.981499999994</v>
      </c>
      <c r="H28" s="20">
        <v>7.2759862606343401E-2</v>
      </c>
    </row>
    <row r="29" spans="1:8" ht="16.5">
      <c r="A29" s="20" t="s">
        <v>93</v>
      </c>
      <c r="B29" s="20">
        <v>75</v>
      </c>
      <c r="C29" s="20">
        <v>434</v>
      </c>
      <c r="D29" s="20">
        <v>267989.74358974397</v>
      </c>
      <c r="E29" s="20">
        <v>255593.55470085499</v>
      </c>
      <c r="F29" s="20">
        <v>12396.188888888901</v>
      </c>
      <c r="G29" s="20">
        <v>255593.55470085499</v>
      </c>
      <c r="H29" s="20">
        <v>4.6256206386263002E-2</v>
      </c>
    </row>
    <row r="30" spans="1:8" ht="16.5">
      <c r="A30" s="20" t="s">
        <v>94</v>
      </c>
      <c r="B30" s="20">
        <v>76</v>
      </c>
      <c r="C30" s="20">
        <v>2356</v>
      </c>
      <c r="D30" s="20">
        <v>426756.47522222198</v>
      </c>
      <c r="E30" s="20">
        <v>401214.496010256</v>
      </c>
      <c r="F30" s="20">
        <v>25541.979211965801</v>
      </c>
      <c r="G30" s="20">
        <v>401214.496010256</v>
      </c>
      <c r="H30" s="20">
        <v>5.9851415725245903E-2</v>
      </c>
    </row>
    <row r="31" spans="1:8" ht="16.5">
      <c r="A31" s="20" t="s">
        <v>95</v>
      </c>
      <c r="B31" s="20">
        <v>99</v>
      </c>
      <c r="C31" s="20">
        <v>42</v>
      </c>
      <c r="D31" s="20">
        <v>29834.547008547001</v>
      </c>
      <c r="E31" s="20">
        <v>26794.307692307699</v>
      </c>
      <c r="F31" s="20">
        <v>3040.23931623932</v>
      </c>
      <c r="G31" s="20">
        <v>26794.307692307699</v>
      </c>
      <c r="H31" s="20">
        <v>0.101903317498615</v>
      </c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admin</cp:lastModifiedBy>
  <dcterms:created xsi:type="dcterms:W3CDTF">2013-06-21T00:28:37Z</dcterms:created>
  <dcterms:modified xsi:type="dcterms:W3CDTF">2013-06-26T00:28:28Z</dcterms:modified>
</cp:coreProperties>
</file>