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G4" s="1"/>
  <c r="J4"/>
  <c r="E5"/>
  <c r="F5"/>
  <c r="G5" s="1"/>
  <c r="J5"/>
  <c r="E6"/>
  <c r="F6"/>
  <c r="J6"/>
  <c r="E7"/>
  <c r="F7"/>
  <c r="G7" s="1"/>
  <c r="J7"/>
  <c r="E8"/>
  <c r="F8"/>
  <c r="J8"/>
  <c r="E9"/>
  <c r="F9"/>
  <c r="J9"/>
  <c r="E10"/>
  <c r="F10"/>
  <c r="G10" s="1"/>
  <c r="J10"/>
  <c r="E11"/>
  <c r="F11"/>
  <c r="G11"/>
  <c r="J11"/>
  <c r="E12"/>
  <c r="F12"/>
  <c r="J12"/>
  <c r="E13"/>
  <c r="F13"/>
  <c r="G13" s="1"/>
  <c r="J13"/>
  <c r="E14"/>
  <c r="F14"/>
  <c r="J14"/>
  <c r="E15"/>
  <c r="F15"/>
  <c r="G15" s="1"/>
  <c r="J15"/>
  <c r="E16"/>
  <c r="F16"/>
  <c r="J16"/>
  <c r="E17"/>
  <c r="F17"/>
  <c r="J17"/>
  <c r="E18"/>
  <c r="F18"/>
  <c r="G18" s="1"/>
  <c r="J18"/>
  <c r="E19"/>
  <c r="F19"/>
  <c r="G19"/>
  <c r="J19"/>
  <c r="E20"/>
  <c r="F20"/>
  <c r="J20"/>
  <c r="E21"/>
  <c r="F21"/>
  <c r="G21" s="1"/>
  <c r="J21"/>
  <c r="E22"/>
  <c r="F22"/>
  <c r="J22"/>
  <c r="E23"/>
  <c r="F23"/>
  <c r="G23" s="1"/>
  <c r="J23"/>
  <c r="E24"/>
  <c r="F24"/>
  <c r="J24"/>
  <c r="E25"/>
  <c r="F25"/>
  <c r="J25"/>
  <c r="E26"/>
  <c r="F26"/>
  <c r="G26" s="1"/>
  <c r="J26"/>
  <c r="E27"/>
  <c r="F27"/>
  <c r="G27"/>
  <c r="J27"/>
  <c r="E28"/>
  <c r="F28"/>
  <c r="J28"/>
  <c r="E29"/>
  <c r="F29"/>
  <c r="G29" s="1"/>
  <c r="J29"/>
  <c r="E30"/>
  <c r="F30"/>
  <c r="E31"/>
  <c r="F31"/>
  <c r="J31"/>
  <c r="E32"/>
  <c r="F32"/>
  <c r="G32" s="1"/>
  <c r="L32" s="1"/>
  <c r="E33"/>
  <c r="K33" s="1"/>
  <c r="F33"/>
  <c r="E34"/>
  <c r="F34"/>
  <c r="E35"/>
  <c r="F35"/>
  <c r="J35"/>
  <c r="E36"/>
  <c r="F36"/>
  <c r="J36"/>
  <c r="E37"/>
  <c r="K37" s="1"/>
  <c r="F37"/>
  <c r="E38"/>
  <c r="F38"/>
  <c r="G38"/>
  <c r="L38" s="1"/>
  <c r="E39"/>
  <c r="F39"/>
  <c r="G39" s="1"/>
  <c r="J39"/>
  <c r="E3"/>
  <c r="F3"/>
  <c r="I4"/>
  <c r="K4" s="1"/>
  <c r="I5"/>
  <c r="K5" s="1"/>
  <c r="I6"/>
  <c r="K6" s="1"/>
  <c r="I7"/>
  <c r="K7" s="1"/>
  <c r="I8"/>
  <c r="K8" s="1"/>
  <c r="I9"/>
  <c r="I10"/>
  <c r="K10" s="1"/>
  <c r="I11"/>
  <c r="I12"/>
  <c r="K12" s="1"/>
  <c r="I13"/>
  <c r="K13" s="1"/>
  <c r="I14"/>
  <c r="K14" s="1"/>
  <c r="I15"/>
  <c r="K15" s="1"/>
  <c r="I16"/>
  <c r="K16" s="1"/>
  <c r="I17"/>
  <c r="I18"/>
  <c r="K18" s="1"/>
  <c r="I19"/>
  <c r="I20"/>
  <c r="K20" s="1"/>
  <c r="I21"/>
  <c r="K21" s="1"/>
  <c r="I22"/>
  <c r="K22" s="1"/>
  <c r="I23"/>
  <c r="K23" s="1"/>
  <c r="I24"/>
  <c r="K24" s="1"/>
  <c r="I25"/>
  <c r="I26"/>
  <c r="K26" s="1"/>
  <c r="I27"/>
  <c r="I28"/>
  <c r="K28" s="1"/>
  <c r="I29"/>
  <c r="K29" s="1"/>
  <c r="K30"/>
  <c r="I31"/>
  <c r="K32"/>
  <c r="K34"/>
  <c r="I35"/>
  <c r="I36"/>
  <c r="K36" s="1"/>
  <c r="K38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5" l="1"/>
  <c r="K31"/>
  <c r="K27"/>
  <c r="K25"/>
  <c r="K19"/>
  <c r="K17"/>
  <c r="K11"/>
  <c r="K9"/>
  <c r="G34"/>
  <c r="L34" s="1"/>
  <c r="G33"/>
  <c r="L33" s="1"/>
  <c r="G31"/>
  <c r="G30"/>
  <c r="L30" s="1"/>
  <c r="G25"/>
  <c r="G22"/>
  <c r="G17"/>
  <c r="G14"/>
  <c r="G9"/>
  <c r="G6"/>
  <c r="G37"/>
  <c r="L37" s="1"/>
  <c r="G35"/>
  <c r="L35" s="1"/>
  <c r="G28"/>
  <c r="L27"/>
  <c r="G24"/>
  <c r="L23"/>
  <c r="G20"/>
  <c r="L19"/>
  <c r="G16"/>
  <c r="L15"/>
  <c r="G12"/>
  <c r="L11"/>
  <c r="G8"/>
  <c r="L7"/>
  <c r="L29"/>
  <c r="L25"/>
  <c r="L21"/>
  <c r="L17"/>
  <c r="L13"/>
  <c r="L9"/>
  <c r="L5"/>
  <c r="J3"/>
  <c r="L39"/>
  <c r="L31"/>
  <c r="L28"/>
  <c r="L26"/>
  <c r="L24"/>
  <c r="L22"/>
  <c r="L20"/>
  <c r="L18"/>
  <c r="L16"/>
  <c r="L14"/>
  <c r="L12"/>
  <c r="L10"/>
  <c r="L8"/>
  <c r="L6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<sst xmlns="http://schemas.openxmlformats.org/spreadsheetml/2006/main" count="144" uniqueCount="101">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</sst>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" Type="http://schemas.openxmlformats.org/officeDocument/2006/relationships/image" Target="cid:650096f0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10" Type="http://schemas.openxmlformats.org/officeDocument/2006/relationships/image" Target="cid:73952931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11908053.581800001</v>
      </c>
      <c r="F3" s="43">
        <f>RA!I7</f>
        <v>1326652.3631</v>
      </c>
      <c r="G3" s="34">
        <f>E3-F3</f>
        <v>10581401.218700001</v>
      </c>
      <c r="H3" s="45">
        <f>RA!J7</f>
        <v>11.1407994092975</v>
      </c>
      <c r="I3" s="38">
        <f>SUM(I4:I39)</f>
        <v>11908056.580264639</v>
      </c>
      <c r="J3" s="39">
        <f>SUM(J4:J39)</f>
        <v>10581401.733471472</v>
      </c>
      <c r="K3" s="40">
        <f>E3-I3</f>
        <v>-2.9984646383672953</v>
      </c>
      <c r="L3" s="40">
        <f>G3-J3</f>
        <v>-0.51477147080004215</v>
      </c>
    </row>
    <row r="4" spans="1:12">
      <c r="A4" s="56">
        <f>RA!A8</f>
        <v>41451</v>
      </c>
      <c r="B4" s="30">
        <v>12</v>
      </c>
      <c r="C4" s="53" t="s">
        <v>8</v>
      </c>
      <c r="D4" s="53"/>
      <c r="E4" s="33">
        <f>RA!D8</f>
        <v>458464.9926</v>
      </c>
      <c r="F4" s="43">
        <f>RA!I8</f>
        <v>58716.024400000002</v>
      </c>
      <c r="G4" s="34">
        <f t="shared" ref="G4:G39" si="0">E4-F4</f>
        <v>399748.9682</v>
      </c>
      <c r="H4" s="45">
        <f>RA!J8</f>
        <v>12.8070900390923</v>
      </c>
      <c r="I4" s="38">
        <f>VLOOKUP(B4,RMS!B:D,3,FALSE)</f>
        <v>458465.38793418801</v>
      </c>
      <c r="J4" s="39">
        <f>VLOOKUP(B4,RMS!B:E,4,FALSE)</f>
        <v>399748.97297521401</v>
      </c>
      <c r="K4" s="40">
        <f t="shared" ref="K4:K39" si="1">E4-I4</f>
        <v>-0.39533418801147491</v>
      </c>
      <c r="L4" s="40">
        <f t="shared" ref="L4:L39" si="2">G4-J4</f>
        <v>-4.7752140089869499E-3</v>
      </c>
    </row>
    <row r="5" spans="1:12">
      <c r="A5" s="56"/>
      <c r="B5" s="30">
        <v>13</v>
      </c>
      <c r="C5" s="53" t="s">
        <v>9</v>
      </c>
      <c r="D5" s="53"/>
      <c r="E5" s="33">
        <f>RA!D9</f>
        <v>64811.046600000001</v>
      </c>
      <c r="F5" s="43">
        <f>RA!I9</f>
        <v>13982.2235</v>
      </c>
      <c r="G5" s="34">
        <f t="shared" si="0"/>
        <v>50828.823100000001</v>
      </c>
      <c r="H5" s="45">
        <f>RA!J9</f>
        <v>21.573827662890999</v>
      </c>
      <c r="I5" s="38">
        <f>VLOOKUP(B5,RMS!B:D,3,FALSE)</f>
        <v>64811.053952114104</v>
      </c>
      <c r="J5" s="39">
        <f>VLOOKUP(B5,RMS!B:E,4,FALSE)</f>
        <v>50828.828332607198</v>
      </c>
      <c r="K5" s="40">
        <f t="shared" si="1"/>
        <v>-7.3521141021046788E-3</v>
      </c>
      <c r="L5" s="40">
        <f t="shared" si="2"/>
        <v>-5.2326071963761933E-3</v>
      </c>
    </row>
    <row r="6" spans="1:12">
      <c r="A6" s="56"/>
      <c r="B6" s="30">
        <v>14</v>
      </c>
      <c r="C6" s="53" t="s">
        <v>10</v>
      </c>
      <c r="D6" s="53"/>
      <c r="E6" s="33">
        <f>RA!D10</f>
        <v>87825.410799999998</v>
      </c>
      <c r="F6" s="43">
        <f>RA!I10</f>
        <v>19818.9545</v>
      </c>
      <c r="G6" s="34">
        <f t="shared" si="0"/>
        <v>68006.456299999991</v>
      </c>
      <c r="H6" s="45">
        <f>RA!J10</f>
        <v>22.566310045657101</v>
      </c>
      <c r="I6" s="38">
        <f>VLOOKUP(B6,RMS!B:D,3,FALSE)</f>
        <v>87827.254879487198</v>
      </c>
      <c r="J6" s="39">
        <f>VLOOKUP(B6,RMS!B:E,4,FALSE)</f>
        <v>68006.456500854707</v>
      </c>
      <c r="K6" s="40">
        <f t="shared" si="1"/>
        <v>-1.8440794872003607</v>
      </c>
      <c r="L6" s="40">
        <f t="shared" si="2"/>
        <v>-2.0085471624042839E-4</v>
      </c>
    </row>
    <row r="7" spans="1:12">
      <c r="A7" s="56"/>
      <c r="B7" s="30">
        <v>15</v>
      </c>
      <c r="C7" s="53" t="s">
        <v>11</v>
      </c>
      <c r="D7" s="53"/>
      <c r="E7" s="33">
        <f>RA!D11</f>
        <v>46212.9738</v>
      </c>
      <c r="F7" s="43">
        <f>RA!I11</f>
        <v>8662.1332000000002</v>
      </c>
      <c r="G7" s="34">
        <f t="shared" si="0"/>
        <v>37550.840599999996</v>
      </c>
      <c r="H7" s="45">
        <f>RA!J11</f>
        <v>18.743942420775401</v>
      </c>
      <c r="I7" s="38">
        <f>VLOOKUP(B7,RMS!B:D,3,FALSE)</f>
        <v>46212.993272649597</v>
      </c>
      <c r="J7" s="39">
        <f>VLOOKUP(B7,RMS!B:E,4,FALSE)</f>
        <v>37550.840619658098</v>
      </c>
      <c r="K7" s="40">
        <f t="shared" si="1"/>
        <v>-1.9472649597446434E-2</v>
      </c>
      <c r="L7" s="40">
        <f t="shared" si="2"/>
        <v>-1.9658102246467024E-5</v>
      </c>
    </row>
    <row r="8" spans="1:12">
      <c r="A8" s="56"/>
      <c r="B8" s="30">
        <v>16</v>
      </c>
      <c r="C8" s="53" t="s">
        <v>12</v>
      </c>
      <c r="D8" s="53"/>
      <c r="E8" s="33">
        <f>RA!D12</f>
        <v>147127.25839999999</v>
      </c>
      <c r="F8" s="43">
        <f>RA!I12</f>
        <v>-2513.3427000000001</v>
      </c>
      <c r="G8" s="34">
        <f t="shared" si="0"/>
        <v>149640.6011</v>
      </c>
      <c r="H8" s="45">
        <f>RA!J12</f>
        <v>-1.7082780766340999</v>
      </c>
      <c r="I8" s="38">
        <f>VLOOKUP(B8,RMS!B:D,3,FALSE)</f>
        <v>147127.272823932</v>
      </c>
      <c r="J8" s="39">
        <f>VLOOKUP(B8,RMS!B:E,4,FALSE)</f>
        <v>149640.60117948701</v>
      </c>
      <c r="K8" s="40">
        <f t="shared" si="1"/>
        <v>-1.4423932007048279E-2</v>
      </c>
      <c r="L8" s="40">
        <f t="shared" si="2"/>
        <v>-7.9487013863399625E-5</v>
      </c>
    </row>
    <row r="9" spans="1:12">
      <c r="A9" s="56"/>
      <c r="B9" s="30">
        <v>17</v>
      </c>
      <c r="C9" s="53" t="s">
        <v>13</v>
      </c>
      <c r="D9" s="53"/>
      <c r="E9" s="33">
        <f>RA!D13</f>
        <v>236277.43979999999</v>
      </c>
      <c r="F9" s="43">
        <f>RA!I13</f>
        <v>41621.330600000001</v>
      </c>
      <c r="G9" s="34">
        <f t="shared" si="0"/>
        <v>194656.10920000001</v>
      </c>
      <c r="H9" s="45">
        <f>RA!J13</f>
        <v>17.615448447059102</v>
      </c>
      <c r="I9" s="38">
        <f>VLOOKUP(B9,RMS!B:D,3,FALSE)</f>
        <v>236277.54259316201</v>
      </c>
      <c r="J9" s="39">
        <f>VLOOKUP(B9,RMS!B:E,4,FALSE)</f>
        <v>194656.10877863201</v>
      </c>
      <c r="K9" s="40">
        <f t="shared" si="1"/>
        <v>-0.10279316201922484</v>
      </c>
      <c r="L9" s="40">
        <f t="shared" si="2"/>
        <v>4.2136799311265349E-4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129216.28939999999</v>
      </c>
      <c r="F10" s="43">
        <f>RA!I14</f>
        <v>15207.863600000001</v>
      </c>
      <c r="G10" s="34">
        <f t="shared" si="0"/>
        <v>114008.4258</v>
      </c>
      <c r="H10" s="45">
        <f>RA!J14</f>
        <v>11.7693083980478</v>
      </c>
      <c r="I10" s="38">
        <f>VLOOKUP(B10,RMS!B:D,3,FALSE)</f>
        <v>129216.276892308</v>
      </c>
      <c r="J10" s="39">
        <f>VLOOKUP(B10,RMS!B:E,4,FALSE)</f>
        <v>114008.42542905999</v>
      </c>
      <c r="K10" s="40">
        <f t="shared" si="1"/>
        <v>1.2507691993960179E-2</v>
      </c>
      <c r="L10" s="40">
        <f t="shared" si="2"/>
        <v>3.7094000435899943E-4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77563.808600000004</v>
      </c>
      <c r="F11" s="43">
        <f>RA!I15</f>
        <v>10803.904399999999</v>
      </c>
      <c r="G11" s="34">
        <f t="shared" si="0"/>
        <v>66759.904200000004</v>
      </c>
      <c r="H11" s="45">
        <f>RA!J15</f>
        <v>13.9290535044717</v>
      </c>
      <c r="I11" s="38">
        <f>VLOOKUP(B11,RMS!B:D,3,FALSE)</f>
        <v>77563.818391452995</v>
      </c>
      <c r="J11" s="39">
        <f>VLOOKUP(B11,RMS!B:E,4,FALSE)</f>
        <v>66759.904688034207</v>
      </c>
      <c r="K11" s="40">
        <f t="shared" si="1"/>
        <v>-9.7914529906120151E-3</v>
      </c>
      <c r="L11" s="40">
        <f t="shared" si="2"/>
        <v>-4.8803420213516802E-4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566937.77729999996</v>
      </c>
      <c r="F12" s="43">
        <f>RA!I16</f>
        <v>49569.582399999999</v>
      </c>
      <c r="G12" s="34">
        <f t="shared" si="0"/>
        <v>517368.19489999994</v>
      </c>
      <c r="H12" s="45">
        <f>RA!J16</f>
        <v>8.7433902598749995</v>
      </c>
      <c r="I12" s="38">
        <f>VLOOKUP(B12,RMS!B:D,3,FALSE)</f>
        <v>566937.46600000001</v>
      </c>
      <c r="J12" s="39">
        <f>VLOOKUP(B12,RMS!B:E,4,FALSE)</f>
        <v>517368.1949</v>
      </c>
      <c r="K12" s="40">
        <f t="shared" si="1"/>
        <v>0.31129999994300306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436142.36680000002</v>
      </c>
      <c r="F13" s="43">
        <f>RA!I17</f>
        <v>47246.830399999999</v>
      </c>
      <c r="G13" s="34">
        <f t="shared" si="0"/>
        <v>388895.53640000004</v>
      </c>
      <c r="H13" s="45">
        <f>RA!J17</f>
        <v>10.8328917336448</v>
      </c>
      <c r="I13" s="38">
        <f>VLOOKUP(B13,RMS!B:D,3,FALSE)</f>
        <v>436142.39645042701</v>
      </c>
      <c r="J13" s="39">
        <f>VLOOKUP(B13,RMS!B:E,4,FALSE)</f>
        <v>388895.53470940201</v>
      </c>
      <c r="K13" s="40">
        <f t="shared" si="1"/>
        <v>-2.96504269936122E-2</v>
      </c>
      <c r="L13" s="40">
        <f t="shared" si="2"/>
        <v>1.6905980301089585E-3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1188805.0267</v>
      </c>
      <c r="F14" s="43">
        <f>RA!I18</f>
        <v>145952.2341</v>
      </c>
      <c r="G14" s="34">
        <f t="shared" si="0"/>
        <v>1042852.7926</v>
      </c>
      <c r="H14" s="45">
        <f>RA!J18</f>
        <v>12.277222153505599</v>
      </c>
      <c r="I14" s="38">
        <f>VLOOKUP(B14,RMS!B:D,3,FALSE)</f>
        <v>1188805.11888718</v>
      </c>
      <c r="J14" s="39">
        <f>VLOOKUP(B14,RMS!B:E,4,FALSE)</f>
        <v>1042852.79807436</v>
      </c>
      <c r="K14" s="40">
        <f t="shared" si="1"/>
        <v>-9.2187179950997233E-2</v>
      </c>
      <c r="L14" s="40">
        <f t="shared" si="2"/>
        <v>-5.4743599612265825E-3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430238.56099999999</v>
      </c>
      <c r="F15" s="43">
        <f>RA!I19</f>
        <v>37699.245499999997</v>
      </c>
      <c r="G15" s="34">
        <f t="shared" si="0"/>
        <v>392539.31549999997</v>
      </c>
      <c r="H15" s="45">
        <f>RA!J19</f>
        <v>8.7624050741467592</v>
      </c>
      <c r="I15" s="38">
        <f>VLOOKUP(B15,RMS!B:D,3,FALSE)</f>
        <v>430238.573290598</v>
      </c>
      <c r="J15" s="39">
        <f>VLOOKUP(B15,RMS!B:E,4,FALSE)</f>
        <v>392539.31578376098</v>
      </c>
      <c r="K15" s="40">
        <f t="shared" si="1"/>
        <v>-1.2290598009712994E-2</v>
      </c>
      <c r="L15" s="40">
        <f t="shared" si="2"/>
        <v>-2.837610081769526E-4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583808.49129999999</v>
      </c>
      <c r="F16" s="43">
        <f>RA!I20</f>
        <v>47538.991499999996</v>
      </c>
      <c r="G16" s="34">
        <f t="shared" si="0"/>
        <v>536269.49979999999</v>
      </c>
      <c r="H16" s="45">
        <f>RA!J20</f>
        <v>8.1429085408028605</v>
      </c>
      <c r="I16" s="38">
        <f>VLOOKUP(B16,RMS!B:D,3,FALSE)</f>
        <v>583808.5085</v>
      </c>
      <c r="J16" s="39">
        <f>VLOOKUP(B16,RMS!B:E,4,FALSE)</f>
        <v>536269.49979999999</v>
      </c>
      <c r="K16" s="40">
        <f t="shared" si="1"/>
        <v>-1.720000000204891E-2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248787.57519999999</v>
      </c>
      <c r="F17" s="43">
        <f>RA!I21</f>
        <v>27578.335500000001</v>
      </c>
      <c r="G17" s="34">
        <f t="shared" si="0"/>
        <v>221209.23969999998</v>
      </c>
      <c r="H17" s="45">
        <f>RA!J21</f>
        <v>11.0850935694155</v>
      </c>
      <c r="I17" s="38">
        <f>VLOOKUP(B17,RMS!B:D,3,FALSE)</f>
        <v>248787.50066666701</v>
      </c>
      <c r="J17" s="39">
        <f>VLOOKUP(B17,RMS!B:E,4,FALSE)</f>
        <v>221209.23970000001</v>
      </c>
      <c r="K17" s="40">
        <f t="shared" si="1"/>
        <v>7.45333329832647E-2</v>
      </c>
      <c r="L17" s="40">
        <f t="shared" si="2"/>
        <v>0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841467.51249999995</v>
      </c>
      <c r="F18" s="43">
        <f>RA!I22</f>
        <v>92973.304999999993</v>
      </c>
      <c r="G18" s="34">
        <f t="shared" si="0"/>
        <v>748494.20750000002</v>
      </c>
      <c r="H18" s="45">
        <f>RA!J22</f>
        <v>11.0489476561937</v>
      </c>
      <c r="I18" s="38">
        <f>VLOOKUP(B18,RMS!B:D,3,FALSE)</f>
        <v>841467.74493893795</v>
      </c>
      <c r="J18" s="39">
        <f>VLOOKUP(B18,RMS!B:E,4,FALSE)</f>
        <v>748494.20385309705</v>
      </c>
      <c r="K18" s="40">
        <f t="shared" si="1"/>
        <v>-0.23243893799372017</v>
      </c>
      <c r="L18" s="40">
        <f t="shared" si="2"/>
        <v>3.6469029728323221E-3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1904804.9750000001</v>
      </c>
      <c r="F19" s="43">
        <f>RA!I23</f>
        <v>200190.72820000001</v>
      </c>
      <c r="G19" s="34">
        <f t="shared" si="0"/>
        <v>1704614.2468000001</v>
      </c>
      <c r="H19" s="45">
        <f>RA!J23</f>
        <v>10.5097755847682</v>
      </c>
      <c r="I19" s="38">
        <f>VLOOKUP(B19,RMS!B:D,3,FALSE)</f>
        <v>1904805.7128256401</v>
      </c>
      <c r="J19" s="39">
        <f>VLOOKUP(B19,RMS!B:E,4,FALSE)</f>
        <v>1704614.2727170901</v>
      </c>
      <c r="K19" s="40">
        <f t="shared" si="1"/>
        <v>-0.7378256400115788</v>
      </c>
      <c r="L19" s="40">
        <f t="shared" si="2"/>
        <v>-2.5917090009897947E-2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228640.4693</v>
      </c>
      <c r="F20" s="43">
        <f>RA!I24</f>
        <v>35905.983999999997</v>
      </c>
      <c r="G20" s="34">
        <f t="shared" si="0"/>
        <v>192734.4853</v>
      </c>
      <c r="H20" s="45">
        <f>RA!J24</f>
        <v>15.704124519132099</v>
      </c>
      <c r="I20" s="38">
        <f>VLOOKUP(B20,RMS!B:D,3,FALSE)</f>
        <v>228640.48113030801</v>
      </c>
      <c r="J20" s="39">
        <f>VLOOKUP(B20,RMS!B:E,4,FALSE)</f>
        <v>192734.48691946399</v>
      </c>
      <c r="K20" s="40">
        <f t="shared" si="1"/>
        <v>-1.1830308008939028E-2</v>
      </c>
      <c r="L20" s="40">
        <f t="shared" si="2"/>
        <v>-1.6194639902096242E-3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147087.91510000001</v>
      </c>
      <c r="F21" s="43">
        <f>RA!I25</f>
        <v>15773.0074</v>
      </c>
      <c r="G21" s="34">
        <f t="shared" si="0"/>
        <v>131314.90770000001</v>
      </c>
      <c r="H21" s="45">
        <f>RA!J25</f>
        <v>10.7235236758074</v>
      </c>
      <c r="I21" s="38">
        <f>VLOOKUP(B21,RMS!B:D,3,FALSE)</f>
        <v>147087.91098755799</v>
      </c>
      <c r="J21" s="39">
        <f>VLOOKUP(B21,RMS!B:E,4,FALSE)</f>
        <v>131314.90778581699</v>
      </c>
      <c r="K21" s="40">
        <f t="shared" si="1"/>
        <v>4.1124420240521431E-3</v>
      </c>
      <c r="L21" s="40">
        <f t="shared" si="2"/>
        <v>-8.5816980572417378E-5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579310.21180000005</v>
      </c>
      <c r="F22" s="43">
        <f>RA!I26</f>
        <v>99479.943799999994</v>
      </c>
      <c r="G22" s="34">
        <f t="shared" si="0"/>
        <v>479830.26800000004</v>
      </c>
      <c r="H22" s="45">
        <f>RA!J26</f>
        <v>17.172137099206601</v>
      </c>
      <c r="I22" s="38">
        <f>VLOOKUP(B22,RMS!B:D,3,FALSE)</f>
        <v>579310.17081256304</v>
      </c>
      <c r="J22" s="39">
        <f>VLOOKUP(B22,RMS!B:E,4,FALSE)</f>
        <v>479830.71056039399</v>
      </c>
      <c r="K22" s="40">
        <f t="shared" si="1"/>
        <v>4.0987437008880079E-2</v>
      </c>
      <c r="L22" s="40">
        <f t="shared" si="2"/>
        <v>-0.44256039394531399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200705.2862</v>
      </c>
      <c r="F23" s="43">
        <f>RA!I27</f>
        <v>54951.983399999997</v>
      </c>
      <c r="G23" s="34">
        <f t="shared" si="0"/>
        <v>145753.3028</v>
      </c>
      <c r="H23" s="45">
        <f>RA!J27</f>
        <v>27.3794399940424</v>
      </c>
      <c r="I23" s="38">
        <f>VLOOKUP(B23,RMS!B:D,3,FALSE)</f>
        <v>200705.24775490499</v>
      </c>
      <c r="J23" s="39">
        <f>VLOOKUP(B23,RMS!B:E,4,FALSE)</f>
        <v>145753.29784073</v>
      </c>
      <c r="K23" s="40">
        <f t="shared" si="1"/>
        <v>3.8445095007773489E-2</v>
      </c>
      <c r="L23" s="40">
        <f t="shared" si="2"/>
        <v>4.9592700088396668E-3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632606.20019999996</v>
      </c>
      <c r="F24" s="43">
        <f>RA!I28</f>
        <v>35833.052300000003</v>
      </c>
      <c r="G24" s="34">
        <f t="shared" si="0"/>
        <v>596773.14789999998</v>
      </c>
      <c r="H24" s="45">
        <f>RA!J28</f>
        <v>5.6643536355905599</v>
      </c>
      <c r="I24" s="38">
        <f>VLOOKUP(B24,RMS!B:D,3,FALSE)</f>
        <v>632606.20017787605</v>
      </c>
      <c r="J24" s="39">
        <f>VLOOKUP(B24,RMS!B:E,4,FALSE)</f>
        <v>596773.167689497</v>
      </c>
      <c r="K24" s="40">
        <f t="shared" si="1"/>
        <v>2.2123917005956173E-5</v>
      </c>
      <c r="L24" s="40">
        <f t="shared" si="2"/>
        <v>-1.9789497018791735E-2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408294.2843</v>
      </c>
      <c r="F25" s="43">
        <f>RA!I29</f>
        <v>64256.637900000002</v>
      </c>
      <c r="G25" s="34">
        <f t="shared" si="0"/>
        <v>344037.64639999997</v>
      </c>
      <c r="H25" s="45">
        <f>RA!J29</f>
        <v>15.737824498367599</v>
      </c>
      <c r="I25" s="38">
        <f>VLOOKUP(B25,RMS!B:D,3,FALSE)</f>
        <v>408294.28407610598</v>
      </c>
      <c r="J25" s="39">
        <f>VLOOKUP(B25,RMS!B:E,4,FALSE)</f>
        <v>344037.64623770898</v>
      </c>
      <c r="K25" s="40">
        <f t="shared" si="1"/>
        <v>2.2389402147382498E-4</v>
      </c>
      <c r="L25" s="40">
        <f t="shared" si="2"/>
        <v>1.6229099128395319E-4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896153.76520000002</v>
      </c>
      <c r="F26" s="43">
        <f>RA!I30</f>
        <v>115065.0266</v>
      </c>
      <c r="G26" s="34">
        <f t="shared" si="0"/>
        <v>781088.73860000004</v>
      </c>
      <c r="H26" s="45">
        <f>RA!J30</f>
        <v>12.8398753727626</v>
      </c>
      <c r="I26" s="38">
        <f>VLOOKUP(B26,RMS!B:D,3,FALSE)</f>
        <v>896153.78595840698</v>
      </c>
      <c r="J26" s="39">
        <f>VLOOKUP(B26,RMS!B:E,4,FALSE)</f>
        <v>781088.70783620002</v>
      </c>
      <c r="K26" s="40">
        <f t="shared" si="1"/>
        <v>-2.0758406957611442E-2</v>
      </c>
      <c r="L26" s="40">
        <f t="shared" si="2"/>
        <v>3.0763800023123622E-2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514353.35629999998</v>
      </c>
      <c r="F27" s="43">
        <f>RA!I31</f>
        <v>12892.855</v>
      </c>
      <c r="G27" s="34">
        <f t="shared" si="0"/>
        <v>501460.5013</v>
      </c>
      <c r="H27" s="45">
        <f>RA!J31</f>
        <v>2.5066143424716301</v>
      </c>
      <c r="I27" s="38">
        <f>VLOOKUP(B27,RMS!B:D,3,FALSE)</f>
        <v>514353.35541697301</v>
      </c>
      <c r="J27" s="39">
        <f>VLOOKUP(B27,RMS!B:E,4,FALSE)</f>
        <v>501460.523953097</v>
      </c>
      <c r="K27" s="40">
        <f t="shared" si="1"/>
        <v>8.8302697986364365E-4</v>
      </c>
      <c r="L27" s="40">
        <f t="shared" si="2"/>
        <v>-2.2653096995782107E-2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108025.37300000001</v>
      </c>
      <c r="F28" s="43">
        <f>RA!I32</f>
        <v>28432.171999999999</v>
      </c>
      <c r="G28" s="34">
        <f t="shared" si="0"/>
        <v>79593.201000000001</v>
      </c>
      <c r="H28" s="45">
        <f>RA!J32</f>
        <v>26.319901714201901</v>
      </c>
      <c r="I28" s="38">
        <f>VLOOKUP(B28,RMS!B:D,3,FALSE)</f>
        <v>108025.31244743201</v>
      </c>
      <c r="J28" s="39">
        <f>VLOOKUP(B28,RMS!B:E,4,FALSE)</f>
        <v>79593.232077482695</v>
      </c>
      <c r="K28" s="40">
        <f t="shared" si="1"/>
        <v>6.0552568000275642E-2</v>
      </c>
      <c r="L28" s="40">
        <f t="shared" si="2"/>
        <v>-3.1077482693945058E-2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44.872</v>
      </c>
      <c r="F29" s="43">
        <f>RA!I33</f>
        <v>9.4742999999999995</v>
      </c>
      <c r="G29" s="34">
        <f t="shared" si="0"/>
        <v>35.3977</v>
      </c>
      <c r="H29" s="45">
        <f>RA!J33</f>
        <v>21.1140577643074</v>
      </c>
      <c r="I29" s="38">
        <f>VLOOKUP(B29,RMS!B:D,3,FALSE)</f>
        <v>44.871899999999997</v>
      </c>
      <c r="J29" s="39">
        <f>VLOOKUP(B29,RMS!B:E,4,FALSE)</f>
        <v>35.3977</v>
      </c>
      <c r="K29" s="40">
        <f t="shared" si="1"/>
        <v>1.0000000000331966E-4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93350.19</v>
      </c>
      <c r="F31" s="43">
        <f>RA!I35</f>
        <v>6736.6334999999999</v>
      </c>
      <c r="G31" s="34">
        <f t="shared" si="0"/>
        <v>86613.556500000006</v>
      </c>
      <c r="H31" s="45">
        <f>RA!J35</f>
        <v>7.2165182523999096</v>
      </c>
      <c r="I31" s="38">
        <f>VLOOKUP(B31,RMS!B:D,3,FALSE)</f>
        <v>93350.189599999998</v>
      </c>
      <c r="J31" s="39">
        <f>VLOOKUP(B31,RMS!B:E,4,FALSE)</f>
        <v>86613.557100000005</v>
      </c>
      <c r="K31" s="40">
        <f t="shared" si="1"/>
        <v>4.0000000444706529E-4</v>
      </c>
      <c r="L31" s="40">
        <f t="shared" si="2"/>
        <v>-5.9999999939464033E-4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240947.43539999999</v>
      </c>
      <c r="F35" s="43">
        <f>RA!I39</f>
        <v>11042.595799999999</v>
      </c>
      <c r="G35" s="34">
        <f t="shared" si="0"/>
        <v>229904.83959999998</v>
      </c>
      <c r="H35" s="45">
        <f>RA!J39</f>
        <v>4.5829895560697897</v>
      </c>
      <c r="I35" s="38">
        <f>VLOOKUP(B35,RMS!B:D,3,FALSE)</f>
        <v>240947.43589743599</v>
      </c>
      <c r="J35" s="39">
        <f>VLOOKUP(B35,RMS!B:E,4,FALSE)</f>
        <v>229904.837606838</v>
      </c>
      <c r="K35" s="40">
        <f t="shared" si="1"/>
        <v>-4.9743600538931787E-4</v>
      </c>
      <c r="L35" s="40">
        <f t="shared" si="2"/>
        <v>1.9931619754061103E-3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358487.9889</v>
      </c>
      <c r="F36" s="43">
        <f>RA!I40</f>
        <v>25963.724900000001</v>
      </c>
      <c r="G36" s="34">
        <f t="shared" si="0"/>
        <v>332524.26399999997</v>
      </c>
      <c r="H36" s="45">
        <f>RA!J40</f>
        <v>7.2425648010323096</v>
      </c>
      <c r="I36" s="38">
        <f>VLOOKUP(B36,RMS!B:D,3,FALSE)</f>
        <v>358487.98372222198</v>
      </c>
      <c r="J36" s="39">
        <f>VLOOKUP(B36,RMS!B:E,4,FALSE)</f>
        <v>332524.26201709401</v>
      </c>
      <c r="K36" s="40">
        <f t="shared" si="1"/>
        <v>5.1777780172415078E-3</v>
      </c>
      <c r="L36" s="40">
        <f t="shared" si="2"/>
        <v>1.9829059601761401E-3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51554.728300000002</v>
      </c>
      <c r="F39" s="43">
        <f>RA!I43</f>
        <v>5260.9281000000001</v>
      </c>
      <c r="G39" s="34">
        <f t="shared" si="0"/>
        <v>46293.800200000005</v>
      </c>
      <c r="H39" s="45">
        <f>RA!J43</f>
        <v>10.204550142105999</v>
      </c>
      <c r="I39" s="38">
        <f>VLOOKUP(B39,RMS!B:D,3,FALSE)</f>
        <v>51554.728084108603</v>
      </c>
      <c r="J39" s="39">
        <f>VLOOKUP(B39,RMS!B:E,4,FALSE)</f>
        <v>46293.8001058921</v>
      </c>
      <c r="K39" s="40">
        <f t="shared" si="1"/>
        <v>2.1589139942079782E-4</v>
      </c>
      <c r="L39" s="40">
        <f t="shared" si="2"/>
        <v>9.4107905169948936E-5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11908053.581800001</v>
      </c>
      <c r="E7" s="7">
        <v>15706946</v>
      </c>
      <c r="F7" s="47">
        <v>75.813933413917596</v>
      </c>
      <c r="G7" s="16"/>
      <c r="H7" s="16"/>
      <c r="I7" s="7">
        <v>1326652.3631</v>
      </c>
      <c r="J7" s="47">
        <v>11.1407994092975</v>
      </c>
      <c r="K7" s="16"/>
      <c r="L7" s="16"/>
      <c r="M7" s="16"/>
      <c r="N7" s="7">
        <v>445078315.88480002</v>
      </c>
      <c r="O7" s="7">
        <v>788549344.65279996</v>
      </c>
      <c r="P7" s="7">
        <v>1230395</v>
      </c>
      <c r="Q7" s="7">
        <v>1209075</v>
      </c>
      <c r="R7" s="7">
        <v>1.7633314724065901</v>
      </c>
      <c r="S7" s="7">
        <v>11.104053044510099</v>
      </c>
      <c r="T7" s="7">
        <v>11.3752784527014</v>
      </c>
      <c r="U7" s="48">
        <v>-2.3843408257574299</v>
      </c>
    </row>
    <row r="8" spans="1:23" ht="12" thickBot="1">
      <c r="A8" s="67">
        <v>41451</v>
      </c>
      <c r="B8" s="57" t="s">
        <v>8</v>
      </c>
      <c r="C8" s="58"/>
      <c r="D8" s="8">
        <v>458464.9926</v>
      </c>
      <c r="E8" s="8">
        <v>501424</v>
      </c>
      <c r="F8" s="49">
        <v>91.432598479530299</v>
      </c>
      <c r="G8" s="9"/>
      <c r="H8" s="9"/>
      <c r="I8" s="8">
        <v>58716.024400000002</v>
      </c>
      <c r="J8" s="49">
        <v>12.8070900390923</v>
      </c>
      <c r="K8" s="9"/>
      <c r="L8" s="9"/>
      <c r="M8" s="9"/>
      <c r="N8" s="8">
        <v>12722768.9187</v>
      </c>
      <c r="O8" s="8">
        <v>22821558.272799999</v>
      </c>
      <c r="P8" s="8">
        <v>41991</v>
      </c>
      <c r="Q8" s="8">
        <v>31883</v>
      </c>
      <c r="R8" s="8">
        <v>31.703415613336301</v>
      </c>
      <c r="S8" s="8">
        <v>12.8432752256436</v>
      </c>
      <c r="T8" s="8">
        <v>15.2890951227927</v>
      </c>
      <c r="U8" s="50">
        <v>-15.9971527255589</v>
      </c>
    </row>
    <row r="9" spans="1:23" ht="12" thickBot="1">
      <c r="A9" s="68"/>
      <c r="B9" s="57" t="s">
        <v>9</v>
      </c>
      <c r="C9" s="58"/>
      <c r="D9" s="8">
        <v>64811.046600000001</v>
      </c>
      <c r="E9" s="8">
        <v>98206</v>
      </c>
      <c r="F9" s="49">
        <v>65.994996843370103</v>
      </c>
      <c r="G9" s="9"/>
      <c r="H9" s="9"/>
      <c r="I9" s="8">
        <v>13982.2235</v>
      </c>
      <c r="J9" s="49">
        <v>21.573827662890999</v>
      </c>
      <c r="K9" s="9"/>
      <c r="L9" s="9"/>
      <c r="M9" s="9"/>
      <c r="N9" s="8">
        <v>2461375.6118000001</v>
      </c>
      <c r="O9" s="8">
        <v>4652195.3260000004</v>
      </c>
      <c r="P9" s="8">
        <v>6104</v>
      </c>
      <c r="Q9" s="8">
        <v>5747</v>
      </c>
      <c r="R9" s="8">
        <v>6.21193666260658</v>
      </c>
      <c r="S9" s="8">
        <v>12.208456749672299</v>
      </c>
      <c r="T9" s="8">
        <v>12.6730102662259</v>
      </c>
      <c r="U9" s="50">
        <v>-3.6656919452797299</v>
      </c>
    </row>
    <row r="10" spans="1:23" ht="12" thickBot="1">
      <c r="A10" s="68"/>
      <c r="B10" s="57" t="s">
        <v>10</v>
      </c>
      <c r="C10" s="58"/>
      <c r="D10" s="8">
        <v>87825.410799999998</v>
      </c>
      <c r="E10" s="8">
        <v>110280</v>
      </c>
      <c r="F10" s="49">
        <v>79.638566195139703</v>
      </c>
      <c r="G10" s="9"/>
      <c r="H10" s="9"/>
      <c r="I10" s="8">
        <v>19818.9545</v>
      </c>
      <c r="J10" s="49">
        <v>22.566310045657101</v>
      </c>
      <c r="K10" s="9"/>
      <c r="L10" s="9"/>
      <c r="M10" s="9"/>
      <c r="N10" s="8">
        <v>4582455.2339000003</v>
      </c>
      <c r="O10" s="8">
        <v>7810529.6009999998</v>
      </c>
      <c r="P10" s="8">
        <v>76877</v>
      </c>
      <c r="Q10" s="8">
        <v>76628</v>
      </c>
      <c r="R10" s="8">
        <v>0.32494649475387499</v>
      </c>
      <c r="S10" s="8">
        <v>1.3473665725769699</v>
      </c>
      <c r="T10" s="8">
        <v>1.3621268974787299</v>
      </c>
      <c r="U10" s="50">
        <v>-1.08362333414572</v>
      </c>
    </row>
    <row r="11" spans="1:23" ht="12" thickBot="1">
      <c r="A11" s="68"/>
      <c r="B11" s="57" t="s">
        <v>11</v>
      </c>
      <c r="C11" s="58"/>
      <c r="D11" s="8">
        <v>46212.9738</v>
      </c>
      <c r="E11" s="8">
        <v>64237</v>
      </c>
      <c r="F11" s="49">
        <v>71.941363700048299</v>
      </c>
      <c r="G11" s="9"/>
      <c r="H11" s="9"/>
      <c r="I11" s="8">
        <v>8662.1332000000002</v>
      </c>
      <c r="J11" s="49">
        <v>18.743942420775401</v>
      </c>
      <c r="K11" s="9"/>
      <c r="L11" s="9"/>
      <c r="M11" s="9"/>
      <c r="N11" s="8">
        <v>1709947.7274</v>
      </c>
      <c r="O11" s="8">
        <v>2980781.5444999998</v>
      </c>
      <c r="P11" s="8">
        <v>2868</v>
      </c>
      <c r="Q11" s="8">
        <v>3132</v>
      </c>
      <c r="R11" s="8">
        <v>-8.4291187739463602</v>
      </c>
      <c r="S11" s="8">
        <v>19.323988842398901</v>
      </c>
      <c r="T11" s="8">
        <v>19.0913282247765</v>
      </c>
      <c r="U11" s="50">
        <v>1.2186717177720601</v>
      </c>
    </row>
    <row r="12" spans="1:23" ht="12" thickBot="1">
      <c r="A12" s="68"/>
      <c r="B12" s="57" t="s">
        <v>12</v>
      </c>
      <c r="C12" s="58"/>
      <c r="D12" s="8">
        <v>147127.25839999999</v>
      </c>
      <c r="E12" s="8">
        <v>224161</v>
      </c>
      <c r="F12" s="49">
        <v>65.6346368904493</v>
      </c>
      <c r="G12" s="9"/>
      <c r="H12" s="9"/>
      <c r="I12" s="8">
        <v>-2513.3427000000001</v>
      </c>
      <c r="J12" s="49">
        <v>-1.7082780766340999</v>
      </c>
      <c r="K12" s="9"/>
      <c r="L12" s="9"/>
      <c r="M12" s="9"/>
      <c r="N12" s="8">
        <v>6765094.8550000004</v>
      </c>
      <c r="O12" s="8">
        <v>12185333.5383</v>
      </c>
      <c r="P12" s="8">
        <v>2833</v>
      </c>
      <c r="Q12" s="8">
        <v>3123</v>
      </c>
      <c r="R12" s="8">
        <v>-9.2859430035222594</v>
      </c>
      <c r="S12" s="8">
        <v>62.326441934345198</v>
      </c>
      <c r="T12" s="8">
        <v>68.573083573486997</v>
      </c>
      <c r="U12" s="50">
        <v>-9.1094658627207998</v>
      </c>
    </row>
    <row r="13" spans="1:23" ht="12" thickBot="1">
      <c r="A13" s="68"/>
      <c r="B13" s="57" t="s">
        <v>13</v>
      </c>
      <c r="C13" s="58"/>
      <c r="D13" s="8">
        <v>236277.43979999999</v>
      </c>
      <c r="E13" s="8">
        <v>345474</v>
      </c>
      <c r="F13" s="49">
        <v>68.3922494312162</v>
      </c>
      <c r="G13" s="9"/>
      <c r="H13" s="9"/>
      <c r="I13" s="8">
        <v>41621.330600000001</v>
      </c>
      <c r="J13" s="49">
        <v>17.615448447059102</v>
      </c>
      <c r="K13" s="9"/>
      <c r="L13" s="9"/>
      <c r="M13" s="9"/>
      <c r="N13" s="8">
        <v>7532537.3187999995</v>
      </c>
      <c r="O13" s="8">
        <v>13342314.042099999</v>
      </c>
      <c r="P13" s="8">
        <v>15082</v>
      </c>
      <c r="Q13" s="8">
        <v>13858</v>
      </c>
      <c r="R13" s="8">
        <v>8.8324433540193397</v>
      </c>
      <c r="S13" s="8">
        <v>18.4324433099058</v>
      </c>
      <c r="T13" s="8">
        <v>21.3518444219945</v>
      </c>
      <c r="U13" s="50">
        <v>-13.672828699901</v>
      </c>
    </row>
    <row r="14" spans="1:23" ht="12" thickBot="1">
      <c r="A14" s="68"/>
      <c r="B14" s="57" t="s">
        <v>14</v>
      </c>
      <c r="C14" s="58"/>
      <c r="D14" s="8">
        <v>129216.28939999999</v>
      </c>
      <c r="E14" s="8">
        <v>162601</v>
      </c>
      <c r="F14" s="49">
        <v>79.468323934047206</v>
      </c>
      <c r="G14" s="9"/>
      <c r="H14" s="9"/>
      <c r="I14" s="8">
        <v>15207.863600000001</v>
      </c>
      <c r="J14" s="49">
        <v>11.7693083980478</v>
      </c>
      <c r="K14" s="9"/>
      <c r="L14" s="9"/>
      <c r="M14" s="9"/>
      <c r="N14" s="8">
        <v>4520720.5904999999</v>
      </c>
      <c r="O14" s="8">
        <v>7930569.1819000002</v>
      </c>
      <c r="P14" s="8">
        <v>3162</v>
      </c>
      <c r="Q14" s="8">
        <v>3050</v>
      </c>
      <c r="R14" s="8">
        <v>3.6721311475409899</v>
      </c>
      <c r="S14" s="8">
        <v>48.143342820999401</v>
      </c>
      <c r="T14" s="8">
        <v>53.0721475409836</v>
      </c>
      <c r="U14" s="50">
        <v>-9.2869894065961898</v>
      </c>
    </row>
    <row r="15" spans="1:23" ht="12" thickBot="1">
      <c r="A15" s="68"/>
      <c r="B15" s="57" t="s">
        <v>15</v>
      </c>
      <c r="C15" s="58"/>
      <c r="D15" s="8">
        <v>77563.808600000004</v>
      </c>
      <c r="E15" s="8">
        <v>115013</v>
      </c>
      <c r="F15" s="49">
        <v>67.439166529001099</v>
      </c>
      <c r="G15" s="9"/>
      <c r="H15" s="9"/>
      <c r="I15" s="8">
        <v>10803.904399999999</v>
      </c>
      <c r="J15" s="49">
        <v>13.9290535044717</v>
      </c>
      <c r="K15" s="9"/>
      <c r="L15" s="9"/>
      <c r="M15" s="9"/>
      <c r="N15" s="8">
        <v>2629772.2376000001</v>
      </c>
      <c r="O15" s="8">
        <v>5068901.2176999999</v>
      </c>
      <c r="P15" s="8">
        <v>4176</v>
      </c>
      <c r="Q15" s="8">
        <v>3790</v>
      </c>
      <c r="R15" s="8">
        <v>10.184696569920799</v>
      </c>
      <c r="S15" s="8">
        <v>21.8874042145594</v>
      </c>
      <c r="T15" s="8">
        <v>24.056612137203199</v>
      </c>
      <c r="U15" s="50">
        <v>-9.0170964650884091</v>
      </c>
    </row>
    <row r="16" spans="1:23" ht="12" thickBot="1">
      <c r="A16" s="68"/>
      <c r="B16" s="57" t="s">
        <v>16</v>
      </c>
      <c r="C16" s="58"/>
      <c r="D16" s="8">
        <v>566937.77729999996</v>
      </c>
      <c r="E16" s="8">
        <v>787594</v>
      </c>
      <c r="F16" s="49">
        <v>71.983506387809001</v>
      </c>
      <c r="G16" s="9"/>
      <c r="H16" s="9"/>
      <c r="I16" s="8">
        <v>49569.582399999999</v>
      </c>
      <c r="J16" s="49">
        <v>8.7433902598749995</v>
      </c>
      <c r="K16" s="9"/>
      <c r="L16" s="9"/>
      <c r="M16" s="9"/>
      <c r="N16" s="8">
        <v>25100537.015500002</v>
      </c>
      <c r="O16" s="8">
        <v>43393457.093099996</v>
      </c>
      <c r="P16" s="8">
        <v>64935</v>
      </c>
      <c r="Q16" s="8">
        <v>67368</v>
      </c>
      <c r="R16" s="8">
        <v>-3.61150694691842</v>
      </c>
      <c r="S16" s="8">
        <v>10.200006622006599</v>
      </c>
      <c r="T16" s="8">
        <v>10.4977337326327</v>
      </c>
      <c r="U16" s="50">
        <v>-2.8361084231026101</v>
      </c>
    </row>
    <row r="17" spans="1:21" ht="12" thickBot="1">
      <c r="A17" s="68"/>
      <c r="B17" s="57" t="s">
        <v>17</v>
      </c>
      <c r="C17" s="58"/>
      <c r="D17" s="8">
        <v>436142.36680000002</v>
      </c>
      <c r="E17" s="8">
        <v>510505</v>
      </c>
      <c r="F17" s="49">
        <v>85.433515205531805</v>
      </c>
      <c r="G17" s="9"/>
      <c r="H17" s="9"/>
      <c r="I17" s="8">
        <v>47246.830399999999</v>
      </c>
      <c r="J17" s="49">
        <v>10.8328917336448</v>
      </c>
      <c r="K17" s="9"/>
      <c r="L17" s="9"/>
      <c r="M17" s="9"/>
      <c r="N17" s="8">
        <v>19002280.116300002</v>
      </c>
      <c r="O17" s="8">
        <v>33560864.711900003</v>
      </c>
      <c r="P17" s="8">
        <v>11696</v>
      </c>
      <c r="Q17" s="8">
        <v>11229</v>
      </c>
      <c r="R17" s="8">
        <v>4.1588743432184403</v>
      </c>
      <c r="S17" s="8">
        <v>43.729313440492497</v>
      </c>
      <c r="T17" s="8">
        <v>57.353232968207301</v>
      </c>
      <c r="U17" s="50">
        <v>-23.754405501895601</v>
      </c>
    </row>
    <row r="18" spans="1:21" ht="12" thickBot="1">
      <c r="A18" s="68"/>
      <c r="B18" s="57" t="s">
        <v>18</v>
      </c>
      <c r="C18" s="58"/>
      <c r="D18" s="8">
        <v>1188805.0267</v>
      </c>
      <c r="E18" s="8">
        <v>1619969</v>
      </c>
      <c r="F18" s="49">
        <v>73.384430609474606</v>
      </c>
      <c r="G18" s="9"/>
      <c r="H18" s="9"/>
      <c r="I18" s="8">
        <v>145952.2341</v>
      </c>
      <c r="J18" s="49">
        <v>12.277222153505599</v>
      </c>
      <c r="K18" s="9"/>
      <c r="L18" s="9"/>
      <c r="M18" s="9"/>
      <c r="N18" s="8">
        <v>40506849.5911</v>
      </c>
      <c r="O18" s="8">
        <v>73564562.089000002</v>
      </c>
      <c r="P18" s="8">
        <v>176389</v>
      </c>
      <c r="Q18" s="8">
        <v>165226</v>
      </c>
      <c r="R18" s="8">
        <v>6.7562005979688404</v>
      </c>
      <c r="S18" s="8">
        <v>7.8902615032683503</v>
      </c>
      <c r="T18" s="8">
        <v>8.0040747212908396</v>
      </c>
      <c r="U18" s="50">
        <v>-1.4219409736362201</v>
      </c>
    </row>
    <row r="19" spans="1:21" ht="12" thickBot="1">
      <c r="A19" s="68"/>
      <c r="B19" s="57" t="s">
        <v>19</v>
      </c>
      <c r="C19" s="58"/>
      <c r="D19" s="8">
        <v>430238.56099999999</v>
      </c>
      <c r="E19" s="8">
        <v>500597</v>
      </c>
      <c r="F19" s="49">
        <v>85.945093758052906</v>
      </c>
      <c r="G19" s="9"/>
      <c r="H19" s="9"/>
      <c r="I19" s="8">
        <v>37699.245499999997</v>
      </c>
      <c r="J19" s="49">
        <v>8.7624050741467592</v>
      </c>
      <c r="K19" s="9"/>
      <c r="L19" s="9"/>
      <c r="M19" s="9"/>
      <c r="N19" s="8">
        <v>15946734.23</v>
      </c>
      <c r="O19" s="8">
        <v>29994146.3288</v>
      </c>
      <c r="P19" s="8">
        <v>10268</v>
      </c>
      <c r="Q19" s="8">
        <v>8819</v>
      </c>
      <c r="R19" s="8">
        <v>16.430434289602001</v>
      </c>
      <c r="S19" s="8">
        <v>49.421768601480302</v>
      </c>
      <c r="T19" s="8">
        <v>43.061658872888103</v>
      </c>
      <c r="U19" s="50">
        <v>14.7697740752775</v>
      </c>
    </row>
    <row r="20" spans="1:21" ht="12" thickBot="1">
      <c r="A20" s="68"/>
      <c r="B20" s="57" t="s">
        <v>20</v>
      </c>
      <c r="C20" s="58"/>
      <c r="D20" s="8">
        <v>583808.49129999999</v>
      </c>
      <c r="E20" s="8">
        <v>981183</v>
      </c>
      <c r="F20" s="49">
        <v>59.500469463902299</v>
      </c>
      <c r="G20" s="9"/>
      <c r="H20" s="9"/>
      <c r="I20" s="8">
        <v>47538.991499999996</v>
      </c>
      <c r="J20" s="49">
        <v>8.1429085408028605</v>
      </c>
      <c r="K20" s="9"/>
      <c r="L20" s="9"/>
      <c r="M20" s="9"/>
      <c r="N20" s="8">
        <v>26747769.8616</v>
      </c>
      <c r="O20" s="8">
        <v>45303234.978699997</v>
      </c>
      <c r="P20" s="8">
        <v>42204</v>
      </c>
      <c r="Q20" s="8">
        <v>42106</v>
      </c>
      <c r="R20" s="8">
        <v>0.23274592694628701</v>
      </c>
      <c r="S20" s="8">
        <v>15.8654618069377</v>
      </c>
      <c r="T20" s="8">
        <v>16.497361328551801</v>
      </c>
      <c r="U20" s="50">
        <v>-3.8303066110360402</v>
      </c>
    </row>
    <row r="21" spans="1:21" ht="12" thickBot="1">
      <c r="A21" s="68"/>
      <c r="B21" s="57" t="s">
        <v>21</v>
      </c>
      <c r="C21" s="58"/>
      <c r="D21" s="8">
        <v>248787.57519999999</v>
      </c>
      <c r="E21" s="8">
        <v>313581</v>
      </c>
      <c r="F21" s="49">
        <v>79.337579508962605</v>
      </c>
      <c r="G21" s="9"/>
      <c r="H21" s="9"/>
      <c r="I21" s="8">
        <v>27578.335500000001</v>
      </c>
      <c r="J21" s="49">
        <v>11.0850935694155</v>
      </c>
      <c r="K21" s="9"/>
      <c r="L21" s="9"/>
      <c r="M21" s="9"/>
      <c r="N21" s="8">
        <v>8441666.1875999998</v>
      </c>
      <c r="O21" s="8">
        <v>15381362.456800001</v>
      </c>
      <c r="P21" s="8">
        <v>34614</v>
      </c>
      <c r="Q21" s="8">
        <v>33233</v>
      </c>
      <c r="R21" s="8">
        <v>4.15550807931875</v>
      </c>
      <c r="S21" s="8">
        <v>8.2375004333506698</v>
      </c>
      <c r="T21" s="8">
        <v>8.6975785363945501</v>
      </c>
      <c r="U21" s="50">
        <v>-5.2897263430126902</v>
      </c>
    </row>
    <row r="22" spans="1:21" ht="12" thickBot="1">
      <c r="A22" s="68"/>
      <c r="B22" s="57" t="s">
        <v>22</v>
      </c>
      <c r="C22" s="58"/>
      <c r="D22" s="8">
        <v>841467.51249999995</v>
      </c>
      <c r="E22" s="8">
        <v>786144</v>
      </c>
      <c r="F22" s="49">
        <v>107.037325540868</v>
      </c>
      <c r="G22" s="9"/>
      <c r="H22" s="9"/>
      <c r="I22" s="8">
        <v>92973.304999999993</v>
      </c>
      <c r="J22" s="49">
        <v>11.0489476561937</v>
      </c>
      <c r="K22" s="9"/>
      <c r="L22" s="9"/>
      <c r="M22" s="9"/>
      <c r="N22" s="8">
        <v>38286756.085100003</v>
      </c>
      <c r="O22" s="8">
        <v>61215537.045000002</v>
      </c>
      <c r="P22" s="8">
        <v>91890</v>
      </c>
      <c r="Q22" s="8">
        <v>93598</v>
      </c>
      <c r="R22" s="8">
        <v>-1.8248253167802799</v>
      </c>
      <c r="S22" s="8">
        <v>10.6971409293721</v>
      </c>
      <c r="T22" s="8">
        <v>10.6259007168957</v>
      </c>
      <c r="U22" s="50">
        <v>0.67043928203789405</v>
      </c>
    </row>
    <row r="23" spans="1:21" ht="12" thickBot="1">
      <c r="A23" s="68"/>
      <c r="B23" s="57" t="s">
        <v>23</v>
      </c>
      <c r="C23" s="58"/>
      <c r="D23" s="8">
        <v>1904804.9750000001</v>
      </c>
      <c r="E23" s="8">
        <v>2393342</v>
      </c>
      <c r="F23" s="49">
        <v>79.587663401218904</v>
      </c>
      <c r="G23" s="9"/>
      <c r="H23" s="9"/>
      <c r="I23" s="8">
        <v>200190.72820000001</v>
      </c>
      <c r="J23" s="49">
        <v>10.5097755847682</v>
      </c>
      <c r="K23" s="9"/>
      <c r="L23" s="9"/>
      <c r="M23" s="9"/>
      <c r="N23" s="8">
        <v>66376118.374399997</v>
      </c>
      <c r="O23" s="8">
        <v>118651881.5459</v>
      </c>
      <c r="P23" s="8">
        <v>140102</v>
      </c>
      <c r="Q23" s="8">
        <v>141641</v>
      </c>
      <c r="R23" s="8">
        <v>-1.08654979843407</v>
      </c>
      <c r="S23" s="8">
        <v>15.920093217798501</v>
      </c>
      <c r="T23" s="8">
        <v>16.388948391355601</v>
      </c>
      <c r="U23" s="50">
        <v>-2.8608008418920301</v>
      </c>
    </row>
    <row r="24" spans="1:21" ht="12" thickBot="1">
      <c r="A24" s="68"/>
      <c r="B24" s="57" t="s">
        <v>24</v>
      </c>
      <c r="C24" s="58"/>
      <c r="D24" s="8">
        <v>228640.4693</v>
      </c>
      <c r="E24" s="8">
        <v>308327</v>
      </c>
      <c r="F24" s="49">
        <v>74.155188906583007</v>
      </c>
      <c r="G24" s="9"/>
      <c r="H24" s="9"/>
      <c r="I24" s="8">
        <v>35905.983999999997</v>
      </c>
      <c r="J24" s="49">
        <v>15.704124519132099</v>
      </c>
      <c r="K24" s="9"/>
      <c r="L24" s="9"/>
      <c r="M24" s="9"/>
      <c r="N24" s="8">
        <v>7473666.6013000002</v>
      </c>
      <c r="O24" s="8">
        <v>12569654.634500001</v>
      </c>
      <c r="P24" s="8">
        <v>35133</v>
      </c>
      <c r="Q24" s="8">
        <v>32959</v>
      </c>
      <c r="R24" s="8">
        <v>6.5960739100093999</v>
      </c>
      <c r="S24" s="8">
        <v>7.5673768337460503</v>
      </c>
      <c r="T24" s="8">
        <v>7.5911035559331301</v>
      </c>
      <c r="U24" s="50">
        <v>-0.31255959047659099</v>
      </c>
    </row>
    <row r="25" spans="1:21" ht="12" thickBot="1">
      <c r="A25" s="68"/>
      <c r="B25" s="57" t="s">
        <v>25</v>
      </c>
      <c r="C25" s="58"/>
      <c r="D25" s="8">
        <v>147087.91510000001</v>
      </c>
      <c r="E25" s="8">
        <v>160719</v>
      </c>
      <c r="F25" s="49">
        <v>91.518684847466702</v>
      </c>
      <c r="G25" s="9"/>
      <c r="H25" s="9"/>
      <c r="I25" s="8">
        <v>15773.0074</v>
      </c>
      <c r="J25" s="49">
        <v>10.7235236758074</v>
      </c>
      <c r="K25" s="9"/>
      <c r="L25" s="9"/>
      <c r="M25" s="9"/>
      <c r="N25" s="8">
        <v>5537693.1941999998</v>
      </c>
      <c r="O25" s="8">
        <v>9844838.0737999994</v>
      </c>
      <c r="P25" s="8">
        <v>14433</v>
      </c>
      <c r="Q25" s="8">
        <v>14410</v>
      </c>
      <c r="R25" s="8">
        <v>0.15961138098543601</v>
      </c>
      <c r="S25" s="8">
        <v>11.4384418000416</v>
      </c>
      <c r="T25" s="8">
        <v>11.4945612283137</v>
      </c>
      <c r="U25" s="50">
        <v>-0.488225928397024</v>
      </c>
    </row>
    <row r="26" spans="1:21" ht="12" thickBot="1">
      <c r="A26" s="68"/>
      <c r="B26" s="57" t="s">
        <v>26</v>
      </c>
      <c r="C26" s="58"/>
      <c r="D26" s="8">
        <v>579310.21180000005</v>
      </c>
      <c r="E26" s="8">
        <v>451901</v>
      </c>
      <c r="F26" s="49">
        <v>128.19405396314701</v>
      </c>
      <c r="G26" s="9"/>
      <c r="H26" s="9"/>
      <c r="I26" s="8">
        <v>99479.943799999994</v>
      </c>
      <c r="J26" s="49">
        <v>17.172137099206601</v>
      </c>
      <c r="K26" s="9"/>
      <c r="L26" s="9"/>
      <c r="M26" s="9"/>
      <c r="N26" s="8">
        <v>15730569.014799999</v>
      </c>
      <c r="O26" s="8">
        <v>26856951.5973</v>
      </c>
      <c r="P26" s="8">
        <v>52599</v>
      </c>
      <c r="Q26" s="8">
        <v>56528</v>
      </c>
      <c r="R26" s="8">
        <v>-6.9505377865836397</v>
      </c>
      <c r="S26" s="8">
        <v>12.561433027243901</v>
      </c>
      <c r="T26" s="8">
        <v>9.2699076528446103</v>
      </c>
      <c r="U26" s="50">
        <v>35.507639317088604</v>
      </c>
    </row>
    <row r="27" spans="1:21" ht="12" thickBot="1">
      <c r="A27" s="68"/>
      <c r="B27" s="57" t="s">
        <v>27</v>
      </c>
      <c r="C27" s="58"/>
      <c r="D27" s="8">
        <v>200705.2862</v>
      </c>
      <c r="E27" s="8">
        <v>259536</v>
      </c>
      <c r="F27" s="49">
        <v>77.332349346526101</v>
      </c>
      <c r="G27" s="9"/>
      <c r="H27" s="9"/>
      <c r="I27" s="8">
        <v>54951.983399999997</v>
      </c>
      <c r="J27" s="49">
        <v>27.3794399940424</v>
      </c>
      <c r="K27" s="9"/>
      <c r="L27" s="9"/>
      <c r="M27" s="9"/>
      <c r="N27" s="8">
        <v>5802621.1931999996</v>
      </c>
      <c r="O27" s="8">
        <v>11323544.8796</v>
      </c>
      <c r="P27" s="8">
        <v>41801</v>
      </c>
      <c r="Q27" s="8">
        <v>38535</v>
      </c>
      <c r="R27" s="8">
        <v>8.4754119631503801</v>
      </c>
      <c r="S27" s="8">
        <v>5.5963448888782601</v>
      </c>
      <c r="T27" s="8">
        <v>5.5066952899961104</v>
      </c>
      <c r="U27" s="50">
        <v>1.6280108878552499</v>
      </c>
    </row>
    <row r="28" spans="1:21" ht="12" thickBot="1">
      <c r="A28" s="68"/>
      <c r="B28" s="57" t="s">
        <v>28</v>
      </c>
      <c r="C28" s="58"/>
      <c r="D28" s="8">
        <v>632606.20019999996</v>
      </c>
      <c r="E28" s="8">
        <v>699230</v>
      </c>
      <c r="F28" s="49">
        <v>90.471833330949806</v>
      </c>
      <c r="G28" s="9"/>
      <c r="H28" s="9"/>
      <c r="I28" s="8">
        <v>35833.052300000003</v>
      </c>
      <c r="J28" s="49">
        <v>5.6643536355905599</v>
      </c>
      <c r="K28" s="9"/>
      <c r="L28" s="9"/>
      <c r="M28" s="9"/>
      <c r="N28" s="8">
        <v>20940669.731800001</v>
      </c>
      <c r="O28" s="8">
        <v>38514330.502300002</v>
      </c>
      <c r="P28" s="8">
        <v>49336</v>
      </c>
      <c r="Q28" s="8">
        <v>48303</v>
      </c>
      <c r="R28" s="8">
        <v>2.1385835248328302</v>
      </c>
      <c r="S28" s="8">
        <v>12.8371146627209</v>
      </c>
      <c r="T28" s="8">
        <v>12.669829844937199</v>
      </c>
      <c r="U28" s="50">
        <v>1.32033989273039</v>
      </c>
    </row>
    <row r="29" spans="1:21" ht="12" thickBot="1">
      <c r="A29" s="68"/>
      <c r="B29" s="57" t="s">
        <v>29</v>
      </c>
      <c r="C29" s="58"/>
      <c r="D29" s="8">
        <v>408294.2843</v>
      </c>
      <c r="E29" s="8">
        <v>477138</v>
      </c>
      <c r="F29" s="49">
        <v>85.5715294736533</v>
      </c>
      <c r="G29" s="9"/>
      <c r="H29" s="9"/>
      <c r="I29" s="8">
        <v>64256.637900000002</v>
      </c>
      <c r="J29" s="49">
        <v>15.737824498367599</v>
      </c>
      <c r="K29" s="9"/>
      <c r="L29" s="9"/>
      <c r="M29" s="9"/>
      <c r="N29" s="8">
        <v>13989259.753900001</v>
      </c>
      <c r="O29" s="8">
        <v>28922947.083799999</v>
      </c>
      <c r="P29" s="8">
        <v>159203</v>
      </c>
      <c r="Q29" s="8">
        <v>158928</v>
      </c>
      <c r="R29" s="8">
        <v>0.17303433001107901</v>
      </c>
      <c r="S29" s="8">
        <v>2.5682591866987399</v>
      </c>
      <c r="T29" s="8">
        <v>2.6072821170593001</v>
      </c>
      <c r="U29" s="50">
        <v>-1.49668998629759</v>
      </c>
    </row>
    <row r="30" spans="1:21" ht="12" thickBot="1">
      <c r="A30" s="68"/>
      <c r="B30" s="57" t="s">
        <v>30</v>
      </c>
      <c r="C30" s="58"/>
      <c r="D30" s="8">
        <v>896153.76520000002</v>
      </c>
      <c r="E30" s="8">
        <v>911339</v>
      </c>
      <c r="F30" s="49">
        <v>98.333744654843002</v>
      </c>
      <c r="G30" s="9"/>
      <c r="H30" s="9"/>
      <c r="I30" s="8">
        <v>115065.0266</v>
      </c>
      <c r="J30" s="49">
        <v>12.8398753727626</v>
      </c>
      <c r="K30" s="9"/>
      <c r="L30" s="9"/>
      <c r="M30" s="9"/>
      <c r="N30" s="8">
        <v>35703889.232000001</v>
      </c>
      <c r="O30" s="8">
        <v>63992568.697499998</v>
      </c>
      <c r="P30" s="8">
        <v>83036</v>
      </c>
      <c r="Q30" s="8">
        <v>87154</v>
      </c>
      <c r="R30" s="8">
        <v>-4.7249695940519096</v>
      </c>
      <c r="S30" s="8">
        <v>12.2133349523098</v>
      </c>
      <c r="T30" s="8">
        <v>12.322355305551101</v>
      </c>
      <c r="U30" s="50">
        <v>-0.88473632303184302</v>
      </c>
    </row>
    <row r="31" spans="1:21" ht="12" thickBot="1">
      <c r="A31" s="68"/>
      <c r="B31" s="57" t="s">
        <v>31</v>
      </c>
      <c r="C31" s="58"/>
      <c r="D31" s="8">
        <v>514353.35629999998</v>
      </c>
      <c r="E31" s="8">
        <v>573238</v>
      </c>
      <c r="F31" s="49">
        <v>89.727714544395198</v>
      </c>
      <c r="G31" s="9"/>
      <c r="H31" s="9"/>
      <c r="I31" s="8">
        <v>12892.855</v>
      </c>
      <c r="J31" s="49">
        <v>2.5066143424716301</v>
      </c>
      <c r="K31" s="9"/>
      <c r="L31" s="9"/>
      <c r="M31" s="9"/>
      <c r="N31" s="8">
        <v>25976832.157099999</v>
      </c>
      <c r="O31" s="8">
        <v>46279586.734800003</v>
      </c>
      <c r="P31" s="8">
        <v>26153</v>
      </c>
      <c r="Q31" s="8">
        <v>25275</v>
      </c>
      <c r="R31" s="8">
        <v>3.47378832838774</v>
      </c>
      <c r="S31" s="8">
        <v>21.9317309601193</v>
      </c>
      <c r="T31" s="8">
        <v>22.893295521266101</v>
      </c>
      <c r="U31" s="50">
        <v>-4.2002015841430698</v>
      </c>
    </row>
    <row r="32" spans="1:21" ht="12" thickBot="1">
      <c r="A32" s="68"/>
      <c r="B32" s="57" t="s">
        <v>32</v>
      </c>
      <c r="C32" s="58"/>
      <c r="D32" s="8">
        <v>108025.37300000001</v>
      </c>
      <c r="E32" s="8">
        <v>107068</v>
      </c>
      <c r="F32" s="49">
        <v>100.894172862106</v>
      </c>
      <c r="G32" s="9"/>
      <c r="H32" s="9"/>
      <c r="I32" s="8">
        <v>28432.171999999999</v>
      </c>
      <c r="J32" s="49">
        <v>26.319901714201901</v>
      </c>
      <c r="K32" s="9"/>
      <c r="L32" s="9"/>
      <c r="M32" s="9"/>
      <c r="N32" s="8">
        <v>4675692.8424000004</v>
      </c>
      <c r="O32" s="8">
        <v>7774335.5203999998</v>
      </c>
      <c r="P32" s="8">
        <v>31693</v>
      </c>
      <c r="Q32" s="8">
        <v>30599</v>
      </c>
      <c r="R32" s="8">
        <v>3.57528023791627</v>
      </c>
      <c r="S32" s="8">
        <v>3.9701562963430401</v>
      </c>
      <c r="T32" s="8">
        <v>3.9529368410732402</v>
      </c>
      <c r="U32" s="50">
        <v>0.43561169738113298</v>
      </c>
    </row>
    <row r="33" spans="1:21" ht="12" thickBot="1">
      <c r="A33" s="68"/>
      <c r="B33" s="57" t="s">
        <v>33</v>
      </c>
      <c r="C33" s="58"/>
      <c r="D33" s="8">
        <v>44.872</v>
      </c>
      <c r="E33" s="9"/>
      <c r="F33" s="9"/>
      <c r="G33" s="9"/>
      <c r="H33" s="9"/>
      <c r="I33" s="8">
        <v>9.4742999999999995</v>
      </c>
      <c r="J33" s="49">
        <v>21.1140577643074</v>
      </c>
      <c r="K33" s="9"/>
      <c r="L33" s="9"/>
      <c r="M33" s="9"/>
      <c r="N33" s="8">
        <v>3000.0059999999999</v>
      </c>
      <c r="O33" s="8">
        <v>6340.5137000000004</v>
      </c>
      <c r="P33" s="8">
        <v>13</v>
      </c>
      <c r="Q33" s="8">
        <v>15</v>
      </c>
      <c r="R33" s="8">
        <v>-13.3333333333333</v>
      </c>
      <c r="S33" s="8">
        <v>5.0769230769230802</v>
      </c>
      <c r="T33" s="8">
        <v>6.93333333333333</v>
      </c>
      <c r="U33" s="50">
        <v>-26.775147928994102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93350.19</v>
      </c>
      <c r="E35" s="8">
        <v>132417</v>
      </c>
      <c r="F35" s="49">
        <v>70.497134053784606</v>
      </c>
      <c r="G35" s="9"/>
      <c r="H35" s="9"/>
      <c r="I35" s="8">
        <v>6736.6334999999999</v>
      </c>
      <c r="J35" s="49">
        <v>7.2165182523999096</v>
      </c>
      <c r="K35" s="9"/>
      <c r="L35" s="9"/>
      <c r="M35" s="9"/>
      <c r="N35" s="8">
        <v>2247793.9487999999</v>
      </c>
      <c r="O35" s="8">
        <v>3222192.1279000002</v>
      </c>
      <c r="P35" s="8">
        <v>9467</v>
      </c>
      <c r="Q35" s="8">
        <v>9212</v>
      </c>
      <c r="R35" s="8">
        <v>2.7681285280069399</v>
      </c>
      <c r="S35" s="8">
        <v>9.8759659131720703</v>
      </c>
      <c r="T35" s="8">
        <v>10.1172818497612</v>
      </c>
      <c r="U35" s="50">
        <v>-2.3851854695024199</v>
      </c>
    </row>
    <row r="36" spans="1:21" ht="12" customHeight="1" thickBot="1">
      <c r="A36" s="68"/>
      <c r="B36" s="57" t="s">
        <v>58</v>
      </c>
      <c r="C36" s="58"/>
      <c r="D36" s="9"/>
      <c r="E36" s="8">
        <v>566515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344917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267192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240947.43539999999</v>
      </c>
      <c r="E39" s="8">
        <v>292314</v>
      </c>
      <c r="F39" s="49">
        <v>82.427607093741699</v>
      </c>
      <c r="G39" s="9"/>
      <c r="H39" s="9"/>
      <c r="I39" s="8">
        <v>11042.595799999999</v>
      </c>
      <c r="J39" s="49">
        <v>4.5829895560697897</v>
      </c>
      <c r="K39" s="9"/>
      <c r="L39" s="9"/>
      <c r="M39" s="9"/>
      <c r="N39" s="8">
        <v>7926686.6638000002</v>
      </c>
      <c r="O39" s="8">
        <v>14703075.5581</v>
      </c>
      <c r="P39" s="8">
        <v>407</v>
      </c>
      <c r="Q39" s="8">
        <v>434</v>
      </c>
      <c r="R39" s="8">
        <v>-6.2211981566820302</v>
      </c>
      <c r="S39" s="8">
        <v>705.31081081081095</v>
      </c>
      <c r="T39" s="8">
        <v>735.68663594470104</v>
      </c>
      <c r="U39" s="50">
        <v>-4.1289081043158902</v>
      </c>
    </row>
    <row r="40" spans="1:21" ht="12" thickBot="1">
      <c r="A40" s="68"/>
      <c r="B40" s="57" t="s">
        <v>36</v>
      </c>
      <c r="C40" s="58"/>
      <c r="D40" s="8">
        <v>358487.9889</v>
      </c>
      <c r="E40" s="8">
        <v>456422</v>
      </c>
      <c r="F40" s="49">
        <v>78.543100223039204</v>
      </c>
      <c r="G40" s="9"/>
      <c r="H40" s="9"/>
      <c r="I40" s="8">
        <v>25963.724900000001</v>
      </c>
      <c r="J40" s="49">
        <v>7.2425648010323096</v>
      </c>
      <c r="K40" s="9"/>
      <c r="L40" s="9"/>
      <c r="M40" s="9"/>
      <c r="N40" s="8">
        <v>14551578.6339</v>
      </c>
      <c r="O40" s="8">
        <v>24661835.290899999</v>
      </c>
      <c r="P40" s="8">
        <v>1890</v>
      </c>
      <c r="Q40" s="8">
        <v>2251</v>
      </c>
      <c r="R40" s="8">
        <v>-16.037316748112001</v>
      </c>
      <c r="S40" s="8">
        <v>226.66282539682501</v>
      </c>
      <c r="T40" s="8">
        <v>228.15085295424299</v>
      </c>
      <c r="U40" s="50">
        <v>-0.65221213865705996</v>
      </c>
    </row>
    <row r="41" spans="1:21" ht="12" thickBot="1">
      <c r="A41" s="68"/>
      <c r="B41" s="57" t="s">
        <v>61</v>
      </c>
      <c r="C41" s="58"/>
      <c r="D41" s="9"/>
      <c r="E41" s="8">
        <v>133289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51073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51554.728300000002</v>
      </c>
      <c r="E43" s="11"/>
      <c r="F43" s="11"/>
      <c r="G43" s="11"/>
      <c r="H43" s="11"/>
      <c r="I43" s="10">
        <v>5260.9281000000001</v>
      </c>
      <c r="J43" s="51">
        <v>10.204550142105999</v>
      </c>
      <c r="K43" s="11"/>
      <c r="L43" s="11"/>
      <c r="M43" s="11"/>
      <c r="N43" s="10">
        <v>1184977.9563</v>
      </c>
      <c r="O43" s="10">
        <v>2019913.4646999999</v>
      </c>
      <c r="P43" s="10">
        <v>40</v>
      </c>
      <c r="Q43" s="10">
        <v>41</v>
      </c>
      <c r="R43" s="10">
        <v>-2.4390243902439002</v>
      </c>
      <c r="S43" s="10">
        <v>1495.845</v>
      </c>
      <c r="T43" s="10">
        <v>850.02439024390196</v>
      </c>
      <c r="U43" s="52">
        <v>75.976715158819005</v>
      </c>
    </row>
  </sheetData>
  <mergeCells count="41">
    <mergeCell ref="B37:C37"/>
    <mergeCell ref="B38:C38"/>
    <mergeCell ref="B23:C23"/>
    <mergeCell ref="B36:C36"/>
    <mergeCell ref="B25:C25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59582</v>
      </c>
      <c r="D2" s="20">
        <v>458465.38793418801</v>
      </c>
      <c r="E2" s="20">
        <v>399748.97297521401</v>
      </c>
      <c r="F2" s="20">
        <v>58716.414958974397</v>
      </c>
      <c r="G2" s="20">
        <v>399748.97297521401</v>
      </c>
      <c r="H2" s="20">
        <v>0.12807164183875799</v>
      </c>
    </row>
    <row r="3" spans="1:8" ht="16.5">
      <c r="A3" s="20" t="s">
        <v>67</v>
      </c>
      <c r="B3" s="20">
        <v>13</v>
      </c>
      <c r="C3" s="20">
        <v>8909.0879999999997</v>
      </c>
      <c r="D3" s="20">
        <v>64811.053952114104</v>
      </c>
      <c r="E3" s="20">
        <v>50828.828332607198</v>
      </c>
      <c r="F3" s="20">
        <v>13982.2256195068</v>
      </c>
      <c r="G3" s="20">
        <v>50828.828332607198</v>
      </c>
      <c r="H3" s="20">
        <v>0.215738284858593</v>
      </c>
    </row>
    <row r="4" spans="1:8" ht="16.5">
      <c r="A4" s="20" t="s">
        <v>68</v>
      </c>
      <c r="B4" s="20">
        <v>14</v>
      </c>
      <c r="C4" s="20">
        <v>90951</v>
      </c>
      <c r="D4" s="20">
        <v>87827.254879487198</v>
      </c>
      <c r="E4" s="20">
        <v>68006.456500854707</v>
      </c>
      <c r="F4" s="20">
        <v>19820.798378632498</v>
      </c>
      <c r="G4" s="20">
        <v>68006.456500854707</v>
      </c>
      <c r="H4" s="20">
        <v>0.225679356662459</v>
      </c>
    </row>
    <row r="5" spans="1:8" ht="16.5">
      <c r="A5" s="20" t="s">
        <v>69</v>
      </c>
      <c r="B5" s="20">
        <v>15</v>
      </c>
      <c r="C5" s="20">
        <v>3167</v>
      </c>
      <c r="D5" s="20">
        <v>46212.993272649597</v>
      </c>
      <c r="E5" s="20">
        <v>37550.840619658098</v>
      </c>
      <c r="F5" s="20">
        <v>8662.1526529914499</v>
      </c>
      <c r="G5" s="20">
        <v>37550.840619658098</v>
      </c>
      <c r="H5" s="20">
        <v>0.18743976616892299</v>
      </c>
    </row>
    <row r="6" spans="1:8" ht="16.5">
      <c r="A6" s="20" t="s">
        <v>70</v>
      </c>
      <c r="B6" s="20">
        <v>16</v>
      </c>
      <c r="C6" s="20">
        <v>3690</v>
      </c>
      <c r="D6" s="20">
        <v>147127.272823932</v>
      </c>
      <c r="E6" s="20">
        <v>149640.60117948701</v>
      </c>
      <c r="F6" s="20">
        <v>-2513.3283555555599</v>
      </c>
      <c r="G6" s="20">
        <v>149640.60117948701</v>
      </c>
      <c r="H6" s="20">
        <v>-1.7082681594752801E-2</v>
      </c>
    </row>
    <row r="7" spans="1:8" ht="16.5">
      <c r="A7" s="20" t="s">
        <v>71</v>
      </c>
      <c r="B7" s="20">
        <v>17</v>
      </c>
      <c r="C7" s="20">
        <v>18445</v>
      </c>
      <c r="D7" s="20">
        <v>236277.54259316201</v>
      </c>
      <c r="E7" s="20">
        <v>194656.10877863201</v>
      </c>
      <c r="F7" s="20">
        <v>41621.433814529897</v>
      </c>
      <c r="G7" s="20">
        <v>194656.10877863201</v>
      </c>
      <c r="H7" s="20">
        <v>0.17615484467009301</v>
      </c>
    </row>
    <row r="8" spans="1:8" ht="16.5">
      <c r="A8" s="20" t="s">
        <v>72</v>
      </c>
      <c r="B8" s="20">
        <v>18</v>
      </c>
      <c r="C8" s="20">
        <v>32248</v>
      </c>
      <c r="D8" s="20">
        <v>129216.276892308</v>
      </c>
      <c r="E8" s="20">
        <v>114008.42542905999</v>
      </c>
      <c r="F8" s="20">
        <v>15207.8514632479</v>
      </c>
      <c r="G8" s="20">
        <v>114008.42542905999</v>
      </c>
      <c r="H8" s="20">
        <v>0.117693001446888</v>
      </c>
    </row>
    <row r="9" spans="1:8" ht="16.5">
      <c r="A9" s="20" t="s">
        <v>73</v>
      </c>
      <c r="B9" s="20">
        <v>19</v>
      </c>
      <c r="C9" s="20">
        <v>16680</v>
      </c>
      <c r="D9" s="20">
        <v>77563.818391452995</v>
      </c>
      <c r="E9" s="20">
        <v>66759.904688034207</v>
      </c>
      <c r="F9" s="20">
        <v>10803.913703418801</v>
      </c>
      <c r="G9" s="20">
        <v>66759.904688034207</v>
      </c>
      <c r="H9" s="20">
        <v>0.139290637406388</v>
      </c>
    </row>
    <row r="10" spans="1:8" ht="16.5">
      <c r="A10" s="20" t="s">
        <v>74</v>
      </c>
      <c r="B10" s="20">
        <v>21</v>
      </c>
      <c r="C10" s="20">
        <v>158191</v>
      </c>
      <c r="D10" s="20">
        <v>566937.46600000001</v>
      </c>
      <c r="E10" s="20">
        <v>517368.1949</v>
      </c>
      <c r="F10" s="20">
        <v>49569.271099999998</v>
      </c>
      <c r="G10" s="20">
        <v>517368.1949</v>
      </c>
      <c r="H10" s="20">
        <v>8.7433401517337694E-2</v>
      </c>
    </row>
    <row r="11" spans="1:8" ht="16.5">
      <c r="A11" s="20" t="s">
        <v>75</v>
      </c>
      <c r="B11" s="20">
        <v>22</v>
      </c>
      <c r="C11" s="20">
        <v>36615</v>
      </c>
      <c r="D11" s="20">
        <v>436142.39645042701</v>
      </c>
      <c r="E11" s="20">
        <v>388895.53470940201</v>
      </c>
      <c r="F11" s="20">
        <v>47246.861741025597</v>
      </c>
      <c r="G11" s="20">
        <v>388895.53470940201</v>
      </c>
      <c r="H11" s="20">
        <v>0.108328981831501</v>
      </c>
    </row>
    <row r="12" spans="1:8" ht="16.5">
      <c r="A12" s="20" t="s">
        <v>76</v>
      </c>
      <c r="B12" s="20">
        <v>23</v>
      </c>
      <c r="C12" s="20">
        <v>204932.70800000001</v>
      </c>
      <c r="D12" s="20">
        <v>1188805.11888718</v>
      </c>
      <c r="E12" s="20">
        <v>1042852.79807436</v>
      </c>
      <c r="F12" s="20">
        <v>145952.32081282101</v>
      </c>
      <c r="G12" s="20">
        <v>1042852.79807436</v>
      </c>
      <c r="H12" s="20">
        <v>0.122772284955707</v>
      </c>
    </row>
    <row r="13" spans="1:8" ht="16.5">
      <c r="A13" s="20" t="s">
        <v>77</v>
      </c>
      <c r="B13" s="20">
        <v>24</v>
      </c>
      <c r="C13" s="20">
        <v>14681</v>
      </c>
      <c r="D13" s="20">
        <v>430238.573290598</v>
      </c>
      <c r="E13" s="20">
        <v>392539.31578376098</v>
      </c>
      <c r="F13" s="20">
        <v>37699.257506837603</v>
      </c>
      <c r="G13" s="20">
        <v>392539.31578376098</v>
      </c>
      <c r="H13" s="20">
        <v>8.7624076145711396E-2</v>
      </c>
    </row>
    <row r="14" spans="1:8" ht="16.5">
      <c r="A14" s="20" t="s">
        <v>78</v>
      </c>
      <c r="B14" s="20">
        <v>25</v>
      </c>
      <c r="C14" s="20">
        <v>58263</v>
      </c>
      <c r="D14" s="20">
        <v>583808.5085</v>
      </c>
      <c r="E14" s="20">
        <v>536269.49979999999</v>
      </c>
      <c r="F14" s="20">
        <v>47539.008699999998</v>
      </c>
      <c r="G14" s="20">
        <v>536269.49979999999</v>
      </c>
      <c r="H14" s="20">
        <v>8.1429112470703197E-2</v>
      </c>
    </row>
    <row r="15" spans="1:8" ht="16.5">
      <c r="A15" s="20" t="s">
        <v>79</v>
      </c>
      <c r="B15" s="20">
        <v>26</v>
      </c>
      <c r="C15" s="20">
        <v>50761</v>
      </c>
      <c r="D15" s="20">
        <v>248787.50066666701</v>
      </c>
      <c r="E15" s="20">
        <v>221209.23970000001</v>
      </c>
      <c r="F15" s="20">
        <v>27578.260966666701</v>
      </c>
      <c r="G15" s="20">
        <v>221209.23970000001</v>
      </c>
      <c r="H15" s="20">
        <v>0.110850669317254</v>
      </c>
    </row>
    <row r="16" spans="1:8" ht="16.5">
      <c r="A16" s="20" t="s">
        <v>80</v>
      </c>
      <c r="B16" s="20">
        <v>27</v>
      </c>
      <c r="C16" s="20">
        <v>148601.54800000001</v>
      </c>
      <c r="D16" s="20">
        <v>841467.74493893795</v>
      </c>
      <c r="E16" s="20">
        <v>748494.20385309705</v>
      </c>
      <c r="F16" s="20">
        <v>92973.541085840698</v>
      </c>
      <c r="G16" s="20">
        <v>748494.20385309705</v>
      </c>
      <c r="H16" s="20">
        <v>0.11048972660572701</v>
      </c>
    </row>
    <row r="17" spans="1:8" ht="16.5">
      <c r="A17" s="20" t="s">
        <v>81</v>
      </c>
      <c r="B17" s="20">
        <v>29</v>
      </c>
      <c r="C17" s="20">
        <v>170177</v>
      </c>
      <c r="D17" s="20">
        <v>1904805.7128256401</v>
      </c>
      <c r="E17" s="20">
        <v>1704614.2727170901</v>
      </c>
      <c r="F17" s="20">
        <v>200191.44010854699</v>
      </c>
      <c r="G17" s="20">
        <v>1704614.2727170901</v>
      </c>
      <c r="H17" s="20">
        <v>0.105098088881505</v>
      </c>
    </row>
    <row r="18" spans="1:8" ht="16.5">
      <c r="A18" s="20" t="s">
        <v>82</v>
      </c>
      <c r="B18" s="20">
        <v>31</v>
      </c>
      <c r="C18" s="20">
        <v>34263.578000000001</v>
      </c>
      <c r="D18" s="20">
        <v>228640.48113030801</v>
      </c>
      <c r="E18" s="20">
        <v>192734.48691946399</v>
      </c>
      <c r="F18" s="20">
        <v>35905.994210844103</v>
      </c>
      <c r="G18" s="20">
        <v>192734.48691946399</v>
      </c>
      <c r="H18" s="20">
        <v>0.15704128172464901</v>
      </c>
    </row>
    <row r="19" spans="1:8" ht="16.5">
      <c r="A19" s="20" t="s">
        <v>83</v>
      </c>
      <c r="B19" s="20">
        <v>32</v>
      </c>
      <c r="C19" s="20">
        <v>9260.4429999999993</v>
      </c>
      <c r="D19" s="20">
        <v>147087.91098755799</v>
      </c>
      <c r="E19" s="20">
        <v>131314.90778581699</v>
      </c>
      <c r="F19" s="20">
        <v>15773.003201740499</v>
      </c>
      <c r="G19" s="20">
        <v>131314.90778581699</v>
      </c>
      <c r="H19" s="20">
        <v>0.107235211213754</v>
      </c>
    </row>
    <row r="20" spans="1:8" ht="16.5">
      <c r="A20" s="20" t="s">
        <v>84</v>
      </c>
      <c r="B20" s="20">
        <v>33</v>
      </c>
      <c r="C20" s="20">
        <v>63775.133999999998</v>
      </c>
      <c r="D20" s="20">
        <v>579310.17081256304</v>
      </c>
      <c r="E20" s="20">
        <v>479830.71056039399</v>
      </c>
      <c r="F20" s="20">
        <v>99479.460252169694</v>
      </c>
      <c r="G20" s="20">
        <v>479830.71056039399</v>
      </c>
      <c r="H20" s="20">
        <v>0.171720548445811</v>
      </c>
    </row>
    <row r="21" spans="1:8" ht="16.5">
      <c r="A21" s="20" t="s">
        <v>85</v>
      </c>
      <c r="B21" s="20">
        <v>34</v>
      </c>
      <c r="C21" s="20">
        <v>43266.33</v>
      </c>
      <c r="D21" s="20">
        <v>200705.24775490499</v>
      </c>
      <c r="E21" s="20">
        <v>145753.29784073</v>
      </c>
      <c r="F21" s="20">
        <v>54951.949914175202</v>
      </c>
      <c r="G21" s="20">
        <v>145753.29784073</v>
      </c>
      <c r="H21" s="20">
        <v>0.273794285544944</v>
      </c>
    </row>
    <row r="22" spans="1:8" ht="16.5">
      <c r="A22" s="20" t="s">
        <v>86</v>
      </c>
      <c r="B22" s="20">
        <v>35</v>
      </c>
      <c r="C22" s="20">
        <v>27519.785</v>
      </c>
      <c r="D22" s="20">
        <v>632606.20017787605</v>
      </c>
      <c r="E22" s="20">
        <v>596773.167689497</v>
      </c>
      <c r="F22" s="20">
        <v>35833.032488379198</v>
      </c>
      <c r="G22" s="20">
        <v>596773.167689497</v>
      </c>
      <c r="H22" s="20">
        <v>5.66435050404243E-2</v>
      </c>
    </row>
    <row r="23" spans="1:8" ht="16.5">
      <c r="A23" s="20" t="s">
        <v>87</v>
      </c>
      <c r="B23" s="20">
        <v>36</v>
      </c>
      <c r="C23" s="20">
        <v>95555.976999999999</v>
      </c>
      <c r="D23" s="20">
        <v>408294.28407610598</v>
      </c>
      <c r="E23" s="20">
        <v>344037.64623770898</v>
      </c>
      <c r="F23" s="20">
        <v>64256.637838397299</v>
      </c>
      <c r="G23" s="20">
        <v>344037.64623770898</v>
      </c>
      <c r="H23" s="20">
        <v>0.15737824491909799</v>
      </c>
    </row>
    <row r="24" spans="1:8" ht="16.5">
      <c r="A24" s="20" t="s">
        <v>88</v>
      </c>
      <c r="B24" s="20">
        <v>37</v>
      </c>
      <c r="C24" s="20">
        <v>101013.787</v>
      </c>
      <c r="D24" s="20">
        <v>896153.78595840698</v>
      </c>
      <c r="E24" s="20">
        <v>781088.70783620002</v>
      </c>
      <c r="F24" s="20">
        <v>115065.07812220701</v>
      </c>
      <c r="G24" s="20">
        <v>781088.70783620002</v>
      </c>
      <c r="H24" s="20">
        <v>0.128398808246007</v>
      </c>
    </row>
    <row r="25" spans="1:8" ht="16.5">
      <c r="A25" s="20" t="s">
        <v>89</v>
      </c>
      <c r="B25" s="20">
        <v>38</v>
      </c>
      <c r="C25" s="20">
        <v>117978.04700000001</v>
      </c>
      <c r="D25" s="20">
        <v>514353.35541697301</v>
      </c>
      <c r="E25" s="20">
        <v>501460.523953097</v>
      </c>
      <c r="F25" s="20">
        <v>12892.8314638757</v>
      </c>
      <c r="G25" s="20">
        <v>501460.523953097</v>
      </c>
      <c r="H25" s="20">
        <v>2.50660977090813E-2</v>
      </c>
    </row>
    <row r="26" spans="1:8" ht="16.5">
      <c r="A26" s="20" t="s">
        <v>90</v>
      </c>
      <c r="B26" s="20">
        <v>39</v>
      </c>
      <c r="C26" s="20">
        <v>75304.847999999998</v>
      </c>
      <c r="D26" s="20">
        <v>108025.31244743201</v>
      </c>
      <c r="E26" s="20">
        <v>79593.232077482695</v>
      </c>
      <c r="F26" s="20">
        <v>28432.080369949399</v>
      </c>
      <c r="G26" s="20">
        <v>79593.232077482695</v>
      </c>
      <c r="H26" s="20">
        <v>0.26319831644814901</v>
      </c>
    </row>
    <row r="27" spans="1:8" ht="16.5">
      <c r="A27" s="20" t="s">
        <v>91</v>
      </c>
      <c r="B27" s="20">
        <v>40</v>
      </c>
      <c r="C27" s="20">
        <v>14</v>
      </c>
      <c r="D27" s="20">
        <v>44.871899999999997</v>
      </c>
      <c r="E27" s="20">
        <v>35.3977</v>
      </c>
      <c r="F27" s="20">
        <v>9.4741999999999997</v>
      </c>
      <c r="G27" s="20">
        <v>35.3977</v>
      </c>
      <c r="H27" s="20">
        <v>0.21113881961762301</v>
      </c>
    </row>
    <row r="28" spans="1:8" ht="16.5">
      <c r="A28" s="20" t="s">
        <v>92</v>
      </c>
      <c r="B28" s="20">
        <v>42</v>
      </c>
      <c r="C28" s="20">
        <v>6535.3410000000003</v>
      </c>
      <c r="D28" s="20">
        <v>93350.189599999998</v>
      </c>
      <c r="E28" s="20">
        <v>86613.557100000005</v>
      </c>
      <c r="F28" s="20">
        <v>6736.6324999999997</v>
      </c>
      <c r="G28" s="20">
        <v>86613.557100000005</v>
      </c>
      <c r="H28" s="20">
        <v>7.2165172120871604E-2</v>
      </c>
    </row>
    <row r="29" spans="1:8" ht="16.5">
      <c r="A29" s="20" t="s">
        <v>93</v>
      </c>
      <c r="B29" s="20">
        <v>75</v>
      </c>
      <c r="C29" s="20">
        <v>411</v>
      </c>
      <c r="D29" s="20">
        <v>240947.43589743599</v>
      </c>
      <c r="E29" s="20">
        <v>229904.837606838</v>
      </c>
      <c r="F29" s="20">
        <v>11042.5982905983</v>
      </c>
      <c r="G29" s="20">
        <v>229904.837606838</v>
      </c>
      <c r="H29" s="20">
        <v>4.58299058027693E-2</v>
      </c>
    </row>
    <row r="30" spans="1:8" ht="16.5">
      <c r="A30" s="20" t="s">
        <v>94</v>
      </c>
      <c r="B30" s="20">
        <v>76</v>
      </c>
      <c r="C30" s="20">
        <v>1973</v>
      </c>
      <c r="D30" s="20">
        <v>358487.98372222198</v>
      </c>
      <c r="E30" s="20">
        <v>332524.26201709401</v>
      </c>
      <c r="F30" s="20">
        <v>25963.721705128199</v>
      </c>
      <c r="G30" s="20">
        <v>332524.26201709401</v>
      </c>
      <c r="H30" s="20">
        <v>7.2425640144319098E-2</v>
      </c>
    </row>
    <row r="31" spans="1:8" ht="16.5">
      <c r="A31" s="20" t="s">
        <v>95</v>
      </c>
      <c r="B31" s="20">
        <v>99</v>
      </c>
      <c r="C31" s="20">
        <v>40</v>
      </c>
      <c r="D31" s="20">
        <v>51554.728084108603</v>
      </c>
      <c r="E31" s="20">
        <v>46293.8001058921</v>
      </c>
      <c r="F31" s="20">
        <v>5260.9279782164704</v>
      </c>
      <c r="G31" s="20">
        <v>46293.8001058921</v>
      </c>
      <c r="H31" s="20">
        <v>0.10204549948616901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2013-06-28T00:40:57Z</dcterms:modified>
</cp:coreProperties>
</file>