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G11" s="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G19" s="1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K30" s="1"/>
  <c r="F30"/>
  <c r="E31"/>
  <c r="F31"/>
  <c r="J31"/>
  <c r="E32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K5" s="1"/>
  <c r="I6"/>
  <c r="I7"/>
  <c r="K7" s="1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K32"/>
  <c r="I35"/>
  <c r="I36"/>
  <c r="I39"/>
  <c r="K39" s="1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8" l="1"/>
  <c r="L38" s="1"/>
  <c r="G7"/>
  <c r="G5"/>
  <c r="K36"/>
  <c r="K28"/>
  <c r="K26"/>
  <c r="K24"/>
  <c r="K22"/>
  <c r="K20"/>
  <c r="K18"/>
  <c r="K16"/>
  <c r="K14"/>
  <c r="K12"/>
  <c r="K10"/>
  <c r="K8"/>
  <c r="K6"/>
  <c r="K4"/>
  <c r="G39"/>
  <c r="K23"/>
  <c r="K21"/>
  <c r="G27"/>
  <c r="G23"/>
  <c r="G21"/>
  <c r="G18"/>
  <c r="K29"/>
  <c r="K15"/>
  <c r="K13"/>
  <c r="G32"/>
  <c r="L32" s="1"/>
  <c r="G29"/>
  <c r="G26"/>
  <c r="L26" s="1"/>
  <c r="G15"/>
  <c r="L15" s="1"/>
  <c r="G13"/>
  <c r="G10"/>
  <c r="L10" s="1"/>
  <c r="G4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L27"/>
  <c r="G24"/>
  <c r="L23"/>
  <c r="G20"/>
  <c r="L19"/>
  <c r="G16"/>
  <c r="G12"/>
  <c r="L11"/>
  <c r="G8"/>
  <c r="L8" s="1"/>
  <c r="L7"/>
  <c r="L29"/>
  <c r="L21"/>
  <c r="L13"/>
  <c r="L5"/>
  <c r="J3"/>
  <c r="L39"/>
  <c r="L24"/>
  <c r="L20"/>
  <c r="L18"/>
  <c r="L16"/>
  <c r="L12"/>
  <c r="G3"/>
  <c r="G36"/>
  <c r="L36" s="1"/>
  <c r="L4"/>
  <c r="I3"/>
  <c r="K3" s="1"/>
  <c r="L3" l="1"/>
</calcChain>
</file>

<file path=xl/sharedStrings.xml><?xml version="1.0" encoding="utf-8"?>
<sst xmlns="http://schemas.openxmlformats.org/spreadsheetml/2006/main" count="144" uniqueCount="101">
  <si>
    <t>日销售总额</t>
  </si>
  <si>
    <t>销售预算金额</t>
  </si>
  <si>
    <t>销售预算完成率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</si>
  <si>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</si>
  <si>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</si>
  <si>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</si>
  <si>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</si>
  <si>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</si>
  <si>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</si>
  <si>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</si>
  <si>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</si>
  <si>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</si>
  <si>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</si>
  <si>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</si>
  <si>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</si>
  <si>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</si>
  <si>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</si>
  <si>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</si>
  <si>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</si>
  <si>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</si>
  <si>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</si>
  <si>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</si>
  <si>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</si>
  <si>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</si>
  <si>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</si>
  <si>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</si>
  <si>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</si>
  <si>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</si>
  <si>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</si>
  <si>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</si>
  <si>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</si>
  <si>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</si>
  <si>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</si>
  <si>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</si>
  <si>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</si>
  <si>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</si>
  <si>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</si>
  <si>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</si>
  <si>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</si>
  <si>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</si>
  <si>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</si>
  <si>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</si>
  <si>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</si>
  <si>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</si>
  <si>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</si>
  <si>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</si>
  <si>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</si>
  <si>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</si>
  <si>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</si>
  <si>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</si>
  <si>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</si>
  <si>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当日客流量</t>
  </si>
  <si>
    <t>昨天客流量</t>
  </si>
  <si>
    <t>与昨天相比的客流量差异</t>
  </si>
  <si>
    <t>成交价格</t>
  </si>
  <si>
    <t>昨天销售成交价格</t>
  </si>
  <si>
    <t>与昨天相比的销售成交价格差异</t>
  </si>
  <si>
    <t>41-周转筐</t>
  </si>
  <si>
    <t>71-黑电</t>
  </si>
  <si>
    <t>72-空调</t>
  </si>
  <si>
    <t>73-冰箱</t>
  </si>
  <si>
    <t>77-洗衣机</t>
  </si>
  <si>
    <t>78-厨卫</t>
  </si>
  <si>
    <t xml:space="preserve">   </t>
  </si>
  <si>
    <t>PROFIT</t>
  </si>
  <si>
    <t>PROFIT_RATE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</si>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</sst>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b/>
      <sz val="11"/>
      <color indexed="64"/>
      <name val="Arial Narrow"/>
      <family val="2"/>
    </font>
    <font>
      <sz val="11"/>
      <color indexed="64"/>
      <name val="Arial Narrow"/>
      <family val="2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7" fontId="20" fillId="0" borderId="0" xfId="0" applyNumberFormat="1" applyFont="1">
      <alignment vertical="center"/>
    </xf>
    <xf numFmtId="0" fontId="29" fillId="0" borderId="19" xfId="0" applyFont="1" applyBorder="1" applyAlignment="1">
      <alignment horizontal="left"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0" fontId="22" fillId="34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0" fontId="24" fillId="0" borderId="0" xfId="0" applyNumberFormat="1" applyFont="1" applyAlignment="1"/>
    <xf numFmtId="0" fontId="0" fillId="0" borderId="0" xfId="0" applyAlignment="1"/>
    <xf numFmtId="0" fontId="25" fillId="0" borderId="0" xfId="0" applyNumberFormat="1" applyFont="1" applyAlignment="1"/>
    <xf numFmtId="0" fontId="0" fillId="0" borderId="0" xfId="0" applyNumberFormat="1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6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7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28" fillId="0" borderId="0" xfId="0" applyFont="1" applyAlignment="1">
      <alignment horizontal="left" wrapText="1"/>
    </xf>
    <xf numFmtId="176" fontId="22" fillId="34" borderId="10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4" fontId="21" fillId="35" borderId="12" xfId="0" applyNumberFormat="1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4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cid:7393133f13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" Type="http://schemas.openxmlformats.org/officeDocument/2006/relationships/image" Target="cid:650096f013" TargetMode="External"/><Relationship Id="rId21" Type="http://schemas.openxmlformats.org/officeDocument/2006/relationships/hyperlink" Target="cid:97a5ff112" TargetMode="External"/><Relationship Id="rId7" Type="http://schemas.openxmlformats.org/officeDocument/2006/relationships/hyperlink" Target="cid:7393130e2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2" Type="http://schemas.openxmlformats.org/officeDocument/2006/relationships/hyperlink" Target="cid:650096c02" TargetMode="External"/><Relationship Id="rId16" Type="http://schemas.openxmlformats.org/officeDocument/2006/relationships/image" Target="cid:7dde59d613" TargetMode="External"/><Relationship Id="rId20" Type="http://schemas.openxmlformats.org/officeDocument/2006/relationships/image" Target="cid:883d555513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11" Type="http://schemas.openxmlformats.org/officeDocument/2006/relationships/hyperlink" Target="cid:78be76a62" TargetMode="External"/><Relationship Id="rId24" Type="http://schemas.openxmlformats.org/officeDocument/2006/relationships/image" Target="cid:97a883f913" TargetMode="External"/><Relationship Id="rId5" Type="http://schemas.openxmlformats.org/officeDocument/2006/relationships/hyperlink" Target="cid:738f7e472" TargetMode="External"/><Relationship Id="rId15" Type="http://schemas.openxmlformats.org/officeDocument/2006/relationships/hyperlink" Target="cid:7dde59952" TargetMode="External"/><Relationship Id="rId23" Type="http://schemas.openxmlformats.org/officeDocument/2006/relationships/hyperlink" Target="cid:97a883d72" TargetMode="External"/><Relationship Id="rId10" Type="http://schemas.openxmlformats.org/officeDocument/2006/relationships/image" Target="cid:7395293113" TargetMode="External"/><Relationship Id="rId19" Type="http://schemas.openxmlformats.org/officeDocument/2006/relationships/hyperlink" Target="cid:883d552c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4" Type="http://schemas.openxmlformats.org/officeDocument/2006/relationships/image" Target="cid:78c0f48013" TargetMode="External"/><Relationship Id="rId22" Type="http://schemas.openxmlformats.org/officeDocument/2006/relationships/image" Target="cid:97a5ff35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6" sqref="A6:XFD6"/>
    </sheetView>
  </sheetViews>
  <sheetFormatPr defaultRowHeight="11.25"/>
  <cols>
    <col min="1" max="1" width="7.75" style="1" customWidth="1"/>
    <col min="2" max="2" width="3" style="22" bestFit="1" customWidth="1"/>
    <col min="3" max="4" width="9" style="1"/>
    <col min="5" max="5" width="10.5" style="1" bestFit="1" customWidth="1"/>
    <col min="6" max="6" width="12.25" style="44" bestFit="1" customWidth="1"/>
    <col min="7" max="7" width="10.5" style="1" bestFit="1" customWidth="1"/>
    <col min="8" max="8" width="9" style="44"/>
    <col min="9" max="12" width="9.75" style="12" bestFit="1" customWidth="1"/>
    <col min="13" max="16384" width="9" style="1"/>
  </cols>
  <sheetData>
    <row r="1" spans="1:12">
      <c r="A1" s="23"/>
      <c r="B1" s="24"/>
      <c r="C1" s="25"/>
      <c r="D1" s="26"/>
      <c r="E1" s="27" t="s">
        <v>0</v>
      </c>
      <c r="F1" s="41" t="s">
        <v>3</v>
      </c>
      <c r="G1" s="28" t="s">
        <v>98</v>
      </c>
      <c r="H1" s="41" t="s">
        <v>4</v>
      </c>
      <c r="I1" s="35" t="s">
        <v>96</v>
      </c>
      <c r="J1" s="36" t="s">
        <v>97</v>
      </c>
      <c r="K1" s="37" t="s">
        <v>99</v>
      </c>
      <c r="L1" s="37" t="s">
        <v>100</v>
      </c>
    </row>
    <row r="2" spans="1:12">
      <c r="A2" s="29" t="s">
        <v>5</v>
      </c>
      <c r="B2" s="30"/>
      <c r="C2" s="54" t="s">
        <v>6</v>
      </c>
      <c r="D2" s="54"/>
      <c r="E2" s="31"/>
      <c r="F2" s="42"/>
      <c r="G2" s="32"/>
      <c r="H2" s="42"/>
      <c r="I2" s="38"/>
      <c r="J2" s="39"/>
      <c r="K2" s="40"/>
      <c r="L2" s="40"/>
    </row>
    <row r="3" spans="1:12">
      <c r="A3" s="55" t="s">
        <v>7</v>
      </c>
      <c r="B3" s="55"/>
      <c r="C3" s="55"/>
      <c r="D3" s="55"/>
      <c r="E3" s="33">
        <f>RA!D7</f>
        <v>18458300.905200001</v>
      </c>
      <c r="F3" s="43">
        <f>RA!I7</f>
        <v>1600194.5415000001</v>
      </c>
      <c r="G3" s="34">
        <f>E3-F3</f>
        <v>16858106.363700002</v>
      </c>
      <c r="H3" s="45">
        <f>RA!J7</f>
        <v>8.6692407373703606</v>
      </c>
      <c r="I3" s="38">
        <f>SUM(I4:I39)</f>
        <v>18458305.220459644</v>
      </c>
      <c r="J3" s="39">
        <f>SUM(J4:J39)</f>
        <v>16858106.506885529</v>
      </c>
      <c r="K3" s="40">
        <f>E3-I3</f>
        <v>-4.3152596428990364</v>
      </c>
      <c r="L3" s="40">
        <f>G3-J3</f>
        <v>-0.14318552613258362</v>
      </c>
    </row>
    <row r="4" spans="1:12">
      <c r="A4" s="56">
        <f>RA!A8</f>
        <v>41454</v>
      </c>
      <c r="B4" s="30">
        <v>12</v>
      </c>
      <c r="C4" s="53" t="s">
        <v>8</v>
      </c>
      <c r="D4" s="53"/>
      <c r="E4" s="33">
        <f>RA!D8</f>
        <v>692761.71230000001</v>
      </c>
      <c r="F4" s="43">
        <f>RA!I8</f>
        <v>57508.873899999999</v>
      </c>
      <c r="G4" s="34">
        <f t="shared" ref="G4:G39" si="0">E4-F4</f>
        <v>635252.83840000001</v>
      </c>
      <c r="H4" s="45">
        <f>RA!J8</f>
        <v>8.3013932321790591</v>
      </c>
      <c r="I4" s="38">
        <f>VLOOKUP(B4,RMS!B:D,3,FALSE)</f>
        <v>692762.29149914498</v>
      </c>
      <c r="J4" s="39">
        <f>VLOOKUP(B4,RMS!B:E,4,FALSE)</f>
        <v>635252.845191453</v>
      </c>
      <c r="K4" s="40">
        <f t="shared" ref="K4:K39" si="1">E4-I4</f>
        <v>-0.57919914496596903</v>
      </c>
      <c r="L4" s="40">
        <f t="shared" ref="L4:L39" si="2">G4-J4</f>
        <v>-6.7914529936388135E-3</v>
      </c>
    </row>
    <row r="5" spans="1:12">
      <c r="A5" s="56"/>
      <c r="B5" s="30">
        <v>13</v>
      </c>
      <c r="C5" s="53" t="s">
        <v>9</v>
      </c>
      <c r="D5" s="53"/>
      <c r="E5" s="33">
        <f>RA!D9</f>
        <v>126663.9651</v>
      </c>
      <c r="F5" s="43">
        <f>RA!I9</f>
        <v>25055.809000000001</v>
      </c>
      <c r="G5" s="34">
        <f t="shared" si="0"/>
        <v>101608.15609999999</v>
      </c>
      <c r="H5" s="45">
        <f>RA!J9</f>
        <v>19.781323741301399</v>
      </c>
      <c r="I5" s="38">
        <f>VLOOKUP(B5,RMS!B:D,3,FALSE)</f>
        <v>126663.986933931</v>
      </c>
      <c r="J5" s="39">
        <f>VLOOKUP(B5,RMS!B:E,4,FALSE)</f>
        <v>101608.15923296299</v>
      </c>
      <c r="K5" s="40">
        <f t="shared" si="1"/>
        <v>-2.1833930994034745E-2</v>
      </c>
      <c r="L5" s="40">
        <f t="shared" si="2"/>
        <v>-3.1329630000982434E-3</v>
      </c>
    </row>
    <row r="6" spans="1:12">
      <c r="A6" s="56"/>
      <c r="B6" s="30">
        <v>14</v>
      </c>
      <c r="C6" s="53" t="s">
        <v>10</v>
      </c>
      <c r="D6" s="53"/>
      <c r="E6" s="33">
        <f>RA!D10</f>
        <v>186456.1459</v>
      </c>
      <c r="F6" s="43">
        <f>RA!I10</f>
        <v>23519.7101</v>
      </c>
      <c r="G6" s="34">
        <f t="shared" si="0"/>
        <v>162936.43580000001</v>
      </c>
      <c r="H6" s="45">
        <f>RA!J10</f>
        <v>12.61407071699</v>
      </c>
      <c r="I6" s="38">
        <f>VLOOKUP(B6,RMS!B:D,3,FALSE)</f>
        <v>186458.62583076899</v>
      </c>
      <c r="J6" s="39">
        <f>VLOOKUP(B6,RMS!B:E,4,FALSE)</f>
        <v>162936.435310256</v>
      </c>
      <c r="K6" s="40">
        <f t="shared" si="1"/>
        <v>-2.4799307689827401</v>
      </c>
      <c r="L6" s="40">
        <f t="shared" si="2"/>
        <v>4.8974400851875544E-4</v>
      </c>
    </row>
    <row r="7" spans="1:12">
      <c r="A7" s="56"/>
      <c r="B7" s="30">
        <v>15</v>
      </c>
      <c r="C7" s="53" t="s">
        <v>11</v>
      </c>
      <c r="D7" s="53"/>
      <c r="E7" s="33">
        <f>RA!D11</f>
        <v>65502.966999999997</v>
      </c>
      <c r="F7" s="43">
        <f>RA!I11</f>
        <v>14701.355600000001</v>
      </c>
      <c r="G7" s="34">
        <f t="shared" si="0"/>
        <v>50801.611399999994</v>
      </c>
      <c r="H7" s="45">
        <f>RA!J11</f>
        <v>22.4438010571338</v>
      </c>
      <c r="I7" s="38">
        <f>VLOOKUP(B7,RMS!B:D,3,FALSE)</f>
        <v>65502.985476068403</v>
      </c>
      <c r="J7" s="39">
        <f>VLOOKUP(B7,RMS!B:E,4,FALSE)</f>
        <v>50801.6113683761</v>
      </c>
      <c r="K7" s="40">
        <f t="shared" si="1"/>
        <v>-1.8476068406016566E-2</v>
      </c>
      <c r="L7" s="40">
        <f t="shared" si="2"/>
        <v>3.1623894756194204E-5</v>
      </c>
    </row>
    <row r="8" spans="1:12">
      <c r="A8" s="56"/>
      <c r="B8" s="30">
        <v>16</v>
      </c>
      <c r="C8" s="53" t="s">
        <v>12</v>
      </c>
      <c r="D8" s="53"/>
      <c r="E8" s="33">
        <f>RA!D12</f>
        <v>254281.00330000001</v>
      </c>
      <c r="F8" s="43">
        <f>RA!I12</f>
        <v>-23852.829000000002</v>
      </c>
      <c r="G8" s="34">
        <f t="shared" si="0"/>
        <v>278133.83230000001</v>
      </c>
      <c r="H8" s="45">
        <f>RA!J12</f>
        <v>-9.3804997976425692</v>
      </c>
      <c r="I8" s="38">
        <f>VLOOKUP(B8,RMS!B:D,3,FALSE)</f>
        <v>254281.02342735001</v>
      </c>
      <c r="J8" s="39">
        <f>VLOOKUP(B8,RMS!B:E,4,FALSE)</f>
        <v>278133.83142991498</v>
      </c>
      <c r="K8" s="40">
        <f t="shared" si="1"/>
        <v>-2.0127349998801947E-2</v>
      </c>
      <c r="L8" s="40">
        <f t="shared" si="2"/>
        <v>8.7008503032848239E-4</v>
      </c>
    </row>
    <row r="9" spans="1:12">
      <c r="A9" s="56"/>
      <c r="B9" s="30">
        <v>17</v>
      </c>
      <c r="C9" s="53" t="s">
        <v>13</v>
      </c>
      <c r="D9" s="53"/>
      <c r="E9" s="33">
        <f>RA!D13</f>
        <v>408302.97519999999</v>
      </c>
      <c r="F9" s="43">
        <f>RA!I13</f>
        <v>35011.585700000003</v>
      </c>
      <c r="G9" s="34">
        <f t="shared" si="0"/>
        <v>373291.38949999999</v>
      </c>
      <c r="H9" s="45">
        <f>RA!J13</f>
        <v>8.5749033993323707</v>
      </c>
      <c r="I9" s="38">
        <f>VLOOKUP(B9,RMS!B:D,3,FALSE)</f>
        <v>408303.182632479</v>
      </c>
      <c r="J9" s="39">
        <f>VLOOKUP(B9,RMS!B:E,4,FALSE)</f>
        <v>373291.38870170899</v>
      </c>
      <c r="K9" s="40">
        <f t="shared" si="1"/>
        <v>-0.20743247901555151</v>
      </c>
      <c r="L9" s="40">
        <f t="shared" si="2"/>
        <v>7.9829100286588073E-4</v>
      </c>
    </row>
    <row r="10" spans="1:12">
      <c r="A10" s="56"/>
      <c r="B10" s="30">
        <v>18</v>
      </c>
      <c r="C10" s="53" t="s">
        <v>14</v>
      </c>
      <c r="D10" s="53"/>
      <c r="E10" s="33">
        <f>RA!D14</f>
        <v>193691.0404</v>
      </c>
      <c r="F10" s="43">
        <f>RA!I14</f>
        <v>23172.190900000001</v>
      </c>
      <c r="G10" s="34">
        <f t="shared" si="0"/>
        <v>170518.84950000001</v>
      </c>
      <c r="H10" s="45">
        <f>RA!J14</f>
        <v>11.963481042874299</v>
      </c>
      <c r="I10" s="38">
        <f>VLOOKUP(B10,RMS!B:D,3,FALSE)</f>
        <v>193691.02079487199</v>
      </c>
      <c r="J10" s="39">
        <f>VLOOKUP(B10,RMS!B:E,4,FALSE)</f>
        <v>170518.84793931601</v>
      </c>
      <c r="K10" s="40">
        <f t="shared" si="1"/>
        <v>1.9605128007242456E-2</v>
      </c>
      <c r="L10" s="40">
        <f t="shared" si="2"/>
        <v>1.5606840024702251E-3</v>
      </c>
    </row>
    <row r="11" spans="1:12">
      <c r="A11" s="56"/>
      <c r="B11" s="30">
        <v>19</v>
      </c>
      <c r="C11" s="53" t="s">
        <v>15</v>
      </c>
      <c r="D11" s="53"/>
      <c r="E11" s="33">
        <f>RA!D15</f>
        <v>122243.61990000001</v>
      </c>
      <c r="F11" s="43">
        <f>RA!I15</f>
        <v>13299.321</v>
      </c>
      <c r="G11" s="34">
        <f t="shared" si="0"/>
        <v>108944.29890000001</v>
      </c>
      <c r="H11" s="45">
        <f>RA!J15</f>
        <v>10.879357966394799</v>
      </c>
      <c r="I11" s="38">
        <f>VLOOKUP(B11,RMS!B:D,3,FALSE)</f>
        <v>122243.65496495699</v>
      </c>
      <c r="J11" s="39">
        <f>VLOOKUP(B11,RMS!B:E,4,FALSE)</f>
        <v>108944.298779487</v>
      </c>
      <c r="K11" s="40">
        <f t="shared" si="1"/>
        <v>-3.5064956988207996E-2</v>
      </c>
      <c r="L11" s="40">
        <f t="shared" si="2"/>
        <v>1.2051301018800586E-4</v>
      </c>
    </row>
    <row r="12" spans="1:12">
      <c r="A12" s="56"/>
      <c r="B12" s="30">
        <v>21</v>
      </c>
      <c r="C12" s="53" t="s">
        <v>16</v>
      </c>
      <c r="D12" s="53"/>
      <c r="E12" s="33">
        <f>RA!D16</f>
        <v>859321.22349999996</v>
      </c>
      <c r="F12" s="43">
        <f>RA!I16</f>
        <v>69778.037200000006</v>
      </c>
      <c r="G12" s="34">
        <f t="shared" si="0"/>
        <v>789543.18629999994</v>
      </c>
      <c r="H12" s="45">
        <f>RA!J16</f>
        <v>8.1201342747936902</v>
      </c>
      <c r="I12" s="38">
        <f>VLOOKUP(B12,RMS!B:D,3,FALSE)</f>
        <v>859320.78799999994</v>
      </c>
      <c r="J12" s="39">
        <f>VLOOKUP(B12,RMS!B:E,4,FALSE)</f>
        <v>789543.18629999994</v>
      </c>
      <c r="K12" s="40">
        <f t="shared" si="1"/>
        <v>0.43550000002142042</v>
      </c>
      <c r="L12" s="40">
        <f t="shared" si="2"/>
        <v>0</v>
      </c>
    </row>
    <row r="13" spans="1:12">
      <c r="A13" s="56"/>
      <c r="B13" s="30">
        <v>22</v>
      </c>
      <c r="C13" s="53" t="s">
        <v>17</v>
      </c>
      <c r="D13" s="53"/>
      <c r="E13" s="33">
        <f>RA!D17</f>
        <v>658594.25280000002</v>
      </c>
      <c r="F13" s="43">
        <f>RA!I17</f>
        <v>60010.5173</v>
      </c>
      <c r="G13" s="34">
        <f t="shared" si="0"/>
        <v>598583.73550000007</v>
      </c>
      <c r="H13" s="45">
        <f>RA!J17</f>
        <v>9.1119102611154794</v>
      </c>
      <c r="I13" s="38">
        <f>VLOOKUP(B13,RMS!B:D,3,FALSE)</f>
        <v>658594.32755982899</v>
      </c>
      <c r="J13" s="39">
        <f>VLOOKUP(B13,RMS!B:E,4,FALSE)</f>
        <v>598583.73411623901</v>
      </c>
      <c r="K13" s="40">
        <f t="shared" si="1"/>
        <v>-7.4759828974492848E-2</v>
      </c>
      <c r="L13" s="40">
        <f t="shared" si="2"/>
        <v>1.383761060424149E-3</v>
      </c>
    </row>
    <row r="14" spans="1:12">
      <c r="A14" s="56"/>
      <c r="B14" s="30">
        <v>23</v>
      </c>
      <c r="C14" s="53" t="s">
        <v>18</v>
      </c>
      <c r="D14" s="53"/>
      <c r="E14" s="33">
        <f>RA!D18</f>
        <v>1926373.5393000001</v>
      </c>
      <c r="F14" s="43">
        <f>RA!I18</f>
        <v>233655.57680000001</v>
      </c>
      <c r="G14" s="34">
        <f t="shared" si="0"/>
        <v>1692717.9625000001</v>
      </c>
      <c r="H14" s="45">
        <f>RA!J18</f>
        <v>12.1292974614313</v>
      </c>
      <c r="I14" s="38">
        <f>VLOOKUP(B14,RMS!B:D,3,FALSE)</f>
        <v>1926373.71725812</v>
      </c>
      <c r="J14" s="39">
        <f>VLOOKUP(B14,RMS!B:E,4,FALSE)</f>
        <v>1692717.94461624</v>
      </c>
      <c r="K14" s="40">
        <f t="shared" si="1"/>
        <v>-0.17795811989344656</v>
      </c>
      <c r="L14" s="40">
        <f t="shared" si="2"/>
        <v>1.7883760156109929E-2</v>
      </c>
    </row>
    <row r="15" spans="1:12">
      <c r="A15" s="56"/>
      <c r="B15" s="30">
        <v>24</v>
      </c>
      <c r="C15" s="53" t="s">
        <v>19</v>
      </c>
      <c r="D15" s="53"/>
      <c r="E15" s="33">
        <f>RA!D19</f>
        <v>655500.56030000001</v>
      </c>
      <c r="F15" s="43">
        <f>RA!I19</f>
        <v>39233.080499999996</v>
      </c>
      <c r="G15" s="34">
        <f t="shared" si="0"/>
        <v>616267.47979999997</v>
      </c>
      <c r="H15" s="45">
        <f>RA!J19</f>
        <v>5.9852093005144598</v>
      </c>
      <c r="I15" s="38">
        <f>VLOOKUP(B15,RMS!B:D,3,FALSE)</f>
        <v>655500.59022820496</v>
      </c>
      <c r="J15" s="39">
        <f>VLOOKUP(B15,RMS!B:E,4,FALSE)</f>
        <v>616267.48014871799</v>
      </c>
      <c r="K15" s="40">
        <f t="shared" si="1"/>
        <v>-2.9928204952739179E-2</v>
      </c>
      <c r="L15" s="40">
        <f t="shared" si="2"/>
        <v>-3.4871802199631929E-4</v>
      </c>
    </row>
    <row r="16" spans="1:12">
      <c r="A16" s="56"/>
      <c r="B16" s="30">
        <v>25</v>
      </c>
      <c r="C16" s="53" t="s">
        <v>20</v>
      </c>
      <c r="D16" s="53"/>
      <c r="E16" s="33">
        <f>RA!D20</f>
        <v>1213519.1185999999</v>
      </c>
      <c r="F16" s="43">
        <f>RA!I20</f>
        <v>-11607.002200000001</v>
      </c>
      <c r="G16" s="34">
        <f t="shared" si="0"/>
        <v>1225126.1207999999</v>
      </c>
      <c r="H16" s="45">
        <f>RA!J20</f>
        <v>-0.956474605310763</v>
      </c>
      <c r="I16" s="38">
        <f>VLOOKUP(B16,RMS!B:D,3,FALSE)</f>
        <v>1213519.1196000001</v>
      </c>
      <c r="J16" s="39">
        <f>VLOOKUP(B16,RMS!B:E,4,FALSE)</f>
        <v>1225126.1207999999</v>
      </c>
      <c r="K16" s="40">
        <f t="shared" si="1"/>
        <v>-1.0000001639127731E-3</v>
      </c>
      <c r="L16" s="40">
        <f t="shared" si="2"/>
        <v>0</v>
      </c>
    </row>
    <row r="17" spans="1:12">
      <c r="A17" s="56"/>
      <c r="B17" s="30">
        <v>26</v>
      </c>
      <c r="C17" s="53" t="s">
        <v>21</v>
      </c>
      <c r="D17" s="53"/>
      <c r="E17" s="33">
        <f>RA!D21</f>
        <v>418738.89720000001</v>
      </c>
      <c r="F17" s="43">
        <f>RA!I21</f>
        <v>9081.3768</v>
      </c>
      <c r="G17" s="34">
        <f t="shared" si="0"/>
        <v>409657.52039999998</v>
      </c>
      <c r="H17" s="45">
        <f>RA!J21</f>
        <v>2.16874449943028</v>
      </c>
      <c r="I17" s="38">
        <f>VLOOKUP(B17,RMS!B:D,3,FALSE)</f>
        <v>418738.70540437201</v>
      </c>
      <c r="J17" s="39">
        <f>VLOOKUP(B17,RMS!B:E,4,FALSE)</f>
        <v>409657.52025327901</v>
      </c>
      <c r="K17" s="40">
        <f t="shared" si="1"/>
        <v>0.19179562799399719</v>
      </c>
      <c r="L17" s="40">
        <f t="shared" si="2"/>
        <v>1.4672096585854888E-4</v>
      </c>
    </row>
    <row r="18" spans="1:12">
      <c r="A18" s="56"/>
      <c r="B18" s="30">
        <v>27</v>
      </c>
      <c r="C18" s="53" t="s">
        <v>22</v>
      </c>
      <c r="D18" s="53"/>
      <c r="E18" s="33">
        <f>RA!D22</f>
        <v>1280559.2453000001</v>
      </c>
      <c r="F18" s="43">
        <f>RA!I22</f>
        <v>133845.5766</v>
      </c>
      <c r="G18" s="34">
        <f t="shared" si="0"/>
        <v>1146713.6687</v>
      </c>
      <c r="H18" s="45">
        <f>RA!J22</f>
        <v>10.452119032465699</v>
      </c>
      <c r="I18" s="38">
        <f>VLOOKUP(B18,RMS!B:D,3,FALSE)</f>
        <v>1280559.57849558</v>
      </c>
      <c r="J18" s="39">
        <f>VLOOKUP(B18,RMS!B:E,4,FALSE)</f>
        <v>1146713.6692212401</v>
      </c>
      <c r="K18" s="40">
        <f t="shared" si="1"/>
        <v>-0.33319557993672788</v>
      </c>
      <c r="L18" s="40">
        <f t="shared" si="2"/>
        <v>-5.2124005742371082E-4</v>
      </c>
    </row>
    <row r="19" spans="1:12">
      <c r="A19" s="56"/>
      <c r="B19" s="30">
        <v>29</v>
      </c>
      <c r="C19" s="53" t="s">
        <v>23</v>
      </c>
      <c r="D19" s="53"/>
      <c r="E19" s="33">
        <f>RA!D23</f>
        <v>2806130.1723000002</v>
      </c>
      <c r="F19" s="43">
        <f>RA!I23</f>
        <v>200461.139</v>
      </c>
      <c r="G19" s="34">
        <f t="shared" si="0"/>
        <v>2605669.0333000002</v>
      </c>
      <c r="H19" s="45">
        <f>RA!J23</f>
        <v>7.1436863827202703</v>
      </c>
      <c r="I19" s="38">
        <f>VLOOKUP(B19,RMS!B:D,3,FALSE)</f>
        <v>2806131.32471709</v>
      </c>
      <c r="J19" s="39">
        <f>VLOOKUP(B19,RMS!B:E,4,FALSE)</f>
        <v>2605669.0700094001</v>
      </c>
      <c r="K19" s="40">
        <f t="shared" si="1"/>
        <v>-1.1524170897901058</v>
      </c>
      <c r="L19" s="40">
        <f t="shared" si="2"/>
        <v>-3.670939989387989E-2</v>
      </c>
    </row>
    <row r="20" spans="1:12">
      <c r="A20" s="56"/>
      <c r="B20" s="30">
        <v>31</v>
      </c>
      <c r="C20" s="53" t="s">
        <v>24</v>
      </c>
      <c r="D20" s="53"/>
      <c r="E20" s="33">
        <f>RA!D24</f>
        <v>335109.15230000002</v>
      </c>
      <c r="F20" s="43">
        <f>RA!I24</f>
        <v>49189.854099999997</v>
      </c>
      <c r="G20" s="34">
        <f t="shared" si="0"/>
        <v>285919.29820000002</v>
      </c>
      <c r="H20" s="45">
        <f>RA!J24</f>
        <v>14.678755791176901</v>
      </c>
      <c r="I20" s="38">
        <f>VLOOKUP(B20,RMS!B:D,3,FALSE)</f>
        <v>335109.169599924</v>
      </c>
      <c r="J20" s="39">
        <f>VLOOKUP(B20,RMS!B:E,4,FALSE)</f>
        <v>285919.27736584301</v>
      </c>
      <c r="K20" s="40">
        <f t="shared" si="1"/>
        <v>-1.7299923987593502E-2</v>
      </c>
      <c r="L20" s="40">
        <f t="shared" si="2"/>
        <v>2.0834157010540366E-2</v>
      </c>
    </row>
    <row r="21" spans="1:12">
      <c r="A21" s="56"/>
      <c r="B21" s="30">
        <v>32</v>
      </c>
      <c r="C21" s="53" t="s">
        <v>25</v>
      </c>
      <c r="D21" s="53"/>
      <c r="E21" s="33">
        <f>RA!D25</f>
        <v>254421.8561</v>
      </c>
      <c r="F21" s="43">
        <f>RA!I25</f>
        <v>25433.334900000002</v>
      </c>
      <c r="G21" s="34">
        <f t="shared" si="0"/>
        <v>228988.52120000002</v>
      </c>
      <c r="H21" s="45">
        <f>RA!J25</f>
        <v>9.9965212461949307</v>
      </c>
      <c r="I21" s="38">
        <f>VLOOKUP(B21,RMS!B:D,3,FALSE)</f>
        <v>254421.85493731199</v>
      </c>
      <c r="J21" s="39">
        <f>VLOOKUP(B21,RMS!B:E,4,FALSE)</f>
        <v>228988.52746199601</v>
      </c>
      <c r="K21" s="40">
        <f t="shared" si="1"/>
        <v>1.1626880150288343E-3</v>
      </c>
      <c r="L21" s="40">
        <f t="shared" si="2"/>
        <v>-6.2619959935545921E-3</v>
      </c>
    </row>
    <row r="22" spans="1:12">
      <c r="A22" s="56"/>
      <c r="B22" s="30">
        <v>33</v>
      </c>
      <c r="C22" s="53" t="s">
        <v>26</v>
      </c>
      <c r="D22" s="53"/>
      <c r="E22" s="33">
        <f>RA!D26</f>
        <v>549407.76939999999</v>
      </c>
      <c r="F22" s="43">
        <f>RA!I26</f>
        <v>115461.1416</v>
      </c>
      <c r="G22" s="34">
        <f t="shared" si="0"/>
        <v>433946.62780000002</v>
      </c>
      <c r="H22" s="45">
        <f>RA!J26</f>
        <v>21.0155640365431</v>
      </c>
      <c r="I22" s="38">
        <f>VLOOKUP(B22,RMS!B:D,3,FALSE)</f>
        <v>549407.77159916796</v>
      </c>
      <c r="J22" s="39">
        <f>VLOOKUP(B22,RMS!B:E,4,FALSE)</f>
        <v>433946.645402005</v>
      </c>
      <c r="K22" s="40">
        <f t="shared" si="1"/>
        <v>-2.1991679677739739E-3</v>
      </c>
      <c r="L22" s="40">
        <f t="shared" si="2"/>
        <v>-1.7602004983928055E-2</v>
      </c>
    </row>
    <row r="23" spans="1:12">
      <c r="A23" s="56"/>
      <c r="B23" s="30">
        <v>34</v>
      </c>
      <c r="C23" s="53" t="s">
        <v>27</v>
      </c>
      <c r="D23" s="53"/>
      <c r="E23" s="33">
        <f>RA!D27</f>
        <v>288902.64689999999</v>
      </c>
      <c r="F23" s="43">
        <f>RA!I27</f>
        <v>78879.4182</v>
      </c>
      <c r="G23" s="34">
        <f t="shared" si="0"/>
        <v>210023.22869999998</v>
      </c>
      <c r="H23" s="45">
        <f>RA!J27</f>
        <v>27.3031137119706</v>
      </c>
      <c r="I23" s="38">
        <f>VLOOKUP(B23,RMS!B:D,3,FALSE)</f>
        <v>288902.58458043297</v>
      </c>
      <c r="J23" s="39">
        <f>VLOOKUP(B23,RMS!B:E,4,FALSE)</f>
        <v>210023.22927406101</v>
      </c>
      <c r="K23" s="40">
        <f t="shared" si="1"/>
        <v>6.231956701958552E-2</v>
      </c>
      <c r="L23" s="40">
        <f t="shared" si="2"/>
        <v>-5.7406103587709367E-4</v>
      </c>
    </row>
    <row r="24" spans="1:12">
      <c r="A24" s="56"/>
      <c r="B24" s="30">
        <v>35</v>
      </c>
      <c r="C24" s="53" t="s">
        <v>28</v>
      </c>
      <c r="D24" s="53"/>
      <c r="E24" s="33">
        <f>RA!D28</f>
        <v>909847.74269999994</v>
      </c>
      <c r="F24" s="43">
        <f>RA!I28</f>
        <v>64656.538200000003</v>
      </c>
      <c r="G24" s="34">
        <f t="shared" si="0"/>
        <v>845191.20449999999</v>
      </c>
      <c r="H24" s="45">
        <f>RA!J28</f>
        <v>7.1063030840885304</v>
      </c>
      <c r="I24" s="38">
        <f>VLOOKUP(B24,RMS!B:D,3,FALSE)</f>
        <v>909847.74220708001</v>
      </c>
      <c r="J24" s="39">
        <f>VLOOKUP(B24,RMS!B:E,4,FALSE)</f>
        <v>845191.23976389295</v>
      </c>
      <c r="K24" s="40">
        <f t="shared" si="1"/>
        <v>4.9291993491351604E-4</v>
      </c>
      <c r="L24" s="40">
        <f t="shared" si="2"/>
        <v>-3.5263892961665988E-2</v>
      </c>
    </row>
    <row r="25" spans="1:12">
      <c r="A25" s="56"/>
      <c r="B25" s="30">
        <v>36</v>
      </c>
      <c r="C25" s="53" t="s">
        <v>29</v>
      </c>
      <c r="D25" s="53"/>
      <c r="E25" s="33">
        <f>RA!D29</f>
        <v>500898.98849999998</v>
      </c>
      <c r="F25" s="43">
        <f>RA!I29</f>
        <v>83510.026199999993</v>
      </c>
      <c r="G25" s="34">
        <f t="shared" si="0"/>
        <v>417388.96230000001</v>
      </c>
      <c r="H25" s="45">
        <f>RA!J29</f>
        <v>16.672029314748801</v>
      </c>
      <c r="I25" s="38">
        <f>VLOOKUP(B25,RMS!B:D,3,FALSE)</f>
        <v>500898.98744601803</v>
      </c>
      <c r="J25" s="39">
        <f>VLOOKUP(B25,RMS!B:E,4,FALSE)</f>
        <v>417388.95490193099</v>
      </c>
      <c r="K25" s="40">
        <f t="shared" si="1"/>
        <v>1.0539819486439228E-3</v>
      </c>
      <c r="L25" s="40">
        <f t="shared" si="2"/>
        <v>7.3980690212920308E-3</v>
      </c>
    </row>
    <row r="26" spans="1:12">
      <c r="A26" s="56"/>
      <c r="B26" s="30">
        <v>37</v>
      </c>
      <c r="C26" s="53" t="s">
        <v>30</v>
      </c>
      <c r="D26" s="53"/>
      <c r="E26" s="33">
        <f>RA!D30</f>
        <v>1286540.5055</v>
      </c>
      <c r="F26" s="43">
        <f>RA!I30</f>
        <v>169295.51550000001</v>
      </c>
      <c r="G26" s="34">
        <f t="shared" si="0"/>
        <v>1117244.99</v>
      </c>
      <c r="H26" s="45">
        <f>RA!J30</f>
        <v>13.1589728248941</v>
      </c>
      <c r="I26" s="38">
        <f>VLOOKUP(B26,RMS!B:D,3,FALSE)</f>
        <v>1286540.56767257</v>
      </c>
      <c r="J26" s="39">
        <f>VLOOKUP(B26,RMS!B:E,4,FALSE)</f>
        <v>1117245.0452390399</v>
      </c>
      <c r="K26" s="40">
        <f t="shared" si="1"/>
        <v>-6.2172570032998919E-2</v>
      </c>
      <c r="L26" s="40">
        <f t="shared" si="2"/>
        <v>-5.5239039938896894E-2</v>
      </c>
    </row>
    <row r="27" spans="1:12">
      <c r="A27" s="56"/>
      <c r="B27" s="30">
        <v>38</v>
      </c>
      <c r="C27" s="53" t="s">
        <v>31</v>
      </c>
      <c r="D27" s="53"/>
      <c r="E27" s="33">
        <f>RA!D31</f>
        <v>956092.58730000001</v>
      </c>
      <c r="F27" s="43">
        <f>RA!I31</f>
        <v>12815.793299999999</v>
      </c>
      <c r="G27" s="34">
        <f t="shared" si="0"/>
        <v>943276.79399999999</v>
      </c>
      <c r="H27" s="45">
        <f>RA!J31</f>
        <v>1.34043433347723</v>
      </c>
      <c r="I27" s="38">
        <f>VLOOKUP(B27,RMS!B:D,3,FALSE)</f>
        <v>956092.49960204202</v>
      </c>
      <c r="J27" s="39">
        <f>VLOOKUP(B27,RMS!B:E,4,FALSE)</f>
        <v>943276.788115929</v>
      </c>
      <c r="K27" s="40">
        <f t="shared" si="1"/>
        <v>8.7697957991622388E-2</v>
      </c>
      <c r="L27" s="40">
        <f t="shared" si="2"/>
        <v>5.8840709971264005E-3</v>
      </c>
    </row>
    <row r="28" spans="1:12">
      <c r="A28" s="56"/>
      <c r="B28" s="30">
        <v>39</v>
      </c>
      <c r="C28" s="53" t="s">
        <v>32</v>
      </c>
      <c r="D28" s="53"/>
      <c r="E28" s="33">
        <f>RA!D32</f>
        <v>154982.55009999999</v>
      </c>
      <c r="F28" s="43">
        <f>RA!I32</f>
        <v>37492.201000000001</v>
      </c>
      <c r="G28" s="34">
        <f t="shared" si="0"/>
        <v>117490.34909999999</v>
      </c>
      <c r="H28" s="45">
        <f>RA!J32</f>
        <v>24.191240224017999</v>
      </c>
      <c r="I28" s="38">
        <f>VLOOKUP(B28,RMS!B:D,3,FALSE)</f>
        <v>154982.45592508899</v>
      </c>
      <c r="J28" s="39">
        <f>VLOOKUP(B28,RMS!B:E,4,FALSE)</f>
        <v>117490.386243284</v>
      </c>
      <c r="K28" s="40">
        <f t="shared" si="1"/>
        <v>9.4174911006120965E-2</v>
      </c>
      <c r="L28" s="40">
        <f t="shared" si="2"/>
        <v>-3.7143284003832377E-2</v>
      </c>
    </row>
    <row r="29" spans="1:12">
      <c r="A29" s="56"/>
      <c r="B29" s="30">
        <v>40</v>
      </c>
      <c r="C29" s="53" t="s">
        <v>33</v>
      </c>
      <c r="D29" s="53"/>
      <c r="E29" s="33">
        <f>RA!D33</f>
        <v>-17.435500000000001</v>
      </c>
      <c r="F29" s="43">
        <f>RA!I33</f>
        <v>-3.5413000000000001</v>
      </c>
      <c r="G29" s="34">
        <f t="shared" si="0"/>
        <v>-13.894200000000001</v>
      </c>
      <c r="H29" s="45">
        <f>RA!J33</f>
        <v>20.310860026956501</v>
      </c>
      <c r="I29" s="38">
        <f>VLOOKUP(B29,RMS!B:D,3,FALSE)</f>
        <v>-17.435700000000001</v>
      </c>
      <c r="J29" s="39">
        <f>VLOOKUP(B29,RMS!B:E,4,FALSE)</f>
        <v>-13.8942</v>
      </c>
      <c r="K29" s="40">
        <f t="shared" si="1"/>
        <v>1.9999999999953388E-4</v>
      </c>
      <c r="L29" s="40">
        <f t="shared" si="2"/>
        <v>0</v>
      </c>
    </row>
    <row r="30" spans="1:12">
      <c r="A30" s="56"/>
      <c r="B30" s="30">
        <v>41</v>
      </c>
      <c r="C30" s="53" t="s">
        <v>57</v>
      </c>
      <c r="D30" s="53"/>
      <c r="E30" s="33">
        <f>RA!D34</f>
        <v>0</v>
      </c>
      <c r="F30" s="43">
        <f>RA!I34</f>
        <v>0</v>
      </c>
      <c r="G30" s="34">
        <f t="shared" si="0"/>
        <v>0</v>
      </c>
      <c r="H30" s="45">
        <f>RA!J34</f>
        <v>0</v>
      </c>
      <c r="I30" s="38">
        <v>0</v>
      </c>
      <c r="J30" s="39">
        <v>0</v>
      </c>
      <c r="K30" s="40">
        <f t="shared" si="1"/>
        <v>0</v>
      </c>
      <c r="L30" s="40">
        <f t="shared" si="2"/>
        <v>0</v>
      </c>
    </row>
    <row r="31" spans="1:12">
      <c r="A31" s="56"/>
      <c r="B31" s="30">
        <v>42</v>
      </c>
      <c r="C31" s="53" t="s">
        <v>34</v>
      </c>
      <c r="D31" s="53"/>
      <c r="E31" s="33">
        <f>RA!D35</f>
        <v>113385.0742</v>
      </c>
      <c r="F31" s="43">
        <f>RA!I35</f>
        <v>14157.651599999999</v>
      </c>
      <c r="G31" s="34">
        <f t="shared" si="0"/>
        <v>99227.422600000005</v>
      </c>
      <c r="H31" s="45">
        <f>RA!J35</f>
        <v>12.486345050167101</v>
      </c>
      <c r="I31" s="38">
        <f>VLOOKUP(B31,RMS!B:D,3,FALSE)</f>
        <v>113385.0739</v>
      </c>
      <c r="J31" s="39">
        <f>VLOOKUP(B31,RMS!B:E,4,FALSE)</f>
        <v>99227.421300000002</v>
      </c>
      <c r="K31" s="40">
        <f t="shared" si="1"/>
        <v>2.9999999969732016E-4</v>
      </c>
      <c r="L31" s="40">
        <f t="shared" si="2"/>
        <v>1.3000000035390258E-3</v>
      </c>
    </row>
    <row r="32" spans="1:12">
      <c r="A32" s="56"/>
      <c r="B32" s="30">
        <v>71</v>
      </c>
      <c r="C32" s="53" t="s">
        <v>58</v>
      </c>
      <c r="D32" s="53"/>
      <c r="E32" s="33">
        <f>RA!D36</f>
        <v>0</v>
      </c>
      <c r="F32" s="43">
        <f>RA!I36</f>
        <v>0</v>
      </c>
      <c r="G32" s="34">
        <f t="shared" si="0"/>
        <v>0</v>
      </c>
      <c r="H32" s="45">
        <f>RA!J36</f>
        <v>0</v>
      </c>
      <c r="I32" s="38">
        <v>0</v>
      </c>
      <c r="J32" s="39">
        <v>0</v>
      </c>
      <c r="K32" s="40">
        <f t="shared" si="1"/>
        <v>0</v>
      </c>
      <c r="L32" s="40">
        <f t="shared" si="2"/>
        <v>0</v>
      </c>
    </row>
    <row r="33" spans="1:12">
      <c r="A33" s="56"/>
      <c r="B33" s="30">
        <v>72</v>
      </c>
      <c r="C33" s="53" t="s">
        <v>59</v>
      </c>
      <c r="D33" s="53"/>
      <c r="E33" s="33">
        <f>RA!D37</f>
        <v>0</v>
      </c>
      <c r="F33" s="43">
        <f>RA!I37</f>
        <v>0</v>
      </c>
      <c r="G33" s="34">
        <f t="shared" si="0"/>
        <v>0</v>
      </c>
      <c r="H33" s="45">
        <f>RA!J37</f>
        <v>0</v>
      </c>
      <c r="I33" s="38">
        <v>0</v>
      </c>
      <c r="J33" s="39">
        <v>0</v>
      </c>
      <c r="K33" s="40">
        <f t="shared" si="1"/>
        <v>0</v>
      </c>
      <c r="L33" s="40">
        <f t="shared" si="2"/>
        <v>0</v>
      </c>
    </row>
    <row r="34" spans="1:12">
      <c r="A34" s="56"/>
      <c r="B34" s="30">
        <v>73</v>
      </c>
      <c r="C34" s="53" t="s">
        <v>60</v>
      </c>
      <c r="D34" s="53"/>
      <c r="E34" s="33">
        <f>RA!D38</f>
        <v>0</v>
      </c>
      <c r="F34" s="43">
        <f>RA!I38</f>
        <v>0</v>
      </c>
      <c r="G34" s="34">
        <f t="shared" si="0"/>
        <v>0</v>
      </c>
      <c r="H34" s="45">
        <f>RA!J38</f>
        <v>0</v>
      </c>
      <c r="I34" s="38">
        <v>0</v>
      </c>
      <c r="J34" s="39">
        <v>0</v>
      </c>
      <c r="K34" s="40">
        <f t="shared" si="1"/>
        <v>0</v>
      </c>
      <c r="L34" s="40">
        <f t="shared" si="2"/>
        <v>0</v>
      </c>
    </row>
    <row r="35" spans="1:12">
      <c r="A35" s="56"/>
      <c r="B35" s="30">
        <v>75</v>
      </c>
      <c r="C35" s="53" t="s">
        <v>35</v>
      </c>
      <c r="D35" s="53"/>
      <c r="E35" s="33">
        <f>RA!D39</f>
        <v>651489.31420000002</v>
      </c>
      <c r="F35" s="43">
        <f>RA!I39</f>
        <v>15172.155199999999</v>
      </c>
      <c r="G35" s="34">
        <f t="shared" si="0"/>
        <v>636317.15899999999</v>
      </c>
      <c r="H35" s="45">
        <f>RA!J39</f>
        <v>2.3288417583073802</v>
      </c>
      <c r="I35" s="38">
        <f>VLOOKUP(B35,RMS!B:D,3,FALSE)</f>
        <v>651489.31623931602</v>
      </c>
      <c r="J35" s="39">
        <f>VLOOKUP(B35,RMS!B:E,4,FALSE)</f>
        <v>636317.15940170898</v>
      </c>
      <c r="K35" s="40">
        <f t="shared" si="1"/>
        <v>-2.0393159938976169E-3</v>
      </c>
      <c r="L35" s="40">
        <f t="shared" si="2"/>
        <v>-4.0170899592339993E-4</v>
      </c>
    </row>
    <row r="36" spans="1:12">
      <c r="A36" s="56"/>
      <c r="B36" s="30">
        <v>76</v>
      </c>
      <c r="C36" s="53" t="s">
        <v>36</v>
      </c>
      <c r="D36" s="53"/>
      <c r="E36" s="33">
        <f>RA!D40</f>
        <v>543467.17989999999</v>
      </c>
      <c r="F36" s="43">
        <f>RA!I40</f>
        <v>25876.132399999999</v>
      </c>
      <c r="G36" s="34">
        <f t="shared" si="0"/>
        <v>517591.04749999999</v>
      </c>
      <c r="H36" s="45">
        <f>RA!J40</f>
        <v>4.76130543978043</v>
      </c>
      <c r="I36" s="38">
        <f>VLOOKUP(B36,RMS!B:D,3,FALSE)</f>
        <v>543467.17426752101</v>
      </c>
      <c r="J36" s="39">
        <f>VLOOKUP(B36,RMS!B:E,4,FALSE)</f>
        <v>517591.04950085498</v>
      </c>
      <c r="K36" s="40">
        <f t="shared" si="1"/>
        <v>5.6324789766222239E-3</v>
      </c>
      <c r="L36" s="40">
        <f t="shared" si="2"/>
        <v>-2.0008549909107387E-3</v>
      </c>
    </row>
    <row r="37" spans="1:12">
      <c r="A37" s="56"/>
      <c r="B37" s="30">
        <v>77</v>
      </c>
      <c r="C37" s="53" t="s">
        <v>61</v>
      </c>
      <c r="D37" s="53"/>
      <c r="E37" s="33">
        <f>RA!D41</f>
        <v>0</v>
      </c>
      <c r="F37" s="43">
        <f>RA!I41</f>
        <v>0</v>
      </c>
      <c r="G37" s="34">
        <f t="shared" si="0"/>
        <v>0</v>
      </c>
      <c r="H37" s="45">
        <f>RA!J41</f>
        <v>0</v>
      </c>
      <c r="I37" s="38">
        <v>0</v>
      </c>
      <c r="J37" s="39">
        <v>0</v>
      </c>
      <c r="K37" s="40">
        <f t="shared" si="1"/>
        <v>0</v>
      </c>
      <c r="L37" s="40">
        <f t="shared" si="2"/>
        <v>0</v>
      </c>
    </row>
    <row r="38" spans="1:12">
      <c r="A38" s="56"/>
      <c r="B38" s="30">
        <v>78</v>
      </c>
      <c r="C38" s="53" t="s">
        <v>62</v>
      </c>
      <c r="D38" s="53"/>
      <c r="E38" s="33">
        <f>RA!D42</f>
        <v>0</v>
      </c>
      <c r="F38" s="43">
        <f>RA!I42</f>
        <v>0</v>
      </c>
      <c r="G38" s="34">
        <f t="shared" si="0"/>
        <v>0</v>
      </c>
      <c r="H38" s="45">
        <f>RA!J42</f>
        <v>0</v>
      </c>
      <c r="I38" s="38">
        <v>0</v>
      </c>
      <c r="J38" s="39">
        <v>0</v>
      </c>
      <c r="K38" s="40">
        <f t="shared" si="1"/>
        <v>0</v>
      </c>
      <c r="L38" s="40">
        <f t="shared" si="2"/>
        <v>0</v>
      </c>
    </row>
    <row r="39" spans="1:12">
      <c r="A39" s="56"/>
      <c r="B39" s="30">
        <v>99</v>
      </c>
      <c r="C39" s="53" t="s">
        <v>37</v>
      </c>
      <c r="D39" s="53"/>
      <c r="E39" s="33">
        <f>RA!D43</f>
        <v>45132.535199999998</v>
      </c>
      <c r="F39" s="43">
        <f>RA!I43</f>
        <v>5384.0014000000001</v>
      </c>
      <c r="G39" s="34">
        <f t="shared" si="0"/>
        <v>39748.533799999997</v>
      </c>
      <c r="H39" s="45">
        <f>RA!J43</f>
        <v>11.9293130247201</v>
      </c>
      <c r="I39" s="38">
        <f>VLOOKUP(B39,RMS!B:D,3,FALSE)</f>
        <v>45132.535360411501</v>
      </c>
      <c r="J39" s="39">
        <f>VLOOKUP(B39,RMS!B:E,4,FALSE)</f>
        <v>39748.5336963921</v>
      </c>
      <c r="K39" s="40">
        <f t="shared" si="1"/>
        <v>-1.604115022928454E-4</v>
      </c>
      <c r="L39" s="40">
        <f t="shared" si="2"/>
        <v>1.036078974721022E-4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7.75" style="1" customWidth="1"/>
    <col min="2" max="3" width="9" style="1"/>
    <col min="4" max="5" width="11.5" style="1" bestFit="1" customWidth="1"/>
    <col min="6" max="7" width="12.25" style="1" bestFit="1" customWidth="1"/>
    <col min="8" max="8" width="9" style="1"/>
    <col min="9" max="9" width="12.25" style="1" bestFit="1" customWidth="1"/>
    <col min="10" max="10" width="9" style="1"/>
    <col min="11" max="11" width="12.25" style="1" bestFit="1" customWidth="1"/>
    <col min="12" max="12" width="10.5" style="1" bestFit="1" customWidth="1"/>
    <col min="13" max="13" width="12.25" style="1" bestFit="1" customWidth="1"/>
    <col min="14" max="15" width="13.875" style="1" bestFit="1" customWidth="1"/>
    <col min="16" max="17" width="10.5" style="1" bestFit="1" customWidth="1"/>
    <col min="18" max="18" width="18.875" style="1" bestFit="1" customWidth="1"/>
    <col min="19" max="19" width="7.5" style="1" customWidth="1"/>
    <col min="20" max="20" width="13.875" style="1" bestFit="1" customWidth="1"/>
    <col min="21" max="21" width="23.875" style="1" bestFit="1" customWidth="1"/>
    <col min="22" max="22" width="36" style="1" bestFit="1" customWidth="1"/>
    <col min="23" max="16384" width="9" style="1"/>
  </cols>
  <sheetData>
    <row r="1" spans="1:23" ht="12.75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46" t="s">
        <v>42</v>
      </c>
      <c r="W1" s="61"/>
    </row>
    <row r="2" spans="1:23" ht="12.75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46"/>
      <c r="W2" s="61"/>
    </row>
    <row r="3" spans="1:23" ht="23.25" thickBot="1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13" t="s">
        <v>43</v>
      </c>
      <c r="W3" s="61"/>
    </row>
    <row r="4" spans="1:23" ht="12.75" thickTop="1" thickBot="1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W4" s="61"/>
    </row>
    <row r="5" spans="1:23" ht="12.75" thickTop="1" thickBot="1">
      <c r="A5" s="2"/>
      <c r="B5" s="3"/>
      <c r="C5" s="4"/>
      <c r="D5" s="5" t="s">
        <v>0</v>
      </c>
      <c r="E5" s="5" t="s">
        <v>1</v>
      </c>
      <c r="F5" s="5" t="s">
        <v>2</v>
      </c>
      <c r="G5" s="5" t="s">
        <v>44</v>
      </c>
      <c r="H5" s="5" t="s">
        <v>45</v>
      </c>
      <c r="I5" s="5" t="s">
        <v>3</v>
      </c>
      <c r="J5" s="5" t="s">
        <v>4</v>
      </c>
      <c r="K5" s="5" t="s">
        <v>46</v>
      </c>
      <c r="L5" s="5" t="s">
        <v>47</v>
      </c>
      <c r="M5" s="5" t="s">
        <v>48</v>
      </c>
      <c r="N5" s="5" t="s">
        <v>49</v>
      </c>
      <c r="O5" s="5" t="s">
        <v>50</v>
      </c>
      <c r="P5" s="5" t="s">
        <v>51</v>
      </c>
      <c r="Q5" s="5" t="s">
        <v>52</v>
      </c>
      <c r="R5" s="5" t="s">
        <v>53</v>
      </c>
      <c r="S5" s="5" t="s">
        <v>54</v>
      </c>
      <c r="T5" s="5" t="s">
        <v>55</v>
      </c>
      <c r="U5" s="14" t="s">
        <v>56</v>
      </c>
    </row>
    <row r="6" spans="1:23" ht="12" thickBot="1">
      <c r="A6" s="6" t="s">
        <v>5</v>
      </c>
      <c r="B6" s="62" t="s">
        <v>6</v>
      </c>
      <c r="C6" s="63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15"/>
    </row>
    <row r="7" spans="1:23" ht="12" thickBot="1">
      <c r="A7" s="64" t="s">
        <v>7</v>
      </c>
      <c r="B7" s="65"/>
      <c r="C7" s="66"/>
      <c r="D7" s="7">
        <v>18458300.905200001</v>
      </c>
      <c r="E7" s="7">
        <v>20296330</v>
      </c>
      <c r="F7" s="47">
        <v>90.944032271844193</v>
      </c>
      <c r="G7" s="16"/>
      <c r="H7" s="16"/>
      <c r="I7" s="7">
        <v>1600194.5415000001</v>
      </c>
      <c r="J7" s="47">
        <v>8.6692407373703606</v>
      </c>
      <c r="K7" s="16"/>
      <c r="L7" s="16"/>
      <c r="M7" s="16"/>
      <c r="N7" s="7">
        <v>494308575.28829998</v>
      </c>
      <c r="O7" s="7">
        <v>837779604.05630004</v>
      </c>
      <c r="P7" s="7">
        <v>1840371</v>
      </c>
      <c r="Q7" s="7">
        <v>1547001</v>
      </c>
      <c r="R7" s="7">
        <v>18.963788646548998</v>
      </c>
      <c r="S7" s="7">
        <v>11.591558909154701</v>
      </c>
      <c r="T7" s="7">
        <v>12.372931174640501</v>
      </c>
      <c r="U7" s="48">
        <v>-6.3151750741751798</v>
      </c>
    </row>
    <row r="8" spans="1:23" ht="12" thickBot="1">
      <c r="A8" s="67">
        <v>41454</v>
      </c>
      <c r="B8" s="57" t="s">
        <v>8</v>
      </c>
      <c r="C8" s="58"/>
      <c r="D8" s="8">
        <v>692761.71230000001</v>
      </c>
      <c r="E8" s="8">
        <v>643212</v>
      </c>
      <c r="F8" s="49">
        <v>107.70348070309601</v>
      </c>
      <c r="G8" s="9"/>
      <c r="H8" s="9"/>
      <c r="I8" s="8">
        <v>57508.873899999999</v>
      </c>
      <c r="J8" s="49">
        <v>8.3013932321790591</v>
      </c>
      <c r="K8" s="9"/>
      <c r="L8" s="9"/>
      <c r="M8" s="9"/>
      <c r="N8" s="8">
        <v>14627472.4891</v>
      </c>
      <c r="O8" s="8">
        <v>24726261.843199998</v>
      </c>
      <c r="P8" s="8">
        <v>66881</v>
      </c>
      <c r="Q8" s="8">
        <v>57685</v>
      </c>
      <c r="R8" s="8">
        <v>15.9417526219988</v>
      </c>
      <c r="S8" s="8">
        <v>12.2146699361553</v>
      </c>
      <c r="T8" s="8">
        <v>11.965966542428699</v>
      </c>
      <c r="U8" s="50">
        <v>2.07842294096934</v>
      </c>
    </row>
    <row r="9" spans="1:23" ht="12" thickBot="1">
      <c r="A9" s="68"/>
      <c r="B9" s="57" t="s">
        <v>9</v>
      </c>
      <c r="C9" s="58"/>
      <c r="D9" s="8">
        <v>126663.9651</v>
      </c>
      <c r="E9" s="8">
        <v>144511</v>
      </c>
      <c r="F9" s="49">
        <v>87.650050930378995</v>
      </c>
      <c r="G9" s="9"/>
      <c r="H9" s="9"/>
      <c r="I9" s="8">
        <v>25055.809000000001</v>
      </c>
      <c r="J9" s="49">
        <v>19.781323741301399</v>
      </c>
      <c r="K9" s="9"/>
      <c r="L9" s="9"/>
      <c r="M9" s="9"/>
      <c r="N9" s="8">
        <v>2762226.5613000002</v>
      </c>
      <c r="O9" s="8">
        <v>4953046.2755000005</v>
      </c>
      <c r="P9" s="8">
        <v>11348</v>
      </c>
      <c r="Q9" s="8">
        <v>8351</v>
      </c>
      <c r="R9" s="8">
        <v>35.887917614656899</v>
      </c>
      <c r="S9" s="8">
        <v>12.8219571730701</v>
      </c>
      <c r="T9" s="8">
        <v>12.7982552987666</v>
      </c>
      <c r="U9" s="50">
        <v>0.18519613611562799</v>
      </c>
    </row>
    <row r="10" spans="1:23" ht="12" thickBot="1">
      <c r="A10" s="68"/>
      <c r="B10" s="57" t="s">
        <v>10</v>
      </c>
      <c r="C10" s="58"/>
      <c r="D10" s="8">
        <v>186456.1459</v>
      </c>
      <c r="E10" s="8">
        <v>167597</v>
      </c>
      <c r="F10" s="49">
        <v>111.25267510755</v>
      </c>
      <c r="G10" s="9"/>
      <c r="H10" s="9"/>
      <c r="I10" s="8">
        <v>23519.7101</v>
      </c>
      <c r="J10" s="49">
        <v>12.61407071699</v>
      </c>
      <c r="K10" s="9"/>
      <c r="L10" s="9"/>
      <c r="M10" s="9"/>
      <c r="N10" s="8">
        <v>4998981.7970000003</v>
      </c>
      <c r="O10" s="8">
        <v>8227056.1640999997</v>
      </c>
      <c r="P10" s="8">
        <v>110572</v>
      </c>
      <c r="Q10" s="8">
        <v>93048</v>
      </c>
      <c r="R10" s="8">
        <v>18.833290344768301</v>
      </c>
      <c r="S10" s="8">
        <v>1.9933257967659099</v>
      </c>
      <c r="T10" s="8">
        <v>1.62680766916</v>
      </c>
      <c r="U10" s="50">
        <v>22.529899173339601</v>
      </c>
    </row>
    <row r="11" spans="1:23" ht="12" thickBot="1">
      <c r="A11" s="68"/>
      <c r="B11" s="57" t="s">
        <v>11</v>
      </c>
      <c r="C11" s="58"/>
      <c r="D11" s="8">
        <v>65502.966999999997</v>
      </c>
      <c r="E11" s="8">
        <v>81909</v>
      </c>
      <c r="F11" s="49">
        <v>79.970414728540206</v>
      </c>
      <c r="G11" s="9"/>
      <c r="H11" s="9"/>
      <c r="I11" s="8">
        <v>14701.355600000001</v>
      </c>
      <c r="J11" s="49">
        <v>22.4438010571338</v>
      </c>
      <c r="K11" s="9"/>
      <c r="L11" s="9"/>
      <c r="M11" s="9"/>
      <c r="N11" s="8">
        <v>1876741.5208000001</v>
      </c>
      <c r="O11" s="8">
        <v>3147575.3379000002</v>
      </c>
      <c r="P11" s="8">
        <v>4160</v>
      </c>
      <c r="Q11" s="8">
        <v>3505</v>
      </c>
      <c r="R11" s="8">
        <v>18.687589158345201</v>
      </c>
      <c r="S11" s="8">
        <v>18.697716346153801</v>
      </c>
      <c r="T11" s="8">
        <v>19.2014693295292</v>
      </c>
      <c r="U11" s="50">
        <v>-2.6235126840043002</v>
      </c>
    </row>
    <row r="12" spans="1:23" ht="12" thickBot="1">
      <c r="A12" s="68"/>
      <c r="B12" s="57" t="s">
        <v>12</v>
      </c>
      <c r="C12" s="58"/>
      <c r="D12" s="8">
        <v>254281.00330000001</v>
      </c>
      <c r="E12" s="8">
        <v>331779</v>
      </c>
      <c r="F12" s="49">
        <v>76.641681149198703</v>
      </c>
      <c r="G12" s="9"/>
      <c r="H12" s="9"/>
      <c r="I12" s="8">
        <v>-23852.829000000002</v>
      </c>
      <c r="J12" s="49">
        <v>-9.3804997976425692</v>
      </c>
      <c r="K12" s="9"/>
      <c r="L12" s="9"/>
      <c r="M12" s="9"/>
      <c r="N12" s="8">
        <v>7340841.0392000005</v>
      </c>
      <c r="O12" s="8">
        <v>12761079.7225</v>
      </c>
      <c r="P12" s="8">
        <v>4721</v>
      </c>
      <c r="Q12" s="8">
        <v>3296</v>
      </c>
      <c r="R12" s="8">
        <v>43.234223300970903</v>
      </c>
      <c r="S12" s="8">
        <v>64.5079220504131</v>
      </c>
      <c r="T12" s="8">
        <v>60.7783707524272</v>
      </c>
      <c r="U12" s="50">
        <v>6.1363133822354596</v>
      </c>
    </row>
    <row r="13" spans="1:23" ht="12" thickBot="1">
      <c r="A13" s="68"/>
      <c r="B13" s="57" t="s">
        <v>13</v>
      </c>
      <c r="C13" s="58"/>
      <c r="D13" s="8">
        <v>408302.97519999999</v>
      </c>
      <c r="E13" s="8">
        <v>418777</v>
      </c>
      <c r="F13" s="49">
        <v>97.498901611120004</v>
      </c>
      <c r="G13" s="9"/>
      <c r="H13" s="9"/>
      <c r="I13" s="8">
        <v>35011.585700000003</v>
      </c>
      <c r="J13" s="49">
        <v>8.5749033993323707</v>
      </c>
      <c r="K13" s="9"/>
      <c r="L13" s="9"/>
      <c r="M13" s="9"/>
      <c r="N13" s="8">
        <v>8513487.1175999995</v>
      </c>
      <c r="O13" s="8">
        <v>14323263.8409</v>
      </c>
      <c r="P13" s="8">
        <v>26481</v>
      </c>
      <c r="Q13" s="8">
        <v>19730</v>
      </c>
      <c r="R13" s="8">
        <v>34.216928535225598</v>
      </c>
      <c r="S13" s="8">
        <v>18.174702994599901</v>
      </c>
      <c r="T13" s="8">
        <v>16.932642169285401</v>
      </c>
      <c r="U13" s="50">
        <v>7.3353042773652799</v>
      </c>
    </row>
    <row r="14" spans="1:23" ht="12" thickBot="1">
      <c r="A14" s="68"/>
      <c r="B14" s="57" t="s">
        <v>14</v>
      </c>
      <c r="C14" s="58"/>
      <c r="D14" s="8">
        <v>193691.0404</v>
      </c>
      <c r="E14" s="8">
        <v>225785</v>
      </c>
      <c r="F14" s="49">
        <v>85.785610381557703</v>
      </c>
      <c r="G14" s="9"/>
      <c r="H14" s="9"/>
      <c r="I14" s="8">
        <v>23172.190900000001</v>
      </c>
      <c r="J14" s="49">
        <v>11.963481042874299</v>
      </c>
      <c r="K14" s="9"/>
      <c r="L14" s="9"/>
      <c r="M14" s="9"/>
      <c r="N14" s="8">
        <v>5028354.3437000001</v>
      </c>
      <c r="O14" s="8">
        <v>8438202.9351000004</v>
      </c>
      <c r="P14" s="8">
        <v>4724</v>
      </c>
      <c r="Q14" s="8">
        <v>4334</v>
      </c>
      <c r="R14" s="8">
        <v>8.9986155976003808</v>
      </c>
      <c r="S14" s="8">
        <v>48.281536833192199</v>
      </c>
      <c r="T14" s="8">
        <v>44.533082602676501</v>
      </c>
      <c r="U14" s="50">
        <v>8.4172350339170308</v>
      </c>
    </row>
    <row r="15" spans="1:23" ht="12" thickBot="1">
      <c r="A15" s="68"/>
      <c r="B15" s="57" t="s">
        <v>15</v>
      </c>
      <c r="C15" s="58"/>
      <c r="D15" s="8">
        <v>122243.61990000001</v>
      </c>
      <c r="E15" s="8">
        <v>161068</v>
      </c>
      <c r="F15" s="49">
        <v>75.895658914247406</v>
      </c>
      <c r="G15" s="9"/>
      <c r="H15" s="9"/>
      <c r="I15" s="8">
        <v>13299.321</v>
      </c>
      <c r="J15" s="49">
        <v>10.879357966394799</v>
      </c>
      <c r="K15" s="9"/>
      <c r="L15" s="9"/>
      <c r="M15" s="9"/>
      <c r="N15" s="8">
        <v>2941699.7675000001</v>
      </c>
      <c r="O15" s="8">
        <v>5380828.7476000004</v>
      </c>
      <c r="P15" s="8">
        <v>7401</v>
      </c>
      <c r="Q15" s="8">
        <v>6010</v>
      </c>
      <c r="R15" s="8">
        <v>23.144758735440899</v>
      </c>
      <c r="S15" s="8">
        <v>19.436281583569802</v>
      </c>
      <c r="T15" s="8">
        <v>19.395923460898501</v>
      </c>
      <c r="U15" s="50">
        <v>0.20807528320396801</v>
      </c>
    </row>
    <row r="16" spans="1:23" ht="12" thickBot="1">
      <c r="A16" s="68"/>
      <c r="B16" s="57" t="s">
        <v>16</v>
      </c>
      <c r="C16" s="58"/>
      <c r="D16" s="8">
        <v>859321.22349999996</v>
      </c>
      <c r="E16" s="8">
        <v>998938</v>
      </c>
      <c r="F16" s="49">
        <v>86.023479285000704</v>
      </c>
      <c r="G16" s="9"/>
      <c r="H16" s="9"/>
      <c r="I16" s="8">
        <v>69778.037200000006</v>
      </c>
      <c r="J16" s="49">
        <v>8.1201342747936902</v>
      </c>
      <c r="K16" s="9"/>
      <c r="L16" s="9"/>
      <c r="M16" s="9"/>
      <c r="N16" s="8">
        <v>27253312.6248</v>
      </c>
      <c r="O16" s="8">
        <v>45546232.702399999</v>
      </c>
      <c r="P16" s="8">
        <v>103715</v>
      </c>
      <c r="Q16" s="8">
        <v>79805</v>
      </c>
      <c r="R16" s="8">
        <v>29.960528788923</v>
      </c>
      <c r="S16" s="8">
        <v>9.6541464590464301</v>
      </c>
      <c r="T16" s="8">
        <v>10.036702587557199</v>
      </c>
      <c r="U16" s="50">
        <v>-3.8115718302245098</v>
      </c>
    </row>
    <row r="17" spans="1:21" ht="12" thickBot="1">
      <c r="A17" s="68"/>
      <c r="B17" s="57" t="s">
        <v>17</v>
      </c>
      <c r="C17" s="58"/>
      <c r="D17" s="8">
        <v>658594.25280000002</v>
      </c>
      <c r="E17" s="8">
        <v>602276</v>
      </c>
      <c r="F17" s="49">
        <v>109.350904369425</v>
      </c>
      <c r="G17" s="9"/>
      <c r="H17" s="9"/>
      <c r="I17" s="8">
        <v>60010.5173</v>
      </c>
      <c r="J17" s="49">
        <v>9.1119102611154794</v>
      </c>
      <c r="K17" s="9"/>
      <c r="L17" s="9"/>
      <c r="M17" s="9"/>
      <c r="N17" s="8">
        <v>21515846.402899999</v>
      </c>
      <c r="O17" s="8">
        <v>36074430.998499997</v>
      </c>
      <c r="P17" s="8">
        <v>21311</v>
      </c>
      <c r="Q17" s="8">
        <v>18972</v>
      </c>
      <c r="R17" s="8">
        <v>12.3286949188278</v>
      </c>
      <c r="S17" s="8">
        <v>37.470038477781401</v>
      </c>
      <c r="T17" s="8">
        <v>83.607034577271804</v>
      </c>
      <c r="U17" s="50">
        <v>-55.183150954659602</v>
      </c>
    </row>
    <row r="18" spans="1:21" ht="12" thickBot="1">
      <c r="A18" s="68"/>
      <c r="B18" s="57" t="s">
        <v>18</v>
      </c>
      <c r="C18" s="58"/>
      <c r="D18" s="8">
        <v>1926373.5393000001</v>
      </c>
      <c r="E18" s="8">
        <v>2023309</v>
      </c>
      <c r="F18" s="49">
        <v>95.209062940954695</v>
      </c>
      <c r="G18" s="9"/>
      <c r="H18" s="9"/>
      <c r="I18" s="8">
        <v>233655.57680000001</v>
      </c>
      <c r="J18" s="49">
        <v>12.1292974614313</v>
      </c>
      <c r="K18" s="9"/>
      <c r="L18" s="9"/>
      <c r="M18" s="9"/>
      <c r="N18" s="8">
        <v>45527622.003799997</v>
      </c>
      <c r="O18" s="8">
        <v>78585334.501699999</v>
      </c>
      <c r="P18" s="8">
        <v>290618</v>
      </c>
      <c r="Q18" s="8">
        <v>252498</v>
      </c>
      <c r="R18" s="8">
        <v>15.097149284350801</v>
      </c>
      <c r="S18" s="8">
        <v>7.7692680432732999</v>
      </c>
      <c r="T18" s="8">
        <v>7.7785183736108801</v>
      </c>
      <c r="U18" s="50">
        <v>-0.11892149498499199</v>
      </c>
    </row>
    <row r="19" spans="1:21" ht="12" thickBot="1">
      <c r="A19" s="68"/>
      <c r="B19" s="57" t="s">
        <v>19</v>
      </c>
      <c r="C19" s="58"/>
      <c r="D19" s="8">
        <v>655500.56030000001</v>
      </c>
      <c r="E19" s="8">
        <v>753023</v>
      </c>
      <c r="F19" s="49">
        <v>87.0492083641536</v>
      </c>
      <c r="G19" s="9"/>
      <c r="H19" s="9"/>
      <c r="I19" s="8">
        <v>39233.080499999996</v>
      </c>
      <c r="J19" s="49">
        <v>5.9852093005144598</v>
      </c>
      <c r="K19" s="9"/>
      <c r="L19" s="9"/>
      <c r="M19" s="9"/>
      <c r="N19" s="8">
        <v>17371083.5077</v>
      </c>
      <c r="O19" s="8">
        <v>31418495.6065</v>
      </c>
      <c r="P19" s="8">
        <v>17250</v>
      </c>
      <c r="Q19" s="8">
        <v>15308</v>
      </c>
      <c r="R19" s="8">
        <v>12.6861771622681</v>
      </c>
      <c r="S19" s="8">
        <v>44.633662608695701</v>
      </c>
      <c r="T19" s="8">
        <v>31.916040632349102</v>
      </c>
      <c r="U19" s="50">
        <v>39.847116761270101</v>
      </c>
    </row>
    <row r="20" spans="1:21" ht="12" thickBot="1">
      <c r="A20" s="68"/>
      <c r="B20" s="57" t="s">
        <v>20</v>
      </c>
      <c r="C20" s="58"/>
      <c r="D20" s="8">
        <v>1213519.1185999999</v>
      </c>
      <c r="E20" s="8">
        <v>1429500</v>
      </c>
      <c r="F20" s="49">
        <v>84.891159048618405</v>
      </c>
      <c r="G20" s="9"/>
      <c r="H20" s="9"/>
      <c r="I20" s="8">
        <v>-11607.002200000001</v>
      </c>
      <c r="J20" s="49">
        <v>-0.956474605310763</v>
      </c>
      <c r="K20" s="9"/>
      <c r="L20" s="9"/>
      <c r="M20" s="9"/>
      <c r="N20" s="8">
        <v>30403791.2859</v>
      </c>
      <c r="O20" s="8">
        <v>48959256.402999997</v>
      </c>
      <c r="P20" s="8">
        <v>69975</v>
      </c>
      <c r="Q20" s="8">
        <v>63963</v>
      </c>
      <c r="R20" s="8">
        <v>9.3991839031940305</v>
      </c>
      <c r="S20" s="8">
        <v>19.812096317256199</v>
      </c>
      <c r="T20" s="8">
        <v>20.9499856166846</v>
      </c>
      <c r="U20" s="50">
        <v>-5.4314562322289399</v>
      </c>
    </row>
    <row r="21" spans="1:21" ht="12" thickBot="1">
      <c r="A21" s="68"/>
      <c r="B21" s="57" t="s">
        <v>21</v>
      </c>
      <c r="C21" s="58"/>
      <c r="D21" s="8">
        <v>418738.89720000001</v>
      </c>
      <c r="E21" s="8">
        <v>373948</v>
      </c>
      <c r="F21" s="49">
        <v>111.977841090205</v>
      </c>
      <c r="G21" s="9"/>
      <c r="H21" s="9"/>
      <c r="I21" s="8">
        <v>9081.3768</v>
      </c>
      <c r="J21" s="49">
        <v>2.16874449943028</v>
      </c>
      <c r="K21" s="9"/>
      <c r="L21" s="9"/>
      <c r="M21" s="9"/>
      <c r="N21" s="8">
        <v>9527982.6829000004</v>
      </c>
      <c r="O21" s="8">
        <v>16467678.952099999</v>
      </c>
      <c r="P21" s="8">
        <v>60463</v>
      </c>
      <c r="Q21" s="8">
        <v>50098</v>
      </c>
      <c r="R21" s="8">
        <v>20.689448680586001</v>
      </c>
      <c r="S21" s="8">
        <v>7.9540084018325299</v>
      </c>
      <c r="T21" s="8">
        <v>8.0393319094574593</v>
      </c>
      <c r="U21" s="50">
        <v>-1.0613258487880299</v>
      </c>
    </row>
    <row r="22" spans="1:21" ht="12" thickBot="1">
      <c r="A22" s="68"/>
      <c r="B22" s="57" t="s">
        <v>22</v>
      </c>
      <c r="C22" s="58"/>
      <c r="D22" s="8">
        <v>1280559.2453000001</v>
      </c>
      <c r="E22" s="8">
        <v>1008545</v>
      </c>
      <c r="F22" s="49">
        <v>126.97095769648401</v>
      </c>
      <c r="G22" s="9"/>
      <c r="H22" s="9"/>
      <c r="I22" s="8">
        <v>133845.5766</v>
      </c>
      <c r="J22" s="49">
        <v>10.452119032465699</v>
      </c>
      <c r="K22" s="9"/>
      <c r="L22" s="9"/>
      <c r="M22" s="9"/>
      <c r="N22" s="8">
        <v>41510982.468599997</v>
      </c>
      <c r="O22" s="8">
        <v>64439763.428499997</v>
      </c>
      <c r="P22" s="8">
        <v>142199</v>
      </c>
      <c r="Q22" s="8">
        <v>114705</v>
      </c>
      <c r="R22" s="8">
        <v>23.9693125844558</v>
      </c>
      <c r="S22" s="8">
        <v>10.532132096568899</v>
      </c>
      <c r="T22" s="8">
        <v>10.603268997864101</v>
      </c>
      <c r="U22" s="50">
        <v>-0.67089594076622505</v>
      </c>
    </row>
    <row r="23" spans="1:21" ht="12" thickBot="1">
      <c r="A23" s="68"/>
      <c r="B23" s="57" t="s">
        <v>23</v>
      </c>
      <c r="C23" s="58"/>
      <c r="D23" s="8">
        <v>2806130.1723000002</v>
      </c>
      <c r="E23" s="8">
        <v>2996354</v>
      </c>
      <c r="F23" s="49">
        <v>93.651490187741501</v>
      </c>
      <c r="G23" s="9"/>
      <c r="H23" s="9"/>
      <c r="I23" s="8">
        <v>200461.139</v>
      </c>
      <c r="J23" s="49">
        <v>7.1436863827202703</v>
      </c>
      <c r="K23" s="9"/>
      <c r="L23" s="9"/>
      <c r="M23" s="9"/>
      <c r="N23" s="8">
        <v>74211092.643099993</v>
      </c>
      <c r="O23" s="8">
        <v>126486855.81460001</v>
      </c>
      <c r="P23" s="8">
        <v>203253</v>
      </c>
      <c r="Q23" s="8">
        <v>167074</v>
      </c>
      <c r="R23" s="8">
        <v>21.654476459532901</v>
      </c>
      <c r="S23" s="8">
        <v>16.6421890451801</v>
      </c>
      <c r="T23" s="8">
        <v>18.738725774207801</v>
      </c>
      <c r="U23" s="50">
        <v>-11.18825663116</v>
      </c>
    </row>
    <row r="24" spans="1:21" ht="12" thickBot="1">
      <c r="A24" s="68"/>
      <c r="B24" s="57" t="s">
        <v>24</v>
      </c>
      <c r="C24" s="58"/>
      <c r="D24" s="8">
        <v>335109.15230000002</v>
      </c>
      <c r="E24" s="8">
        <v>340127</v>
      </c>
      <c r="F24" s="49">
        <v>98.524713504073503</v>
      </c>
      <c r="G24" s="9"/>
      <c r="H24" s="9"/>
      <c r="I24" s="8">
        <v>49189.854099999997</v>
      </c>
      <c r="J24" s="49">
        <v>14.678755791176901</v>
      </c>
      <c r="K24" s="9"/>
      <c r="L24" s="9"/>
      <c r="M24" s="9"/>
      <c r="N24" s="8">
        <v>8344978.7998000002</v>
      </c>
      <c r="O24" s="8">
        <v>13440966.833000001</v>
      </c>
      <c r="P24" s="8">
        <v>48367</v>
      </c>
      <c r="Q24" s="8">
        <v>42227</v>
      </c>
      <c r="R24" s="8">
        <v>14.540459895327601</v>
      </c>
      <c r="S24" s="8">
        <v>8.065168186987</v>
      </c>
      <c r="T24" s="8">
        <v>7.68373414403107</v>
      </c>
      <c r="U24" s="50">
        <v>4.9641754361352097</v>
      </c>
    </row>
    <row r="25" spans="1:21" ht="12" thickBot="1">
      <c r="A25" s="68"/>
      <c r="B25" s="57" t="s">
        <v>25</v>
      </c>
      <c r="C25" s="58"/>
      <c r="D25" s="8">
        <v>254421.8561</v>
      </c>
      <c r="E25" s="8">
        <v>189760</v>
      </c>
      <c r="F25" s="49">
        <v>134.07559870362601</v>
      </c>
      <c r="G25" s="9"/>
      <c r="H25" s="9"/>
      <c r="I25" s="8">
        <v>25433.334900000002</v>
      </c>
      <c r="J25" s="49">
        <v>9.9965212461949307</v>
      </c>
      <c r="K25" s="9"/>
      <c r="L25" s="9"/>
      <c r="M25" s="9"/>
      <c r="N25" s="8">
        <v>6178426.6277000001</v>
      </c>
      <c r="O25" s="8">
        <v>10485571.507300001</v>
      </c>
      <c r="P25" s="8">
        <v>21050</v>
      </c>
      <c r="Q25" s="8">
        <v>18054</v>
      </c>
      <c r="R25" s="8">
        <v>16.594660463055298</v>
      </c>
      <c r="S25" s="8">
        <v>13.5995606650831</v>
      </c>
      <c r="T25" s="8">
        <v>12.6250377589454</v>
      </c>
      <c r="U25" s="50">
        <v>7.7189702299880896</v>
      </c>
    </row>
    <row r="26" spans="1:21" ht="12" thickBot="1">
      <c r="A26" s="68"/>
      <c r="B26" s="57" t="s">
        <v>26</v>
      </c>
      <c r="C26" s="58"/>
      <c r="D26" s="8">
        <v>549407.76939999999</v>
      </c>
      <c r="E26" s="8">
        <v>633227</v>
      </c>
      <c r="F26" s="49">
        <v>86.763162246714103</v>
      </c>
      <c r="G26" s="9"/>
      <c r="H26" s="9"/>
      <c r="I26" s="8">
        <v>115461.1416</v>
      </c>
      <c r="J26" s="49">
        <v>21.0155640365431</v>
      </c>
      <c r="K26" s="9"/>
      <c r="L26" s="9"/>
      <c r="M26" s="9"/>
      <c r="N26" s="8">
        <v>17398533.766800001</v>
      </c>
      <c r="O26" s="8">
        <v>28524916.349300001</v>
      </c>
      <c r="P26" s="8">
        <v>71637</v>
      </c>
      <c r="Q26" s="8">
        <v>60063</v>
      </c>
      <c r="R26" s="8">
        <v>19.269766744917799</v>
      </c>
      <c r="S26" s="8">
        <v>8.7734230062677092</v>
      </c>
      <c r="T26" s="8">
        <v>11.675122018547199</v>
      </c>
      <c r="U26" s="50">
        <v>-24.8536932433753</v>
      </c>
    </row>
    <row r="27" spans="1:21" ht="12" thickBot="1">
      <c r="A27" s="68"/>
      <c r="B27" s="57" t="s">
        <v>27</v>
      </c>
      <c r="C27" s="58"/>
      <c r="D27" s="8">
        <v>288902.64689999999</v>
      </c>
      <c r="E27" s="8">
        <v>269238</v>
      </c>
      <c r="F27" s="49">
        <v>107.303815546097</v>
      </c>
      <c r="G27" s="9"/>
      <c r="H27" s="9"/>
      <c r="I27" s="8">
        <v>78879.4182</v>
      </c>
      <c r="J27" s="49">
        <v>27.3031137119706</v>
      </c>
      <c r="K27" s="9"/>
      <c r="L27" s="9"/>
      <c r="M27" s="9"/>
      <c r="N27" s="8">
        <v>6595896.7624000004</v>
      </c>
      <c r="O27" s="8">
        <v>12116820.448799999</v>
      </c>
      <c r="P27" s="8">
        <v>59255</v>
      </c>
      <c r="Q27" s="8">
        <v>53760</v>
      </c>
      <c r="R27" s="8">
        <v>10.2213541666667</v>
      </c>
      <c r="S27" s="8">
        <v>5.6815392101932298</v>
      </c>
      <c r="T27" s="8">
        <v>5.8283483854166702</v>
      </c>
      <c r="U27" s="50">
        <v>-2.5188812595823702</v>
      </c>
    </row>
    <row r="28" spans="1:21" ht="12" thickBot="1">
      <c r="A28" s="68"/>
      <c r="B28" s="57" t="s">
        <v>28</v>
      </c>
      <c r="C28" s="58"/>
      <c r="D28" s="8">
        <v>909847.74269999994</v>
      </c>
      <c r="E28" s="8">
        <v>660614</v>
      </c>
      <c r="F28" s="49">
        <v>137.72759019639301</v>
      </c>
      <c r="G28" s="9"/>
      <c r="H28" s="9"/>
      <c r="I28" s="8">
        <v>64656.538200000003</v>
      </c>
      <c r="J28" s="49">
        <v>7.1063030840885304</v>
      </c>
      <c r="K28" s="9"/>
      <c r="L28" s="9"/>
      <c r="M28" s="9"/>
      <c r="N28" s="8">
        <v>23307140.8761</v>
      </c>
      <c r="O28" s="8">
        <v>40880801.646600001</v>
      </c>
      <c r="P28" s="8">
        <v>70208</v>
      </c>
      <c r="Q28" s="8">
        <v>59024</v>
      </c>
      <c r="R28" s="8">
        <v>18.9482244510708</v>
      </c>
      <c r="S28" s="8">
        <v>12.9729933198496</v>
      </c>
      <c r="T28" s="8">
        <v>12.931485949783101</v>
      </c>
      <c r="U28" s="50">
        <v>0.32097912202540002</v>
      </c>
    </row>
    <row r="29" spans="1:21" ht="12" thickBot="1">
      <c r="A29" s="68"/>
      <c r="B29" s="57" t="s">
        <v>29</v>
      </c>
      <c r="C29" s="58"/>
      <c r="D29" s="8">
        <v>500898.98849999998</v>
      </c>
      <c r="E29" s="8">
        <v>529328</v>
      </c>
      <c r="F29" s="49">
        <v>94.629225829731297</v>
      </c>
      <c r="G29" s="9"/>
      <c r="H29" s="9"/>
      <c r="I29" s="8">
        <v>83510.026199999993</v>
      </c>
      <c r="J29" s="49">
        <v>16.672029314748801</v>
      </c>
      <c r="K29" s="9"/>
      <c r="L29" s="9"/>
      <c r="M29" s="9"/>
      <c r="N29" s="8">
        <v>15429432.8147</v>
      </c>
      <c r="O29" s="8">
        <v>30363120.1446</v>
      </c>
      <c r="P29" s="8">
        <v>202326</v>
      </c>
      <c r="Q29" s="8">
        <v>178655</v>
      </c>
      <c r="R29" s="8">
        <v>13.249559206291501</v>
      </c>
      <c r="S29" s="8">
        <v>2.48017153208189</v>
      </c>
      <c r="T29" s="8">
        <v>2.8862223503400402</v>
      </c>
      <c r="U29" s="50">
        <v>-14.068591015183401</v>
      </c>
    </row>
    <row r="30" spans="1:21" ht="12" thickBot="1">
      <c r="A30" s="68"/>
      <c r="B30" s="57" t="s">
        <v>30</v>
      </c>
      <c r="C30" s="58"/>
      <c r="D30" s="8">
        <v>1286540.5055</v>
      </c>
      <c r="E30" s="8">
        <v>1272330</v>
      </c>
      <c r="F30" s="49">
        <v>101.116888346577</v>
      </c>
      <c r="G30" s="9"/>
      <c r="H30" s="9"/>
      <c r="I30" s="8">
        <v>169295.51550000001</v>
      </c>
      <c r="J30" s="49">
        <v>13.1589728248941</v>
      </c>
      <c r="K30" s="9"/>
      <c r="L30" s="9"/>
      <c r="M30" s="9"/>
      <c r="N30" s="8">
        <v>38920637.140299998</v>
      </c>
      <c r="O30" s="8">
        <v>67209316.605800003</v>
      </c>
      <c r="P30" s="8">
        <v>119578</v>
      </c>
      <c r="Q30" s="8">
        <v>90884</v>
      </c>
      <c r="R30" s="8">
        <v>31.572113903437302</v>
      </c>
      <c r="S30" s="8">
        <v>12.197254412182801</v>
      </c>
      <c r="T30" s="8">
        <v>12.1087531204612</v>
      </c>
      <c r="U30" s="50">
        <v>0.73088691165110697</v>
      </c>
    </row>
    <row r="31" spans="1:21" ht="12" thickBot="1">
      <c r="A31" s="68"/>
      <c r="B31" s="57" t="s">
        <v>31</v>
      </c>
      <c r="C31" s="58"/>
      <c r="D31" s="8">
        <v>956092.58730000001</v>
      </c>
      <c r="E31" s="8">
        <v>989312</v>
      </c>
      <c r="F31" s="49">
        <v>96.642170245584794</v>
      </c>
      <c r="G31" s="9"/>
      <c r="H31" s="9"/>
      <c r="I31" s="8">
        <v>12815.793299999999</v>
      </c>
      <c r="J31" s="49">
        <v>1.34043433347723</v>
      </c>
      <c r="K31" s="9"/>
      <c r="L31" s="9"/>
      <c r="M31" s="9"/>
      <c r="N31" s="8">
        <v>28340501.282099999</v>
      </c>
      <c r="O31" s="8">
        <v>48643255.859800003</v>
      </c>
      <c r="P31" s="8">
        <v>46521</v>
      </c>
      <c r="Q31" s="8">
        <v>36802</v>
      </c>
      <c r="R31" s="8">
        <v>26.408890821151001</v>
      </c>
      <c r="S31" s="8">
        <v>22.711216680638898</v>
      </c>
      <c r="T31" s="8">
        <v>22.220986663768301</v>
      </c>
      <c r="U31" s="50">
        <v>2.2061577385755999</v>
      </c>
    </row>
    <row r="32" spans="1:21" ht="12" thickBot="1">
      <c r="A32" s="68"/>
      <c r="B32" s="57" t="s">
        <v>32</v>
      </c>
      <c r="C32" s="58"/>
      <c r="D32" s="8">
        <v>154982.55009999999</v>
      </c>
      <c r="E32" s="8">
        <v>119064</v>
      </c>
      <c r="F32" s="49">
        <v>130.167431045488</v>
      </c>
      <c r="G32" s="9"/>
      <c r="H32" s="9"/>
      <c r="I32" s="8">
        <v>37492.201000000001</v>
      </c>
      <c r="J32" s="49">
        <v>24.191240224017999</v>
      </c>
      <c r="K32" s="9"/>
      <c r="L32" s="9"/>
      <c r="M32" s="9"/>
      <c r="N32" s="8">
        <v>5090760.0252</v>
      </c>
      <c r="O32" s="8">
        <v>8189402.7032000003</v>
      </c>
      <c r="P32" s="8">
        <v>42286</v>
      </c>
      <c r="Q32" s="8">
        <v>37674</v>
      </c>
      <c r="R32" s="8">
        <v>12.241864415777499</v>
      </c>
      <c r="S32" s="8">
        <v>4.2688788795345998</v>
      </c>
      <c r="T32" s="8">
        <v>4.1611989913468204</v>
      </c>
      <c r="U32" s="50">
        <v>2.5877130224173399</v>
      </c>
    </row>
    <row r="33" spans="1:21" ht="12" thickBot="1">
      <c r="A33" s="68"/>
      <c r="B33" s="57" t="s">
        <v>33</v>
      </c>
      <c r="C33" s="58"/>
      <c r="D33" s="8">
        <v>-17.435500000000001</v>
      </c>
      <c r="E33" s="9"/>
      <c r="F33" s="9"/>
      <c r="G33" s="9"/>
      <c r="H33" s="9"/>
      <c r="I33" s="8">
        <v>-3.5413000000000001</v>
      </c>
      <c r="J33" s="49">
        <v>20.310860026956501</v>
      </c>
      <c r="K33" s="9"/>
      <c r="L33" s="9"/>
      <c r="M33" s="9"/>
      <c r="N33" s="8">
        <v>2902.6462999999999</v>
      </c>
      <c r="O33" s="8">
        <v>6243.1540000000005</v>
      </c>
      <c r="P33" s="8">
        <v>18</v>
      </c>
      <c r="Q33" s="8">
        <v>11</v>
      </c>
      <c r="R33" s="8">
        <v>63.636363636363697</v>
      </c>
      <c r="S33" s="8">
        <v>4.43333333333333</v>
      </c>
      <c r="T33" s="8">
        <v>2.7090909090909099</v>
      </c>
      <c r="U33" s="50">
        <v>63.6465324384788</v>
      </c>
    </row>
    <row r="34" spans="1:21" ht="12" thickBot="1">
      <c r="A34" s="68"/>
      <c r="B34" s="57" t="s">
        <v>57</v>
      </c>
      <c r="C34" s="58"/>
      <c r="D34" s="9"/>
      <c r="E34" s="9"/>
      <c r="F34" s="9"/>
      <c r="G34" s="9"/>
      <c r="H34" s="9"/>
      <c r="I34" s="9"/>
      <c r="J34" s="9"/>
      <c r="K34" s="9"/>
      <c r="L34" s="9"/>
      <c r="M34" s="9"/>
      <c r="N34" s="8">
        <v>1</v>
      </c>
      <c r="O34" s="8">
        <v>1</v>
      </c>
      <c r="P34" s="9"/>
      <c r="Q34" s="9"/>
      <c r="R34" s="9"/>
      <c r="S34" s="9"/>
      <c r="T34" s="9"/>
      <c r="U34" s="17"/>
    </row>
    <row r="35" spans="1:21" ht="12" thickBot="1">
      <c r="A35" s="68"/>
      <c r="B35" s="57" t="s">
        <v>34</v>
      </c>
      <c r="C35" s="58"/>
      <c r="D35" s="8">
        <v>113385.0742</v>
      </c>
      <c r="E35" s="8">
        <v>139206</v>
      </c>
      <c r="F35" s="49">
        <v>81.451283852707505</v>
      </c>
      <c r="G35" s="9"/>
      <c r="H35" s="9"/>
      <c r="I35" s="8">
        <v>14157.651599999999</v>
      </c>
      <c r="J35" s="49">
        <v>12.486345050167101</v>
      </c>
      <c r="K35" s="9"/>
      <c r="L35" s="9"/>
      <c r="M35" s="9"/>
      <c r="N35" s="8">
        <v>2540450.5803</v>
      </c>
      <c r="O35" s="8">
        <v>3514848.7593999999</v>
      </c>
      <c r="P35" s="8">
        <v>10554</v>
      </c>
      <c r="Q35" s="8">
        <v>8395</v>
      </c>
      <c r="R35" s="8">
        <v>25.7176891006552</v>
      </c>
      <c r="S35" s="8">
        <v>10.7605036668562</v>
      </c>
      <c r="T35" s="8">
        <v>10.764096450267999</v>
      </c>
      <c r="U35" s="50">
        <v>-3.3377473236584E-2</v>
      </c>
    </row>
    <row r="36" spans="1:21" ht="12" customHeight="1" thickBot="1">
      <c r="A36" s="68"/>
      <c r="B36" s="57" t="s">
        <v>58</v>
      </c>
      <c r="C36" s="58"/>
      <c r="D36" s="9"/>
      <c r="E36" s="8">
        <v>693959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17"/>
    </row>
    <row r="37" spans="1:21" ht="12" thickBot="1">
      <c r="A37" s="68"/>
      <c r="B37" s="57" t="s">
        <v>59</v>
      </c>
      <c r="C37" s="58"/>
      <c r="D37" s="9"/>
      <c r="E37" s="8">
        <v>459762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17"/>
    </row>
    <row r="38" spans="1:21" ht="12" thickBot="1">
      <c r="A38" s="68"/>
      <c r="B38" s="57" t="s">
        <v>60</v>
      </c>
      <c r="C38" s="58"/>
      <c r="D38" s="9"/>
      <c r="E38" s="8">
        <v>356158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17"/>
    </row>
    <row r="39" spans="1:21" ht="12" customHeight="1" thickBot="1">
      <c r="A39" s="68"/>
      <c r="B39" s="57" t="s">
        <v>35</v>
      </c>
      <c r="C39" s="58"/>
      <c r="D39" s="8">
        <v>651489.31420000002</v>
      </c>
      <c r="E39" s="8">
        <v>430730</v>
      </c>
      <c r="F39" s="49">
        <v>151.25236556543501</v>
      </c>
      <c r="G39" s="9"/>
      <c r="H39" s="9"/>
      <c r="I39" s="8">
        <v>15172.155199999999</v>
      </c>
      <c r="J39" s="49">
        <v>2.3288417583073802</v>
      </c>
      <c r="K39" s="9"/>
      <c r="L39" s="9"/>
      <c r="M39" s="9"/>
      <c r="N39" s="8">
        <v>9449415.8136</v>
      </c>
      <c r="O39" s="8">
        <v>16225804.707900001</v>
      </c>
      <c r="P39" s="8">
        <v>664</v>
      </c>
      <c r="Q39" s="8">
        <v>585</v>
      </c>
      <c r="R39" s="8">
        <v>13.504273504273501</v>
      </c>
      <c r="S39" s="8">
        <v>1159.9600903614501</v>
      </c>
      <c r="T39" s="8">
        <v>1180.56854700855</v>
      </c>
      <c r="U39" s="50">
        <v>-1.7456382943049999</v>
      </c>
    </row>
    <row r="40" spans="1:21" ht="12" thickBot="1">
      <c r="A40" s="68"/>
      <c r="B40" s="57" t="s">
        <v>36</v>
      </c>
      <c r="C40" s="58"/>
      <c r="D40" s="8">
        <v>543467.17989999999</v>
      </c>
      <c r="E40" s="8">
        <v>607243</v>
      </c>
      <c r="F40" s="49">
        <v>89.497479575721798</v>
      </c>
      <c r="G40" s="9"/>
      <c r="H40" s="9"/>
      <c r="I40" s="8">
        <v>25876.132399999999</v>
      </c>
      <c r="J40" s="49">
        <v>4.76130543978043</v>
      </c>
      <c r="K40" s="9"/>
      <c r="L40" s="9"/>
      <c r="M40" s="9"/>
      <c r="N40" s="8">
        <v>15966870.8752</v>
      </c>
      <c r="O40" s="8">
        <v>26077127.532200001</v>
      </c>
      <c r="P40" s="8">
        <v>2769</v>
      </c>
      <c r="Q40" s="8">
        <v>2436</v>
      </c>
      <c r="R40" s="8">
        <v>13.669950738916301</v>
      </c>
      <c r="S40" s="8">
        <v>235.81334055615699</v>
      </c>
      <c r="T40" s="8">
        <v>247.10903940886701</v>
      </c>
      <c r="U40" s="50">
        <v>-4.5711394774270699</v>
      </c>
    </row>
    <row r="41" spans="1:21" ht="12" thickBot="1">
      <c r="A41" s="68"/>
      <c r="B41" s="57" t="s">
        <v>61</v>
      </c>
      <c r="C41" s="58"/>
      <c r="D41" s="9"/>
      <c r="E41" s="8">
        <v>177663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17"/>
    </row>
    <row r="42" spans="1:21" ht="12" thickBot="1">
      <c r="A42" s="68"/>
      <c r="B42" s="57" t="s">
        <v>62</v>
      </c>
      <c r="C42" s="58"/>
      <c r="D42" s="9"/>
      <c r="E42" s="8">
        <v>68078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17"/>
    </row>
    <row r="43" spans="1:21" ht="12" thickBot="1">
      <c r="A43" s="69"/>
      <c r="B43" s="57" t="s">
        <v>37</v>
      </c>
      <c r="C43" s="58"/>
      <c r="D43" s="10">
        <v>45132.535199999998</v>
      </c>
      <c r="E43" s="11"/>
      <c r="F43" s="11"/>
      <c r="G43" s="11"/>
      <c r="H43" s="11"/>
      <c r="I43" s="10">
        <v>5384.0014000000001</v>
      </c>
      <c r="J43" s="51">
        <v>11.9293130247201</v>
      </c>
      <c r="K43" s="11"/>
      <c r="L43" s="11"/>
      <c r="M43" s="11"/>
      <c r="N43" s="10">
        <v>1331108.0219000001</v>
      </c>
      <c r="O43" s="10">
        <v>2166043.5303000002</v>
      </c>
      <c r="P43" s="10">
        <v>66</v>
      </c>
      <c r="Q43" s="10">
        <v>49</v>
      </c>
      <c r="R43" s="10">
        <v>34.6938775510204</v>
      </c>
      <c r="S43" s="10">
        <v>798.72727272727298</v>
      </c>
      <c r="T43" s="10">
        <v>972.80408163265304</v>
      </c>
      <c r="U43" s="52">
        <v>-17.894333729894299</v>
      </c>
    </row>
  </sheetData>
  <mergeCells count="41"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A1:U4"/>
    <mergeCell ref="W1:W4"/>
    <mergeCell ref="B6:C6"/>
    <mergeCell ref="A7:C7"/>
    <mergeCell ref="B8:C8"/>
    <mergeCell ref="A8:A43"/>
    <mergeCell ref="B39:C39"/>
    <mergeCell ref="B40:C40"/>
    <mergeCell ref="B41:C41"/>
    <mergeCell ref="B42:C42"/>
    <mergeCell ref="B43:C43"/>
    <mergeCell ref="B31:C31"/>
    <mergeCell ref="B32:C32"/>
    <mergeCell ref="B33:C33"/>
    <mergeCell ref="B34:C34"/>
    <mergeCell ref="B35:C35"/>
    <mergeCell ref="B37:C37"/>
    <mergeCell ref="B38:C38"/>
    <mergeCell ref="B23:C23"/>
    <mergeCell ref="B36:C36"/>
    <mergeCell ref="B25:C25"/>
    <mergeCell ref="B26:C26"/>
    <mergeCell ref="B27:C27"/>
    <mergeCell ref="B28:C28"/>
    <mergeCell ref="B29:C29"/>
    <mergeCell ref="B30:C30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XFD1048576"/>
    </sheetView>
  </sheetViews>
  <sheetFormatPr defaultRowHeight="13.5"/>
  <cols>
    <col min="1" max="1" width="3.25" style="21" bestFit="1" customWidth="1"/>
    <col min="2" max="2" width="5.625" style="21" bestFit="1" customWidth="1"/>
    <col min="3" max="3" width="10.25" style="21" bestFit="1" customWidth="1"/>
    <col min="4" max="6" width="11.25" style="21" bestFit="1" customWidth="1"/>
    <col min="7" max="7" width="12.75" style="21" bestFit="1" customWidth="1"/>
    <col min="8" max="8" width="9" style="21"/>
    <col min="9" max="16384" width="9" style="19"/>
  </cols>
  <sheetData>
    <row r="1" spans="1:8" ht="16.5">
      <c r="A1" s="18" t="s">
        <v>63</v>
      </c>
      <c r="B1" s="18" t="s">
        <v>38</v>
      </c>
      <c r="C1" s="18" t="s">
        <v>39</v>
      </c>
      <c r="D1" s="18" t="s">
        <v>40</v>
      </c>
      <c r="E1" s="18" t="s">
        <v>41</v>
      </c>
      <c r="F1" s="18" t="s">
        <v>64</v>
      </c>
      <c r="G1" s="18" t="s">
        <v>41</v>
      </c>
      <c r="H1" s="18" t="s">
        <v>65</v>
      </c>
    </row>
    <row r="2" spans="1:8" ht="16.5">
      <c r="A2" s="20" t="s">
        <v>66</v>
      </c>
      <c r="B2" s="20">
        <v>12</v>
      </c>
      <c r="C2" s="20">
        <v>93432</v>
      </c>
      <c r="D2" s="20">
        <v>692762.29149914498</v>
      </c>
      <c r="E2" s="20">
        <v>635252.845191453</v>
      </c>
      <c r="F2" s="20">
        <v>57509.446307692298</v>
      </c>
      <c r="G2" s="20">
        <v>635252.845191453</v>
      </c>
      <c r="H2" s="20">
        <v>8.3014689184714802E-2</v>
      </c>
    </row>
    <row r="3" spans="1:8" ht="16.5">
      <c r="A3" s="20" t="s">
        <v>67</v>
      </c>
      <c r="B3" s="20">
        <v>13</v>
      </c>
      <c r="C3" s="20">
        <v>16588.349999999999</v>
      </c>
      <c r="D3" s="20">
        <v>126663.986933931</v>
      </c>
      <c r="E3" s="20">
        <v>101608.15923296299</v>
      </c>
      <c r="F3" s="20">
        <v>25055.827700968199</v>
      </c>
      <c r="G3" s="20">
        <v>101608.15923296299</v>
      </c>
      <c r="H3" s="20">
        <v>0.19781335095694999</v>
      </c>
    </row>
    <row r="4" spans="1:8" ht="16.5">
      <c r="A4" s="20" t="s">
        <v>68</v>
      </c>
      <c r="B4" s="20">
        <v>14</v>
      </c>
      <c r="C4" s="20">
        <v>133309</v>
      </c>
      <c r="D4" s="20">
        <v>186458.62583076899</v>
      </c>
      <c r="E4" s="20">
        <v>162936.435310256</v>
      </c>
      <c r="F4" s="20">
        <v>23522.190520512799</v>
      </c>
      <c r="G4" s="20">
        <v>162936.435310256</v>
      </c>
      <c r="H4" s="20">
        <v>0.12615233227054701</v>
      </c>
    </row>
    <row r="5" spans="1:8" ht="16.5">
      <c r="A5" s="20" t="s">
        <v>69</v>
      </c>
      <c r="B5" s="20">
        <v>15</v>
      </c>
      <c r="C5" s="20">
        <v>4490</v>
      </c>
      <c r="D5" s="20">
        <v>65502.985476068403</v>
      </c>
      <c r="E5" s="20">
        <v>50801.6113683761</v>
      </c>
      <c r="F5" s="20">
        <v>14701.3741076923</v>
      </c>
      <c r="G5" s="20">
        <v>50801.6113683761</v>
      </c>
      <c r="H5" s="20">
        <v>0.22443822981264699</v>
      </c>
    </row>
    <row r="6" spans="1:8" ht="16.5">
      <c r="A6" s="20" t="s">
        <v>70</v>
      </c>
      <c r="B6" s="20">
        <v>16</v>
      </c>
      <c r="C6" s="20">
        <v>6106</v>
      </c>
      <c r="D6" s="20">
        <v>254281.02342735001</v>
      </c>
      <c r="E6" s="20">
        <v>278133.83142991498</v>
      </c>
      <c r="F6" s="20">
        <v>-23852.808002564099</v>
      </c>
      <c r="G6" s="20">
        <v>278133.83142991498</v>
      </c>
      <c r="H6" s="20">
        <v>-9.38049079756791E-2</v>
      </c>
    </row>
    <row r="7" spans="1:8" ht="16.5">
      <c r="A7" s="20" t="s">
        <v>71</v>
      </c>
      <c r="B7" s="20">
        <v>17</v>
      </c>
      <c r="C7" s="20">
        <v>32981</v>
      </c>
      <c r="D7" s="20">
        <v>408303.182632479</v>
      </c>
      <c r="E7" s="20">
        <v>373291.38870170899</v>
      </c>
      <c r="F7" s="20">
        <v>35011.7939307692</v>
      </c>
      <c r="G7" s="20">
        <v>373291.38870170899</v>
      </c>
      <c r="H7" s="20">
        <v>8.5749500420338395E-2</v>
      </c>
    </row>
    <row r="8" spans="1:8" ht="16.5">
      <c r="A8" s="20" t="s">
        <v>72</v>
      </c>
      <c r="B8" s="20">
        <v>18</v>
      </c>
      <c r="C8" s="20">
        <v>55003</v>
      </c>
      <c r="D8" s="20">
        <v>193691.02079487199</v>
      </c>
      <c r="E8" s="20">
        <v>170518.84793931601</v>
      </c>
      <c r="F8" s="20">
        <v>23172.1728555556</v>
      </c>
      <c r="G8" s="20">
        <v>170518.84793931601</v>
      </c>
      <c r="H8" s="20">
        <v>0.119634729377032</v>
      </c>
    </row>
    <row r="9" spans="1:8" ht="16.5">
      <c r="A9" s="20" t="s">
        <v>73</v>
      </c>
      <c r="B9" s="20">
        <v>19</v>
      </c>
      <c r="C9" s="20">
        <v>24026</v>
      </c>
      <c r="D9" s="20">
        <v>122243.65496495699</v>
      </c>
      <c r="E9" s="20">
        <v>108944.298779487</v>
      </c>
      <c r="F9" s="20">
        <v>13299.3561854701</v>
      </c>
      <c r="G9" s="20">
        <v>108944.298779487</v>
      </c>
      <c r="H9" s="20">
        <v>0.10879383628772001</v>
      </c>
    </row>
    <row r="10" spans="1:8" ht="16.5">
      <c r="A10" s="20" t="s">
        <v>74</v>
      </c>
      <c r="B10" s="20">
        <v>21</v>
      </c>
      <c r="C10" s="20">
        <v>233060</v>
      </c>
      <c r="D10" s="20">
        <v>859320.78799999994</v>
      </c>
      <c r="E10" s="20">
        <v>789543.18629999994</v>
      </c>
      <c r="F10" s="20">
        <v>69777.601699999999</v>
      </c>
      <c r="G10" s="20">
        <v>789543.18629999994</v>
      </c>
      <c r="H10" s="20">
        <v>8.1200877104814106E-2</v>
      </c>
    </row>
    <row r="11" spans="1:8" ht="16.5">
      <c r="A11" s="20" t="s">
        <v>75</v>
      </c>
      <c r="B11" s="20">
        <v>22</v>
      </c>
      <c r="C11" s="20">
        <v>91509</v>
      </c>
      <c r="D11" s="20">
        <v>658594.32755982899</v>
      </c>
      <c r="E11" s="20">
        <v>598583.73411623901</v>
      </c>
      <c r="F11" s="20">
        <v>60010.5934435897</v>
      </c>
      <c r="G11" s="20">
        <v>598583.73411623901</v>
      </c>
      <c r="H11" s="20">
        <v>9.1119207883153502E-2</v>
      </c>
    </row>
    <row r="12" spans="1:8" ht="16.5">
      <c r="A12" s="20" t="s">
        <v>76</v>
      </c>
      <c r="B12" s="20">
        <v>23</v>
      </c>
      <c r="C12" s="20">
        <v>352569.43699999998</v>
      </c>
      <c r="D12" s="20">
        <v>1926373.71725812</v>
      </c>
      <c r="E12" s="20">
        <v>1692717.94461624</v>
      </c>
      <c r="F12" s="20">
        <v>233655.77264188</v>
      </c>
      <c r="G12" s="20">
        <v>1692717.94461624</v>
      </c>
      <c r="H12" s="20">
        <v>0.121293065072779</v>
      </c>
    </row>
    <row r="13" spans="1:8" ht="16.5">
      <c r="A13" s="20" t="s">
        <v>77</v>
      </c>
      <c r="B13" s="20">
        <v>24</v>
      </c>
      <c r="C13" s="20">
        <v>28133</v>
      </c>
      <c r="D13" s="20">
        <v>655500.59022820496</v>
      </c>
      <c r="E13" s="20">
        <v>616267.48014871799</v>
      </c>
      <c r="F13" s="20">
        <v>39233.110079487204</v>
      </c>
      <c r="G13" s="20">
        <v>616267.48014871799</v>
      </c>
      <c r="H13" s="20">
        <v>5.98521353975114E-2</v>
      </c>
    </row>
    <row r="14" spans="1:8" ht="16.5">
      <c r="A14" s="20" t="s">
        <v>78</v>
      </c>
      <c r="B14" s="20">
        <v>25</v>
      </c>
      <c r="C14" s="20">
        <v>106859</v>
      </c>
      <c r="D14" s="20">
        <v>1213519.1196000001</v>
      </c>
      <c r="E14" s="20">
        <v>1225126.1207999999</v>
      </c>
      <c r="F14" s="20">
        <v>-11607.001200000001</v>
      </c>
      <c r="G14" s="20">
        <v>1225126.1207999999</v>
      </c>
      <c r="H14" s="20">
        <v>-9.5647452211761602E-3</v>
      </c>
    </row>
    <row r="15" spans="1:8" ht="16.5">
      <c r="A15" s="20" t="s">
        <v>79</v>
      </c>
      <c r="B15" s="20">
        <v>26</v>
      </c>
      <c r="C15" s="20">
        <v>96068</v>
      </c>
      <c r="D15" s="20">
        <v>418738.70540437201</v>
      </c>
      <c r="E15" s="20">
        <v>409657.52025327901</v>
      </c>
      <c r="F15" s="20">
        <v>9081.1851510929591</v>
      </c>
      <c r="G15" s="20">
        <v>409657.52025327901</v>
      </c>
      <c r="H15" s="20">
        <v>2.1686997246465101E-2</v>
      </c>
    </row>
    <row r="16" spans="1:8" ht="16.5">
      <c r="A16" s="20" t="s">
        <v>80</v>
      </c>
      <c r="B16" s="20">
        <v>27</v>
      </c>
      <c r="C16" s="20">
        <v>234443.78899999999</v>
      </c>
      <c r="D16" s="20">
        <v>1280559.57849558</v>
      </c>
      <c r="E16" s="20">
        <v>1146713.6692212401</v>
      </c>
      <c r="F16" s="20">
        <v>133845.90927433601</v>
      </c>
      <c r="G16" s="20">
        <v>1146713.6692212401</v>
      </c>
      <c r="H16" s="20">
        <v>0.104521422916988</v>
      </c>
    </row>
    <row r="17" spans="1:8" ht="16.5">
      <c r="A17" s="20" t="s">
        <v>81</v>
      </c>
      <c r="B17" s="20">
        <v>29</v>
      </c>
      <c r="C17" s="20">
        <v>264573</v>
      </c>
      <c r="D17" s="20">
        <v>2806131.32471709</v>
      </c>
      <c r="E17" s="20">
        <v>2605669.0700094001</v>
      </c>
      <c r="F17" s="20">
        <v>200462.25470769199</v>
      </c>
      <c r="G17" s="20">
        <v>2605669.0700094001</v>
      </c>
      <c r="H17" s="20">
        <v>7.1437232086029395E-2</v>
      </c>
    </row>
    <row r="18" spans="1:8" ht="16.5">
      <c r="A18" s="20" t="s">
        <v>82</v>
      </c>
      <c r="B18" s="20">
        <v>31</v>
      </c>
      <c r="C18" s="20">
        <v>54966.317999999999</v>
      </c>
      <c r="D18" s="20">
        <v>335109.169599924</v>
      </c>
      <c r="E18" s="20">
        <v>285919.27736584301</v>
      </c>
      <c r="F18" s="20">
        <v>49189.892234081301</v>
      </c>
      <c r="G18" s="20">
        <v>285919.27736584301</v>
      </c>
      <c r="H18" s="20">
        <v>0.146787664129894</v>
      </c>
    </row>
    <row r="19" spans="1:8" ht="16.5">
      <c r="A19" s="20" t="s">
        <v>83</v>
      </c>
      <c r="B19" s="20">
        <v>32</v>
      </c>
      <c r="C19" s="20">
        <v>16268.23</v>
      </c>
      <c r="D19" s="20">
        <v>254421.85493731199</v>
      </c>
      <c r="E19" s="20">
        <v>228988.52746199601</v>
      </c>
      <c r="F19" s="20">
        <v>25433.3274753162</v>
      </c>
      <c r="G19" s="20">
        <v>228988.52746199601</v>
      </c>
      <c r="H19" s="20">
        <v>9.9965183736211702E-2</v>
      </c>
    </row>
    <row r="20" spans="1:8" ht="16.5">
      <c r="A20" s="20" t="s">
        <v>84</v>
      </c>
      <c r="B20" s="20">
        <v>33</v>
      </c>
      <c r="C20" s="20">
        <v>60978.067000000003</v>
      </c>
      <c r="D20" s="20">
        <v>549407.77159916796</v>
      </c>
      <c r="E20" s="20">
        <v>433946.645402005</v>
      </c>
      <c r="F20" s="20">
        <v>115461.126197163</v>
      </c>
      <c r="G20" s="20">
        <v>433946.645402005</v>
      </c>
      <c r="H20" s="20">
        <v>0.21015561148887499</v>
      </c>
    </row>
    <row r="21" spans="1:8" ht="16.5">
      <c r="A21" s="20" t="s">
        <v>85</v>
      </c>
      <c r="B21" s="20">
        <v>34</v>
      </c>
      <c r="C21" s="20">
        <v>55017.061999999998</v>
      </c>
      <c r="D21" s="20">
        <v>288902.58458043297</v>
      </c>
      <c r="E21" s="20">
        <v>210023.22927406101</v>
      </c>
      <c r="F21" s="20">
        <v>78879.355306371202</v>
      </c>
      <c r="G21" s="20">
        <v>210023.22927406101</v>
      </c>
      <c r="H21" s="20">
        <v>0.273030978317228</v>
      </c>
    </row>
    <row r="22" spans="1:8" ht="16.5">
      <c r="A22" s="20" t="s">
        <v>86</v>
      </c>
      <c r="B22" s="20">
        <v>35</v>
      </c>
      <c r="C22" s="20">
        <v>38434.019999999997</v>
      </c>
      <c r="D22" s="20">
        <v>909847.74220708001</v>
      </c>
      <c r="E22" s="20">
        <v>845191.23976389295</v>
      </c>
      <c r="F22" s="20">
        <v>64656.502443186801</v>
      </c>
      <c r="G22" s="20">
        <v>845191.23976389295</v>
      </c>
      <c r="H22" s="20">
        <v>7.1062991579607798E-2</v>
      </c>
    </row>
    <row r="23" spans="1:8" ht="16.5">
      <c r="A23" s="20" t="s">
        <v>87</v>
      </c>
      <c r="B23" s="20">
        <v>36</v>
      </c>
      <c r="C23" s="20">
        <v>119338.065</v>
      </c>
      <c r="D23" s="20">
        <v>500898.98744601803</v>
      </c>
      <c r="E23" s="20">
        <v>417388.95490193099</v>
      </c>
      <c r="F23" s="20">
        <v>83510.032544086294</v>
      </c>
      <c r="G23" s="20">
        <v>417388.95490193099</v>
      </c>
      <c r="H23" s="20">
        <v>0.16672030616369801</v>
      </c>
    </row>
    <row r="24" spans="1:8" ht="16.5">
      <c r="A24" s="20" t="s">
        <v>88</v>
      </c>
      <c r="B24" s="20">
        <v>37</v>
      </c>
      <c r="C24" s="20">
        <v>145634.72</v>
      </c>
      <c r="D24" s="20">
        <v>1286540.56767257</v>
      </c>
      <c r="E24" s="20">
        <v>1117245.0452390399</v>
      </c>
      <c r="F24" s="20">
        <v>169295.522433526</v>
      </c>
      <c r="G24" s="20">
        <v>1117245.0452390399</v>
      </c>
      <c r="H24" s="20">
        <v>0.13158972727909601</v>
      </c>
    </row>
    <row r="25" spans="1:8" ht="16.5">
      <c r="A25" s="20" t="s">
        <v>89</v>
      </c>
      <c r="B25" s="20">
        <v>38</v>
      </c>
      <c r="C25" s="20">
        <v>210273.43599999999</v>
      </c>
      <c r="D25" s="20">
        <v>956092.49960204202</v>
      </c>
      <c r="E25" s="20">
        <v>943276.788115929</v>
      </c>
      <c r="F25" s="20">
        <v>12815.711486112999</v>
      </c>
      <c r="G25" s="20">
        <v>943276.788115929</v>
      </c>
      <c r="H25" s="20">
        <v>1.34042589931909E-2</v>
      </c>
    </row>
    <row r="26" spans="1:8" ht="16.5">
      <c r="A26" s="20" t="s">
        <v>90</v>
      </c>
      <c r="B26" s="20">
        <v>39</v>
      </c>
      <c r="C26" s="20">
        <v>85304.926999999996</v>
      </c>
      <c r="D26" s="20">
        <v>154982.45592508899</v>
      </c>
      <c r="E26" s="20">
        <v>117490.386243284</v>
      </c>
      <c r="F26" s="20">
        <v>37492.069681804402</v>
      </c>
      <c r="G26" s="20">
        <v>117490.386243284</v>
      </c>
      <c r="H26" s="20">
        <v>0.24191170192790301</v>
      </c>
    </row>
    <row r="27" spans="1:8" ht="16.5">
      <c r="A27" s="20" t="s">
        <v>91</v>
      </c>
      <c r="B27" s="20">
        <v>40</v>
      </c>
      <c r="C27" s="20">
        <v>-5</v>
      </c>
      <c r="D27" s="20">
        <v>-17.435700000000001</v>
      </c>
      <c r="E27" s="20">
        <v>-13.8942</v>
      </c>
      <c r="F27" s="20">
        <v>-3.5415000000000001</v>
      </c>
      <c r="G27" s="20">
        <v>-13.8942</v>
      </c>
      <c r="H27" s="20">
        <v>0.203117741186187</v>
      </c>
    </row>
    <row r="28" spans="1:8" ht="16.5">
      <c r="A28" s="20" t="s">
        <v>92</v>
      </c>
      <c r="B28" s="20">
        <v>42</v>
      </c>
      <c r="C28" s="20">
        <v>6713.5010000000002</v>
      </c>
      <c r="D28" s="20">
        <v>113385.0739</v>
      </c>
      <c r="E28" s="20">
        <v>99227.421300000002</v>
      </c>
      <c r="F28" s="20">
        <v>14157.652599999999</v>
      </c>
      <c r="G28" s="20">
        <v>99227.421300000002</v>
      </c>
      <c r="H28" s="20">
        <v>0.124863459651544</v>
      </c>
    </row>
    <row r="29" spans="1:8" ht="16.5">
      <c r="A29" s="20" t="s">
        <v>93</v>
      </c>
      <c r="B29" s="20">
        <v>75</v>
      </c>
      <c r="C29" s="20">
        <v>716</v>
      </c>
      <c r="D29" s="20">
        <v>651489.31623931602</v>
      </c>
      <c r="E29" s="20">
        <v>636317.15940170898</v>
      </c>
      <c r="F29" s="20">
        <v>15172.156837606801</v>
      </c>
      <c r="G29" s="20">
        <v>636317.15940170898</v>
      </c>
      <c r="H29" s="20">
        <v>2.3288420023811301E-2</v>
      </c>
    </row>
    <row r="30" spans="1:8" ht="16.5">
      <c r="A30" s="20" t="s">
        <v>94</v>
      </c>
      <c r="B30" s="20">
        <v>76</v>
      </c>
      <c r="C30" s="20">
        <v>2736</v>
      </c>
      <c r="D30" s="20">
        <v>543467.17426752101</v>
      </c>
      <c r="E30" s="20">
        <v>517591.04950085498</v>
      </c>
      <c r="F30" s="20">
        <v>25876.1247666667</v>
      </c>
      <c r="G30" s="20">
        <v>517591.04950085498</v>
      </c>
      <c r="H30" s="20">
        <v>4.76130408456448E-2</v>
      </c>
    </row>
    <row r="31" spans="1:8" ht="16.5">
      <c r="A31" s="20" t="s">
        <v>95</v>
      </c>
      <c r="B31" s="20">
        <v>99</v>
      </c>
      <c r="C31" s="20">
        <v>67</v>
      </c>
      <c r="D31" s="20">
        <v>45132.535360411501</v>
      </c>
      <c r="E31" s="20">
        <v>39748.5336963921</v>
      </c>
      <c r="F31" s="20">
        <v>5384.0016640193599</v>
      </c>
      <c r="G31" s="20">
        <v>39748.5336963921</v>
      </c>
      <c r="H31" s="20">
        <v>0.11929313567307399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2013-07-01T00:37:03Z</dcterms:modified>
</cp:coreProperties>
</file>