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E4" i="2"/>
  <c r="F4"/>
  <c r="J4"/>
  <c r="E5"/>
  <c r="F5"/>
  <c r="J5"/>
  <c r="E6"/>
  <c r="F6"/>
  <c r="J6"/>
  <c r="E7"/>
  <c r="F7"/>
  <c r="J7"/>
  <c r="E8"/>
  <c r="F8"/>
  <c r="J8"/>
  <c r="E9"/>
  <c r="F9"/>
  <c r="J9"/>
  <c r="E10"/>
  <c r="F10"/>
  <c r="J10"/>
  <c r="E11"/>
  <c r="F11"/>
  <c r="J11"/>
  <c r="E12"/>
  <c r="F12"/>
  <c r="J12"/>
  <c r="E13"/>
  <c r="F13"/>
  <c r="J13"/>
  <c r="E14"/>
  <c r="F14"/>
  <c r="J14"/>
  <c r="E15"/>
  <c r="F15"/>
  <c r="J15"/>
  <c r="E16"/>
  <c r="F16"/>
  <c r="J16"/>
  <c r="E17"/>
  <c r="F17"/>
  <c r="J17"/>
  <c r="E18"/>
  <c r="F18"/>
  <c r="J18"/>
  <c r="E19"/>
  <c r="F19"/>
  <c r="J19"/>
  <c r="E20"/>
  <c r="F20"/>
  <c r="J20"/>
  <c r="E21"/>
  <c r="F21"/>
  <c r="J21"/>
  <c r="E22"/>
  <c r="F22"/>
  <c r="J22"/>
  <c r="E23"/>
  <c r="F23"/>
  <c r="J23"/>
  <c r="E24"/>
  <c r="F24"/>
  <c r="J24"/>
  <c r="E25"/>
  <c r="F25"/>
  <c r="J25"/>
  <c r="E26"/>
  <c r="F26"/>
  <c r="J26"/>
  <c r="E27"/>
  <c r="F27"/>
  <c r="J27"/>
  <c r="E28"/>
  <c r="F28"/>
  <c r="J28"/>
  <c r="E29"/>
  <c r="F29"/>
  <c r="J29"/>
  <c r="E30"/>
  <c r="K30" s="1"/>
  <c r="F30"/>
  <c r="E31"/>
  <c r="F31"/>
  <c r="J31"/>
  <c r="E32"/>
  <c r="F32"/>
  <c r="E33"/>
  <c r="K33" s="1"/>
  <c r="F33"/>
  <c r="E34"/>
  <c r="K34" s="1"/>
  <c r="F34"/>
  <c r="E35"/>
  <c r="F35"/>
  <c r="J35"/>
  <c r="E36"/>
  <c r="F36"/>
  <c r="J36"/>
  <c r="E37"/>
  <c r="K37" s="1"/>
  <c r="F37"/>
  <c r="E38"/>
  <c r="K38" s="1"/>
  <c r="F38"/>
  <c r="E39"/>
  <c r="F39"/>
  <c r="J39"/>
  <c r="E3"/>
  <c r="F3"/>
  <c r="I4"/>
  <c r="I5"/>
  <c r="K5" s="1"/>
  <c r="I6"/>
  <c r="I7"/>
  <c r="K7" s="1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1"/>
  <c r="K32"/>
  <c r="I35"/>
  <c r="I36"/>
  <c r="I3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K39" l="1"/>
  <c r="G19"/>
  <c r="L19" s="1"/>
  <c r="G11"/>
  <c r="G38"/>
  <c r="L38" s="1"/>
  <c r="G7"/>
  <c r="G5"/>
  <c r="L5" s="1"/>
  <c r="K36"/>
  <c r="K28"/>
  <c r="K26"/>
  <c r="K24"/>
  <c r="K22"/>
  <c r="K20"/>
  <c r="K18"/>
  <c r="K16"/>
  <c r="K14"/>
  <c r="K12"/>
  <c r="K10"/>
  <c r="K8"/>
  <c r="K6"/>
  <c r="K4"/>
  <c r="G39"/>
  <c r="K23"/>
  <c r="K21"/>
  <c r="G27"/>
  <c r="L27" s="1"/>
  <c r="G23"/>
  <c r="L23" s="1"/>
  <c r="G21"/>
  <c r="L21" s="1"/>
  <c r="G18"/>
  <c r="K29"/>
  <c r="K15"/>
  <c r="K13"/>
  <c r="G32"/>
  <c r="L32" s="1"/>
  <c r="G29"/>
  <c r="L29" s="1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34"/>
  <c r="L34" s="1"/>
  <c r="G33"/>
  <c r="L33" s="1"/>
  <c r="G31"/>
  <c r="L31" s="1"/>
  <c r="G30"/>
  <c r="L30" s="1"/>
  <c r="G25"/>
  <c r="L25" s="1"/>
  <c r="G22"/>
  <c r="L22" s="1"/>
  <c r="G17"/>
  <c r="L17" s="1"/>
  <c r="G14"/>
  <c r="L14" s="1"/>
  <c r="G9"/>
  <c r="L9" s="1"/>
  <c r="G6"/>
  <c r="L6" s="1"/>
  <c r="G37"/>
  <c r="L37" s="1"/>
  <c r="G35"/>
  <c r="L35" s="1"/>
  <c r="G28"/>
  <c r="L28" s="1"/>
  <c r="G24"/>
  <c r="L24" s="1"/>
  <c r="G20"/>
  <c r="G16"/>
  <c r="L16" s="1"/>
  <c r="G12"/>
  <c r="L12" s="1"/>
  <c r="L11"/>
  <c r="G8"/>
  <c r="L8" s="1"/>
  <c r="L7"/>
  <c r="J3"/>
  <c r="L39"/>
  <c r="L20"/>
  <c r="L18"/>
  <c r="G3"/>
  <c r="G36"/>
  <c r="L36" s="1"/>
  <c r="I3"/>
  <c r="K3" s="1"/>
  <c r="L3" l="1"/>
</calcChain>
</file>

<file path=xl/sharedStrings.xml><?xml version="1.0" encoding="utf-8"?>
<sst xmlns="http://schemas.openxmlformats.org/spreadsheetml/2006/main" count="114" uniqueCount="71">
  <si>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</si>
  <si>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</si>
  <si>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</si>
  <si>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</si>
  <si>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</si>
  <si>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</si>
  <si>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</si>
  <si>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</si>
  <si>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</si>
  <si>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</si>
  <si>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</si>
  <si>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</si>
  <si>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</si>
  <si>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</si>
  <si>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</si>
  <si>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</si>
  <si>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</si>
  <si>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</si>
  <si>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</si>
  <si>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</si>
  <si>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</si>
  <si>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</si>
  <si>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</si>
  <si>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</si>
  <si>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</si>
  <si>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</si>
  <si>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</si>
  <si>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</si>
  <si>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</si>
  <si>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</si>
  <si>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</si>
  <si>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</si>
  <si>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</si>
  <si>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</si>
  <si>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</si>
  <si>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</si>
  <si>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DEPT</t>
  </si>
  <si>
    <t>QTY</t>
  </si>
  <si>
    <t>AMT</t>
  </si>
  <si>
    <t>COST</t>
  </si>
  <si>
    <t>41-周转筐</t>
  </si>
  <si>
    <t>71-黑电</t>
  </si>
  <si>
    <t>72-空调</t>
  </si>
  <si>
    <t>73-冰箱</t>
  </si>
  <si>
    <t>77-洗衣机</t>
  </si>
  <si>
    <t>78-厨卫</t>
  </si>
  <si>
    <t>PROFIT</t>
  </si>
  <si>
    <t>PROFIT_RATE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</si>
  <si>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</si>
  <si>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</si>
  <si>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</si>
  <si>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</si>
  <si>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</si>
  <si>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 xml:space="preserve">   </t>
  </si>
  <si>
    <t>销售日报表</t>
  </si>
  <si>
    <t>以门店、商品为视角，综合分析销售金额、销售毛利及客流量增长率的变化情况</t>
  </si>
  <si>
    <t>销售预算金额</t>
  </si>
  <si>
    <t>销售预算完成率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</si>
  <si>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</si>
  <si>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</si>
  <si>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</si>
  <si>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</si>
  <si>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</si>
  <si>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</si>
  <si>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</si>
  <si>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当日客流量</t>
  </si>
  <si>
    <t>昨天客流量</t>
  </si>
  <si>
    <t>与昨天相比的客流量差异</t>
  </si>
  <si>
    <t>成交价格</t>
  </si>
  <si>
    <t>昨天销售成交价格</t>
  </si>
  <si>
    <t>与昨天相比的销售成交价格差异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</si>
</sst>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8"/>
      <color rgb="FF333399"/>
      <name val="Arial"/>
      <family val="2"/>
    </font>
    <font>
      <b/>
      <sz val="11"/>
      <color indexed="64"/>
      <name val="Arial Narrow"/>
      <charset val="1"/>
    </font>
    <font>
      <sz val="11"/>
      <color indexed="64"/>
      <name val="Arial Narrow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7" fontId="20" fillId="0" borderId="0" xfId="0" applyNumberFormat="1" applyFont="1">
      <alignment vertical="center"/>
    </xf>
    <xf numFmtId="0" fontId="27" fillId="0" borderId="19" xfId="0" applyFont="1" applyBorder="1" applyAlignment="1">
      <alignment horizontal="left"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0" fontId="22" fillId="34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26" fillId="0" borderId="0" xfId="0" applyFont="1" applyAlignment="1">
      <alignment horizontal="left" wrapText="1"/>
    </xf>
    <xf numFmtId="176" fontId="22" fillId="34" borderId="10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4" fontId="21" fillId="35" borderId="12" xfId="0" applyNumberFormat="1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4" fontId="21" fillId="35" borderId="20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28" fillId="0" borderId="0" xfId="0" applyNumberFormat="1" applyFont="1" applyAlignment="1"/>
    <xf numFmtId="1" fontId="28" fillId="0" borderId="0" xfId="0" applyNumberFormat="1" applyFont="1" applyAlignment="1"/>
    <xf numFmtId="0" fontId="29" fillId="0" borderId="0" xfId="0" applyNumberFormat="1" applyFont="1" applyAlignment="1"/>
    <xf numFmtId="1" fontId="29" fillId="0" borderId="0" xfId="0" applyNumberFormat="1" applyFont="1" applyAlignment="1"/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cid:78c0f45a2" TargetMode="External"/><Relationship Id="rId18" Type="http://schemas.openxmlformats.org/officeDocument/2006/relationships/image" Target="cid:8838026613" TargetMode="External"/><Relationship Id="rId26" Type="http://schemas.openxmlformats.org/officeDocument/2006/relationships/image" Target="cid:97aae13713" TargetMode="External"/><Relationship Id="rId39" Type="http://schemas.openxmlformats.org/officeDocument/2006/relationships/hyperlink" Target="cid:bbbaca6d2" TargetMode="External"/><Relationship Id="rId21" Type="http://schemas.openxmlformats.org/officeDocument/2006/relationships/hyperlink" Target="cid:97a5ff112" TargetMode="External"/><Relationship Id="rId34" Type="http://schemas.openxmlformats.org/officeDocument/2006/relationships/image" Target="cid:ac87b7df13" TargetMode="External"/><Relationship Id="rId42" Type="http://schemas.openxmlformats.org/officeDocument/2006/relationships/image" Target="cid:c0d5d5a813" TargetMode="External"/><Relationship Id="rId47" Type="http://schemas.openxmlformats.org/officeDocument/2006/relationships/hyperlink" Target="cid:d0b588612" TargetMode="External"/><Relationship Id="rId50" Type="http://schemas.openxmlformats.org/officeDocument/2006/relationships/image" Target="cid:dfd4546613" TargetMode="External"/><Relationship Id="rId55" Type="http://schemas.openxmlformats.org/officeDocument/2006/relationships/hyperlink" Target="cid:e76dc97e2" TargetMode="External"/><Relationship Id="rId7" Type="http://schemas.openxmlformats.org/officeDocument/2006/relationships/hyperlink" Target="cid:7393130e2" TargetMode="External"/><Relationship Id="rId2" Type="http://schemas.openxmlformats.org/officeDocument/2006/relationships/hyperlink" Target="cid:650096c02" TargetMode="External"/><Relationship Id="rId16" Type="http://schemas.openxmlformats.org/officeDocument/2006/relationships/image" Target="cid:7dde59d613" TargetMode="External"/><Relationship Id="rId20" Type="http://schemas.openxmlformats.org/officeDocument/2006/relationships/image" Target="cid:883d555513" TargetMode="External"/><Relationship Id="rId29" Type="http://schemas.openxmlformats.org/officeDocument/2006/relationships/hyperlink" Target="cid:a1ed1ff62" TargetMode="External"/><Relationship Id="rId41" Type="http://schemas.openxmlformats.org/officeDocument/2006/relationships/hyperlink" Target="cid:c0d5d5872" TargetMode="External"/><Relationship Id="rId54" Type="http://schemas.openxmlformats.org/officeDocument/2006/relationships/image" Target="cid:e1e57b1713" TargetMode="External"/><Relationship Id="rId62" Type="http://schemas.openxmlformats.org/officeDocument/2006/relationships/image" Target="cid:f456204213" TargetMode="External"/><Relationship Id="rId1" Type="http://schemas.openxmlformats.org/officeDocument/2006/relationships/image" Target="../media/image1.jpeg"/><Relationship Id="rId6" Type="http://schemas.openxmlformats.org/officeDocument/2006/relationships/image" Target="cid:738f7e7313" TargetMode="External"/><Relationship Id="rId11" Type="http://schemas.openxmlformats.org/officeDocument/2006/relationships/hyperlink" Target="cid:78be76a62" TargetMode="External"/><Relationship Id="rId24" Type="http://schemas.openxmlformats.org/officeDocument/2006/relationships/image" Target="cid:97a883f913" TargetMode="External"/><Relationship Id="rId32" Type="http://schemas.openxmlformats.org/officeDocument/2006/relationships/image" Target="cid:a711f73213" TargetMode="External"/><Relationship Id="rId37" Type="http://schemas.openxmlformats.org/officeDocument/2006/relationships/hyperlink" Target="cid:bbb631c12" TargetMode="External"/><Relationship Id="rId40" Type="http://schemas.openxmlformats.org/officeDocument/2006/relationships/image" Target="cid:bbbaca8f13" TargetMode="External"/><Relationship Id="rId45" Type="http://schemas.openxmlformats.org/officeDocument/2006/relationships/hyperlink" Target="cid:cb1fd4bc2" TargetMode="External"/><Relationship Id="rId53" Type="http://schemas.openxmlformats.org/officeDocument/2006/relationships/hyperlink" Target="cid:e1e57af62" TargetMode="External"/><Relationship Id="rId58" Type="http://schemas.openxmlformats.org/officeDocument/2006/relationships/image" Target="cid:eca83a0c13" TargetMode="External"/><Relationship Id="rId5" Type="http://schemas.openxmlformats.org/officeDocument/2006/relationships/hyperlink" Target="cid:738f7e472" TargetMode="External"/><Relationship Id="rId15" Type="http://schemas.openxmlformats.org/officeDocument/2006/relationships/hyperlink" Target="cid:7dde59952" TargetMode="External"/><Relationship Id="rId23" Type="http://schemas.openxmlformats.org/officeDocument/2006/relationships/hyperlink" Target="cid:97a883d72" TargetMode="External"/><Relationship Id="rId28" Type="http://schemas.openxmlformats.org/officeDocument/2006/relationships/image" Target="cid:9cc12f6e13" TargetMode="External"/><Relationship Id="rId36" Type="http://schemas.openxmlformats.org/officeDocument/2006/relationships/image" Target="cid:bbb2dea413" TargetMode="External"/><Relationship Id="rId49" Type="http://schemas.openxmlformats.org/officeDocument/2006/relationships/hyperlink" Target="cid:dfd4543e2" TargetMode="External"/><Relationship Id="rId57" Type="http://schemas.openxmlformats.org/officeDocument/2006/relationships/hyperlink" Target="cid:eca839e52" TargetMode="External"/><Relationship Id="rId61" Type="http://schemas.openxmlformats.org/officeDocument/2006/relationships/hyperlink" Target="cid:f456201d2" TargetMode="External"/><Relationship Id="rId10" Type="http://schemas.openxmlformats.org/officeDocument/2006/relationships/image" Target="cid:7395293113" TargetMode="External"/><Relationship Id="rId19" Type="http://schemas.openxmlformats.org/officeDocument/2006/relationships/hyperlink" Target="cid:883d552c2" TargetMode="External"/><Relationship Id="rId31" Type="http://schemas.openxmlformats.org/officeDocument/2006/relationships/hyperlink" Target="cid:a711f70c2" TargetMode="External"/><Relationship Id="rId44" Type="http://schemas.openxmlformats.org/officeDocument/2006/relationships/image" Target="cid:c5fc194a13" TargetMode="External"/><Relationship Id="rId52" Type="http://schemas.openxmlformats.org/officeDocument/2006/relationships/image" Target="cid:dfd5ecc813" TargetMode="External"/><Relationship Id="rId60" Type="http://schemas.openxmlformats.org/officeDocument/2006/relationships/image" Target="cid:ef30265413" TargetMode="External"/><Relationship Id="rId4" Type="http://schemas.openxmlformats.org/officeDocument/2006/relationships/image" Target="../media/image2.jpeg"/><Relationship Id="rId9" Type="http://schemas.openxmlformats.org/officeDocument/2006/relationships/hyperlink" Target="cid:739529052" TargetMode="External"/><Relationship Id="rId14" Type="http://schemas.openxmlformats.org/officeDocument/2006/relationships/image" Target="cid:78c0f48013" TargetMode="External"/><Relationship Id="rId22" Type="http://schemas.openxmlformats.org/officeDocument/2006/relationships/image" Target="cid:97a5ff3513" TargetMode="External"/><Relationship Id="rId27" Type="http://schemas.openxmlformats.org/officeDocument/2006/relationships/hyperlink" Target="cid:9cc12f202" TargetMode="External"/><Relationship Id="rId30" Type="http://schemas.openxmlformats.org/officeDocument/2006/relationships/image" Target="cid:a1ed202213" TargetMode="External"/><Relationship Id="rId35" Type="http://schemas.openxmlformats.org/officeDocument/2006/relationships/hyperlink" Target="cid:bbb2de7c2" TargetMode="External"/><Relationship Id="rId43" Type="http://schemas.openxmlformats.org/officeDocument/2006/relationships/hyperlink" Target="cid:c5fc19282" TargetMode="External"/><Relationship Id="rId48" Type="http://schemas.openxmlformats.org/officeDocument/2006/relationships/image" Target="cid:d0b5888713" TargetMode="External"/><Relationship Id="rId56" Type="http://schemas.openxmlformats.org/officeDocument/2006/relationships/image" Target="cid:e76dc9a413" TargetMode="External"/><Relationship Id="rId8" Type="http://schemas.openxmlformats.org/officeDocument/2006/relationships/image" Target="cid:7393133f13" TargetMode="External"/><Relationship Id="rId51" Type="http://schemas.openxmlformats.org/officeDocument/2006/relationships/hyperlink" Target="cid:dfd5ec9a2" TargetMode="External"/><Relationship Id="rId3" Type="http://schemas.openxmlformats.org/officeDocument/2006/relationships/image" Target="cid:650096f013" TargetMode="External"/><Relationship Id="rId12" Type="http://schemas.openxmlformats.org/officeDocument/2006/relationships/image" Target="cid:78be76ce13" TargetMode="External"/><Relationship Id="rId17" Type="http://schemas.openxmlformats.org/officeDocument/2006/relationships/hyperlink" Target="cid:883802342" TargetMode="External"/><Relationship Id="rId25" Type="http://schemas.openxmlformats.org/officeDocument/2006/relationships/hyperlink" Target="cid:97aae1182" TargetMode="External"/><Relationship Id="rId33" Type="http://schemas.openxmlformats.org/officeDocument/2006/relationships/hyperlink" Target="cid:ac87b7b92" TargetMode="External"/><Relationship Id="rId38" Type="http://schemas.openxmlformats.org/officeDocument/2006/relationships/image" Target="cid:bbb631eb13" TargetMode="External"/><Relationship Id="rId46" Type="http://schemas.openxmlformats.org/officeDocument/2006/relationships/image" Target="cid:cb1fd4e013" TargetMode="External"/><Relationship Id="rId59" Type="http://schemas.openxmlformats.org/officeDocument/2006/relationships/hyperlink" Target="cid:ef30262e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16" sqref="K16"/>
    </sheetView>
  </sheetViews>
  <sheetFormatPr defaultRowHeight="11.25"/>
  <cols>
    <col min="1" max="1" width="7.75" style="1" customWidth="1"/>
    <col min="2" max="2" width="3" style="19" bestFit="1" customWidth="1"/>
    <col min="3" max="4" width="9" style="1"/>
    <col min="5" max="5" width="10.5" style="1" bestFit="1" customWidth="1"/>
    <col min="6" max="6" width="12.25" style="41" bestFit="1" customWidth="1"/>
    <col min="7" max="7" width="10.5" style="1" bestFit="1" customWidth="1"/>
    <col min="8" max="8" width="9" style="41"/>
    <col min="9" max="12" width="9.75" style="12" bestFit="1" customWidth="1"/>
    <col min="13" max="16384" width="9" style="1"/>
  </cols>
  <sheetData>
    <row r="1" spans="1:12">
      <c r="A1" s="20"/>
      <c r="B1" s="21"/>
      <c r="C1" s="22"/>
      <c r="D1" s="23"/>
      <c r="E1" s="24" t="s">
        <v>0</v>
      </c>
      <c r="F1" s="38" t="s">
        <v>1</v>
      </c>
      <c r="G1" s="25" t="s">
        <v>50</v>
      </c>
      <c r="H1" s="38" t="s">
        <v>2</v>
      </c>
      <c r="I1" s="32" t="s">
        <v>48</v>
      </c>
      <c r="J1" s="33" t="s">
        <v>49</v>
      </c>
      <c r="K1" s="34" t="s">
        <v>51</v>
      </c>
      <c r="L1" s="34" t="s">
        <v>52</v>
      </c>
    </row>
    <row r="2" spans="1:12">
      <c r="A2" s="26" t="s">
        <v>3</v>
      </c>
      <c r="B2" s="27"/>
      <c r="C2" s="57" t="s">
        <v>4</v>
      </c>
      <c r="D2" s="57"/>
      <c r="E2" s="28"/>
      <c r="F2" s="39"/>
      <c r="G2" s="29"/>
      <c r="H2" s="39"/>
      <c r="I2" s="35"/>
      <c r="J2" s="36"/>
      <c r="K2" s="37"/>
      <c r="L2" s="37"/>
    </row>
    <row r="3" spans="1:12">
      <c r="A3" s="58" t="s">
        <v>5</v>
      </c>
      <c r="B3" s="58"/>
      <c r="C3" s="58"/>
      <c r="D3" s="58"/>
      <c r="E3" s="30">
        <f>RA!D7</f>
        <v>15790587.6416</v>
      </c>
      <c r="F3" s="40">
        <f>RA!I7</f>
        <v>1371366.0451</v>
      </c>
      <c r="G3" s="31">
        <f>E3-F3</f>
        <v>14419221.5965</v>
      </c>
      <c r="H3" s="42">
        <f>RA!J7</f>
        <v>8.6847055741431909</v>
      </c>
      <c r="I3" s="35">
        <f>SUM(I4:I39)</f>
        <v>15790591.392025994</v>
      </c>
      <c r="J3" s="36">
        <f>SUM(J4:J39)</f>
        <v>14419221.903566111</v>
      </c>
      <c r="K3" s="37">
        <f>E3-I3</f>
        <v>-3.7504259943962097</v>
      </c>
      <c r="L3" s="37">
        <f>G3-J3</f>
        <v>-0.30706611089408398</v>
      </c>
    </row>
    <row r="4" spans="1:12">
      <c r="A4" s="59">
        <f>RA!A8</f>
        <v>41473</v>
      </c>
      <c r="B4" s="27">
        <v>12</v>
      </c>
      <c r="C4" s="56" t="s">
        <v>6</v>
      </c>
      <c r="D4" s="56"/>
      <c r="E4" s="30">
        <f>RA!D8</f>
        <v>517283.80119999999</v>
      </c>
      <c r="F4" s="40">
        <f>RA!I8</f>
        <v>81643.133900000001</v>
      </c>
      <c r="G4" s="31">
        <f t="shared" ref="G4:G39" si="0">E4-F4</f>
        <v>435640.66729999997</v>
      </c>
      <c r="H4" s="42">
        <f>RA!J8</f>
        <v>15.783044763938801</v>
      </c>
      <c r="I4" s="35">
        <f>VLOOKUP(B4,RMS!B:D,3,FALSE)</f>
        <v>517284.179195726</v>
      </c>
      <c r="J4" s="36">
        <f>VLOOKUP(B4,RMS!B:E,4,FALSE)</f>
        <v>435640.67254444398</v>
      </c>
      <c r="K4" s="37">
        <f t="shared" ref="K4:K39" si="1">E4-I4</f>
        <v>-0.37799572601215914</v>
      </c>
      <c r="L4" s="37">
        <f t="shared" ref="L4:L39" si="2">G4-J4</f>
        <v>-5.2444440079852939E-3</v>
      </c>
    </row>
    <row r="5" spans="1:12">
      <c r="A5" s="59"/>
      <c r="B5" s="27">
        <v>13</v>
      </c>
      <c r="C5" s="56" t="s">
        <v>7</v>
      </c>
      <c r="D5" s="56"/>
      <c r="E5" s="30">
        <f>RA!D9</f>
        <v>99850.175199999998</v>
      </c>
      <c r="F5" s="40">
        <f>RA!I9</f>
        <v>19499.797900000001</v>
      </c>
      <c r="G5" s="31">
        <f t="shared" si="0"/>
        <v>80350.377299999993</v>
      </c>
      <c r="H5" s="42">
        <f>RA!J9</f>
        <v>19.529057270998202</v>
      </c>
      <c r="I5" s="35">
        <f>VLOOKUP(B5,RMS!B:D,3,FALSE)</f>
        <v>99850.169293396903</v>
      </c>
      <c r="J5" s="36">
        <f>VLOOKUP(B5,RMS!B:E,4,FALSE)</f>
        <v>80350.378721216199</v>
      </c>
      <c r="K5" s="37">
        <f t="shared" si="1"/>
        <v>5.9066030953545123E-3</v>
      </c>
      <c r="L5" s="37">
        <f t="shared" si="2"/>
        <v>-1.421216205926612E-3</v>
      </c>
    </row>
    <row r="6" spans="1:12">
      <c r="A6" s="59"/>
      <c r="B6" s="27">
        <v>14</v>
      </c>
      <c r="C6" s="56" t="s">
        <v>8</v>
      </c>
      <c r="D6" s="56"/>
      <c r="E6" s="30">
        <f>RA!D10</f>
        <v>148952.15460000001</v>
      </c>
      <c r="F6" s="40">
        <f>RA!I10</f>
        <v>31144.664199999999</v>
      </c>
      <c r="G6" s="31">
        <f t="shared" si="0"/>
        <v>117807.49040000001</v>
      </c>
      <c r="H6" s="42">
        <f>RA!J10</f>
        <v>20.909173340685602</v>
      </c>
      <c r="I6" s="35">
        <f>VLOOKUP(B6,RMS!B:D,3,FALSE)</f>
        <v>148954.420595726</v>
      </c>
      <c r="J6" s="36">
        <f>VLOOKUP(B6,RMS!B:E,4,FALSE)</f>
        <v>117807.492277778</v>
      </c>
      <c r="K6" s="37">
        <f t="shared" si="1"/>
        <v>-2.2659957259893417</v>
      </c>
      <c r="L6" s="37">
        <f t="shared" si="2"/>
        <v>-1.8777779914671555E-3</v>
      </c>
    </row>
    <row r="7" spans="1:12">
      <c r="A7" s="59"/>
      <c r="B7" s="27">
        <v>15</v>
      </c>
      <c r="C7" s="56" t="s">
        <v>9</v>
      </c>
      <c r="D7" s="56"/>
      <c r="E7" s="30">
        <f>RA!D11</f>
        <v>42903.628599999996</v>
      </c>
      <c r="F7" s="40">
        <f>RA!I11</f>
        <v>7984.8325999999997</v>
      </c>
      <c r="G7" s="31">
        <f t="shared" si="0"/>
        <v>34918.795999999995</v>
      </c>
      <c r="H7" s="42">
        <f>RA!J11</f>
        <v>18.6110892261453</v>
      </c>
      <c r="I7" s="35">
        <f>VLOOKUP(B7,RMS!B:D,3,FALSE)</f>
        <v>42903.6489</v>
      </c>
      <c r="J7" s="36">
        <f>VLOOKUP(B7,RMS!B:E,4,FALSE)</f>
        <v>34918.796000000002</v>
      </c>
      <c r="K7" s="37">
        <f t="shared" si="1"/>
        <v>-2.0300000003771856E-2</v>
      </c>
      <c r="L7" s="37">
        <f t="shared" si="2"/>
        <v>0</v>
      </c>
    </row>
    <row r="8" spans="1:12">
      <c r="A8" s="59"/>
      <c r="B8" s="27">
        <v>16</v>
      </c>
      <c r="C8" s="56" t="s">
        <v>10</v>
      </c>
      <c r="D8" s="56"/>
      <c r="E8" s="30">
        <f>RA!D12</f>
        <v>144186.61170000001</v>
      </c>
      <c r="F8" s="40">
        <f>RA!I12</f>
        <v>9396.1579999999994</v>
      </c>
      <c r="G8" s="31">
        <f t="shared" si="0"/>
        <v>134790.45370000001</v>
      </c>
      <c r="H8" s="42">
        <f>RA!J12</f>
        <v>6.5166646814268701</v>
      </c>
      <c r="I8" s="35">
        <f>VLOOKUP(B8,RMS!B:D,3,FALSE)</f>
        <v>144186.62175897401</v>
      </c>
      <c r="J8" s="36">
        <f>VLOOKUP(B8,RMS!B:E,4,FALSE)</f>
        <v>134790.45397606801</v>
      </c>
      <c r="K8" s="37">
        <f t="shared" si="1"/>
        <v>-1.0058974003186449E-2</v>
      </c>
      <c r="L8" s="37">
        <f t="shared" si="2"/>
        <v>-2.7606799267232418E-4</v>
      </c>
    </row>
    <row r="9" spans="1:12">
      <c r="A9" s="59"/>
      <c r="B9" s="27">
        <v>17</v>
      </c>
      <c r="C9" s="56" t="s">
        <v>11</v>
      </c>
      <c r="D9" s="56"/>
      <c r="E9" s="30">
        <f>RA!D13</f>
        <v>281203.90279999998</v>
      </c>
      <c r="F9" s="40">
        <f>RA!I13</f>
        <v>47696.138700000003</v>
      </c>
      <c r="G9" s="31">
        <f t="shared" si="0"/>
        <v>233507.76409999997</v>
      </c>
      <c r="H9" s="42">
        <f>RA!J13</f>
        <v>16.9614070875548</v>
      </c>
      <c r="I9" s="35">
        <f>VLOOKUP(B9,RMS!B:D,3,FALSE)</f>
        <v>281203.986638462</v>
      </c>
      <c r="J9" s="36">
        <f>VLOOKUP(B9,RMS!B:E,4,FALSE)</f>
        <v>233507.762694017</v>
      </c>
      <c r="K9" s="37">
        <f t="shared" si="1"/>
        <v>-8.3838462014682591E-2</v>
      </c>
      <c r="L9" s="37">
        <f t="shared" si="2"/>
        <v>1.405982970027253E-3</v>
      </c>
    </row>
    <row r="10" spans="1:12">
      <c r="A10" s="59"/>
      <c r="B10" s="27">
        <v>18</v>
      </c>
      <c r="C10" s="56" t="s">
        <v>12</v>
      </c>
      <c r="D10" s="56"/>
      <c r="E10" s="30">
        <f>RA!D14</f>
        <v>143941.4289</v>
      </c>
      <c r="F10" s="40">
        <f>RA!I14</f>
        <v>8788.9923999999992</v>
      </c>
      <c r="G10" s="31">
        <f t="shared" si="0"/>
        <v>135152.43650000001</v>
      </c>
      <c r="H10" s="42">
        <f>RA!J14</f>
        <v>6.1059505016487998</v>
      </c>
      <c r="I10" s="35">
        <f>VLOOKUP(B10,RMS!B:D,3,FALSE)</f>
        <v>143941.41215470101</v>
      </c>
      <c r="J10" s="36">
        <f>VLOOKUP(B10,RMS!B:E,4,FALSE)</f>
        <v>135152.43721111101</v>
      </c>
      <c r="K10" s="37">
        <f t="shared" si="1"/>
        <v>1.6745298984460533E-2</v>
      </c>
      <c r="L10" s="37">
        <f t="shared" si="2"/>
        <v>-7.1111100260168314E-4</v>
      </c>
    </row>
    <row r="11" spans="1:12">
      <c r="A11" s="59"/>
      <c r="B11" s="27">
        <v>19</v>
      </c>
      <c r="C11" s="56" t="s">
        <v>13</v>
      </c>
      <c r="D11" s="56"/>
      <c r="E11" s="30">
        <f>RA!D15</f>
        <v>139625.04670000001</v>
      </c>
      <c r="F11" s="40">
        <f>RA!I15</f>
        <v>8450.8062000000009</v>
      </c>
      <c r="G11" s="31">
        <f t="shared" si="0"/>
        <v>131174.24050000001</v>
      </c>
      <c r="H11" s="42">
        <f>RA!J15</f>
        <v>6.0525001779641299</v>
      </c>
      <c r="I11" s="35">
        <f>VLOOKUP(B11,RMS!B:D,3,FALSE)</f>
        <v>139625.094097436</v>
      </c>
      <c r="J11" s="36">
        <f>VLOOKUP(B11,RMS!B:E,4,FALSE)</f>
        <v>131174.24113333301</v>
      </c>
      <c r="K11" s="37">
        <f t="shared" si="1"/>
        <v>-4.7397435992024839E-2</v>
      </c>
      <c r="L11" s="37">
        <f t="shared" si="2"/>
        <v>-6.3333299476653337E-4</v>
      </c>
    </row>
    <row r="12" spans="1:12">
      <c r="A12" s="59"/>
      <c r="B12" s="27">
        <v>21</v>
      </c>
      <c r="C12" s="56" t="s">
        <v>14</v>
      </c>
      <c r="D12" s="56"/>
      <c r="E12" s="30">
        <f>RA!D16</f>
        <v>949478.8162</v>
      </c>
      <c r="F12" s="40">
        <f>RA!I16</f>
        <v>-11806.049800000001</v>
      </c>
      <c r="G12" s="31">
        <f t="shared" si="0"/>
        <v>961284.86600000004</v>
      </c>
      <c r="H12" s="42">
        <f>RA!J16</f>
        <v>-1.2434242448135999</v>
      </c>
      <c r="I12" s="35">
        <f>VLOOKUP(B12,RMS!B:D,3,FALSE)</f>
        <v>949478.54940000002</v>
      </c>
      <c r="J12" s="36">
        <f>VLOOKUP(B12,RMS!B:E,4,FALSE)</f>
        <v>961284.86600000004</v>
      </c>
      <c r="K12" s="37">
        <f t="shared" si="1"/>
        <v>0.26679999998304993</v>
      </c>
      <c r="L12" s="37">
        <f t="shared" si="2"/>
        <v>0</v>
      </c>
    </row>
    <row r="13" spans="1:12">
      <c r="A13" s="59"/>
      <c r="B13" s="27">
        <v>22</v>
      </c>
      <c r="C13" s="56" t="s">
        <v>15</v>
      </c>
      <c r="D13" s="56"/>
      <c r="E13" s="30">
        <f>RA!D17</f>
        <v>641536.4264</v>
      </c>
      <c r="F13" s="40">
        <f>RA!I17</f>
        <v>45496.621599999999</v>
      </c>
      <c r="G13" s="31">
        <f t="shared" si="0"/>
        <v>596039.80480000004</v>
      </c>
      <c r="H13" s="42">
        <f>RA!J17</f>
        <v>7.0918220272082699</v>
      </c>
      <c r="I13" s="35">
        <f>VLOOKUP(B13,RMS!B:D,3,FALSE)</f>
        <v>641536.45983760699</v>
      </c>
      <c r="J13" s="36">
        <f>VLOOKUP(B13,RMS!B:E,4,FALSE)</f>
        <v>596039.80352734996</v>
      </c>
      <c r="K13" s="37">
        <f t="shared" si="1"/>
        <v>-3.3437606994993985E-2</v>
      </c>
      <c r="L13" s="37">
        <f t="shared" si="2"/>
        <v>1.2726500863209367E-3</v>
      </c>
    </row>
    <row r="14" spans="1:12">
      <c r="A14" s="59"/>
      <c r="B14" s="27">
        <v>23</v>
      </c>
      <c r="C14" s="56" t="s">
        <v>16</v>
      </c>
      <c r="D14" s="56"/>
      <c r="E14" s="30">
        <f>RA!D18</f>
        <v>1622178.0123999999</v>
      </c>
      <c r="F14" s="40">
        <f>RA!I18</f>
        <v>145268.16310000001</v>
      </c>
      <c r="G14" s="31">
        <f t="shared" si="0"/>
        <v>1476909.8492999999</v>
      </c>
      <c r="H14" s="42">
        <f>RA!J18</f>
        <v>8.9551308173063493</v>
      </c>
      <c r="I14" s="35">
        <f>VLOOKUP(B14,RMS!B:D,3,FALSE)</f>
        <v>1622177.9637726501</v>
      </c>
      <c r="J14" s="36">
        <f>VLOOKUP(B14,RMS!B:E,4,FALSE)</f>
        <v>1476909.86923077</v>
      </c>
      <c r="K14" s="37">
        <f t="shared" si="1"/>
        <v>4.8627349780872464E-2</v>
      </c>
      <c r="L14" s="37">
        <f t="shared" si="2"/>
        <v>-1.993077015504241E-2</v>
      </c>
    </row>
    <row r="15" spans="1:12">
      <c r="A15" s="59"/>
      <c r="B15" s="27">
        <v>24</v>
      </c>
      <c r="C15" s="56" t="s">
        <v>17</v>
      </c>
      <c r="D15" s="56"/>
      <c r="E15" s="30">
        <f>RA!D19</f>
        <v>455179.86229999998</v>
      </c>
      <c r="F15" s="40">
        <f>RA!I19</f>
        <v>35833.869400000003</v>
      </c>
      <c r="G15" s="31">
        <f t="shared" si="0"/>
        <v>419345.99289999995</v>
      </c>
      <c r="H15" s="42">
        <f>RA!J19</f>
        <v>7.87246369356793</v>
      </c>
      <c r="I15" s="35">
        <f>VLOOKUP(B15,RMS!B:D,3,FALSE)</f>
        <v>455179.798507692</v>
      </c>
      <c r="J15" s="36">
        <f>VLOOKUP(B15,RMS!B:E,4,FALSE)</f>
        <v>419345.99307692301</v>
      </c>
      <c r="K15" s="37">
        <f t="shared" si="1"/>
        <v>6.3792307977564633E-2</v>
      </c>
      <c r="L15" s="37">
        <f t="shared" si="2"/>
        <v>-1.7692305846139789E-4</v>
      </c>
    </row>
    <row r="16" spans="1:12">
      <c r="A16" s="59"/>
      <c r="B16" s="27">
        <v>25</v>
      </c>
      <c r="C16" s="56" t="s">
        <v>18</v>
      </c>
      <c r="D16" s="56"/>
      <c r="E16" s="30">
        <f>RA!D20</f>
        <v>795057.45779999997</v>
      </c>
      <c r="F16" s="40">
        <f>RA!I20</f>
        <v>23706.198899999999</v>
      </c>
      <c r="G16" s="31">
        <f t="shared" si="0"/>
        <v>771351.25890000002</v>
      </c>
      <c r="H16" s="42">
        <f>RA!J20</f>
        <v>2.9816963123139999</v>
      </c>
      <c r="I16" s="35">
        <f>VLOOKUP(B16,RMS!B:D,3,FALSE)</f>
        <v>795057.51419999998</v>
      </c>
      <c r="J16" s="36">
        <f>VLOOKUP(B16,RMS!B:E,4,FALSE)</f>
        <v>771351.25890000002</v>
      </c>
      <c r="K16" s="37">
        <f t="shared" si="1"/>
        <v>-5.6400000001303852E-2</v>
      </c>
      <c r="L16" s="37">
        <f t="shared" si="2"/>
        <v>0</v>
      </c>
    </row>
    <row r="17" spans="1:12">
      <c r="A17" s="59"/>
      <c r="B17" s="27">
        <v>26</v>
      </c>
      <c r="C17" s="56" t="s">
        <v>19</v>
      </c>
      <c r="D17" s="56"/>
      <c r="E17" s="30">
        <f>RA!D21</f>
        <v>410122.67550000001</v>
      </c>
      <c r="F17" s="40">
        <f>RA!I21</f>
        <v>7237.3530000000001</v>
      </c>
      <c r="G17" s="31">
        <f t="shared" si="0"/>
        <v>402885.32250000001</v>
      </c>
      <c r="H17" s="42">
        <f>RA!J21</f>
        <v>1.7646800414477399</v>
      </c>
      <c r="I17" s="35">
        <f>VLOOKUP(B17,RMS!B:D,3,FALSE)</f>
        <v>410122.511884237</v>
      </c>
      <c r="J17" s="36">
        <f>VLOOKUP(B17,RMS!B:E,4,FALSE)</f>
        <v>402885.32248817798</v>
      </c>
      <c r="K17" s="37">
        <f t="shared" si="1"/>
        <v>0.16361576301278546</v>
      </c>
      <c r="L17" s="37">
        <f t="shared" si="2"/>
        <v>1.1822034139186144E-5</v>
      </c>
    </row>
    <row r="18" spans="1:12">
      <c r="A18" s="59"/>
      <c r="B18" s="27">
        <v>27</v>
      </c>
      <c r="C18" s="56" t="s">
        <v>20</v>
      </c>
      <c r="D18" s="56"/>
      <c r="E18" s="30">
        <f>RA!D22</f>
        <v>1098551.3994</v>
      </c>
      <c r="F18" s="40">
        <f>RA!I22</f>
        <v>131816.1317</v>
      </c>
      <c r="G18" s="31">
        <f t="shared" si="0"/>
        <v>966735.26769999997</v>
      </c>
      <c r="H18" s="42">
        <f>RA!J22</f>
        <v>11.9990864125242</v>
      </c>
      <c r="I18" s="35">
        <f>VLOOKUP(B18,RMS!B:D,3,FALSE)</f>
        <v>1098551.71728319</v>
      </c>
      <c r="J18" s="36">
        <f>VLOOKUP(B18,RMS!B:E,4,FALSE)</f>
        <v>966735.27034070797</v>
      </c>
      <c r="K18" s="37">
        <f t="shared" si="1"/>
        <v>-0.31788319000042975</v>
      </c>
      <c r="L18" s="37">
        <f t="shared" si="2"/>
        <v>-2.6407080003991723E-3</v>
      </c>
    </row>
    <row r="19" spans="1:12">
      <c r="A19" s="59"/>
      <c r="B19" s="27">
        <v>29</v>
      </c>
      <c r="C19" s="56" t="s">
        <v>21</v>
      </c>
      <c r="D19" s="56"/>
      <c r="E19" s="30">
        <f>RA!D23</f>
        <v>2341946.7702000001</v>
      </c>
      <c r="F19" s="40">
        <f>RA!I23</f>
        <v>174184.16089999999</v>
      </c>
      <c r="G19" s="31">
        <f t="shared" si="0"/>
        <v>2167762.6093000001</v>
      </c>
      <c r="H19" s="42">
        <f>RA!J23</f>
        <v>7.43757984239432</v>
      </c>
      <c r="I19" s="35">
        <f>VLOOKUP(B19,RMS!B:D,3,FALSE)</f>
        <v>2341947.9580487199</v>
      </c>
      <c r="J19" s="36">
        <f>VLOOKUP(B19,RMS!B:E,4,FALSE)</f>
        <v>2167762.6416726499</v>
      </c>
      <c r="K19" s="37">
        <f t="shared" si="1"/>
        <v>-1.1878487197682261</v>
      </c>
      <c r="L19" s="37">
        <f t="shared" si="2"/>
        <v>-3.2372649759054184E-2</v>
      </c>
    </row>
    <row r="20" spans="1:12">
      <c r="A20" s="59"/>
      <c r="B20" s="27">
        <v>31</v>
      </c>
      <c r="C20" s="56" t="s">
        <v>22</v>
      </c>
      <c r="D20" s="56"/>
      <c r="E20" s="30">
        <f>RA!D24</f>
        <v>300307.7267</v>
      </c>
      <c r="F20" s="40">
        <f>RA!I24</f>
        <v>47021.419300000001</v>
      </c>
      <c r="G20" s="31">
        <f t="shared" si="0"/>
        <v>253286.30739999999</v>
      </c>
      <c r="H20" s="42">
        <f>RA!J24</f>
        <v>15.657745412249501</v>
      </c>
      <c r="I20" s="35">
        <f>VLOOKUP(B20,RMS!B:D,3,FALSE)</f>
        <v>300307.74578141602</v>
      </c>
      <c r="J20" s="36">
        <f>VLOOKUP(B20,RMS!B:E,4,FALSE)</f>
        <v>253286.300303948</v>
      </c>
      <c r="K20" s="37">
        <f t="shared" si="1"/>
        <v>-1.9081416015978903E-2</v>
      </c>
      <c r="L20" s="37">
        <f t="shared" si="2"/>
        <v>7.0960519951768219E-3</v>
      </c>
    </row>
    <row r="21" spans="1:12">
      <c r="A21" s="59"/>
      <c r="B21" s="27">
        <v>32</v>
      </c>
      <c r="C21" s="56" t="s">
        <v>23</v>
      </c>
      <c r="D21" s="56"/>
      <c r="E21" s="30">
        <f>RA!D25</f>
        <v>210823.93789999999</v>
      </c>
      <c r="F21" s="40">
        <f>RA!I25</f>
        <v>18772.368200000001</v>
      </c>
      <c r="G21" s="31">
        <f t="shared" si="0"/>
        <v>192051.56969999999</v>
      </c>
      <c r="H21" s="42">
        <f>RA!J25</f>
        <v>8.9042868599220899</v>
      </c>
      <c r="I21" s="35">
        <f>VLOOKUP(B21,RMS!B:D,3,FALSE)</f>
        <v>210823.93622595901</v>
      </c>
      <c r="J21" s="36">
        <f>VLOOKUP(B21,RMS!B:E,4,FALSE)</f>
        <v>192051.58488469699</v>
      </c>
      <c r="K21" s="37">
        <f t="shared" si="1"/>
        <v>1.6740409773774445E-3</v>
      </c>
      <c r="L21" s="37">
        <f t="shared" si="2"/>
        <v>-1.5184696996584535E-2</v>
      </c>
    </row>
    <row r="22" spans="1:12">
      <c r="A22" s="59"/>
      <c r="B22" s="27">
        <v>33</v>
      </c>
      <c r="C22" s="56" t="s">
        <v>24</v>
      </c>
      <c r="D22" s="56"/>
      <c r="E22" s="30">
        <f>RA!D26</f>
        <v>621761.50300000003</v>
      </c>
      <c r="F22" s="40">
        <f>RA!I26</f>
        <v>100129.9066</v>
      </c>
      <c r="G22" s="31">
        <f t="shared" si="0"/>
        <v>521631.59640000004</v>
      </c>
      <c r="H22" s="42">
        <f>RA!J26</f>
        <v>16.104230660289002</v>
      </c>
      <c r="I22" s="35">
        <f>VLOOKUP(B22,RMS!B:D,3,FALSE)</f>
        <v>621761.48279152904</v>
      </c>
      <c r="J22" s="36">
        <f>VLOOKUP(B22,RMS!B:E,4,FALSE)</f>
        <v>521631.90362598898</v>
      </c>
      <c r="K22" s="37">
        <f t="shared" si="1"/>
        <v>2.0208470989018679E-2</v>
      </c>
      <c r="L22" s="37">
        <f t="shared" si="2"/>
        <v>-0.30722598894499242</v>
      </c>
    </row>
    <row r="23" spans="1:12">
      <c r="A23" s="59"/>
      <c r="B23" s="27">
        <v>34</v>
      </c>
      <c r="C23" s="56" t="s">
        <v>25</v>
      </c>
      <c r="D23" s="56"/>
      <c r="E23" s="30">
        <f>RA!D27</f>
        <v>229983.77669999999</v>
      </c>
      <c r="F23" s="40">
        <f>RA!I27</f>
        <v>64032.544000000002</v>
      </c>
      <c r="G23" s="31">
        <f t="shared" si="0"/>
        <v>165951.23269999999</v>
      </c>
      <c r="H23" s="42">
        <f>RA!J27</f>
        <v>27.842200401607698</v>
      </c>
      <c r="I23" s="35">
        <f>VLOOKUP(B23,RMS!B:D,3,FALSE)</f>
        <v>229983.72963165399</v>
      </c>
      <c r="J23" s="36">
        <f>VLOOKUP(B23,RMS!B:E,4,FALSE)</f>
        <v>165951.23370214799</v>
      </c>
      <c r="K23" s="37">
        <f t="shared" si="1"/>
        <v>4.7068346000742167E-2</v>
      </c>
      <c r="L23" s="37">
        <f t="shared" si="2"/>
        <v>-1.0021479974966496E-3</v>
      </c>
    </row>
    <row r="24" spans="1:12">
      <c r="A24" s="59"/>
      <c r="B24" s="27">
        <v>35</v>
      </c>
      <c r="C24" s="56" t="s">
        <v>26</v>
      </c>
      <c r="D24" s="56"/>
      <c r="E24" s="30">
        <f>RA!D28</f>
        <v>807593.01170000003</v>
      </c>
      <c r="F24" s="40">
        <f>RA!I28</f>
        <v>45995.705800000003</v>
      </c>
      <c r="G24" s="31">
        <f t="shared" si="0"/>
        <v>761597.30590000004</v>
      </c>
      <c r="H24" s="42">
        <f>RA!J28</f>
        <v>5.6954066136825601</v>
      </c>
      <c r="I24" s="35">
        <f>VLOOKUP(B24,RMS!B:D,3,FALSE)</f>
        <v>807593.01116814197</v>
      </c>
      <c r="J24" s="36">
        <f>VLOOKUP(B24,RMS!B:E,4,FALSE)</f>
        <v>761597.34632782603</v>
      </c>
      <c r="K24" s="37">
        <f t="shared" si="1"/>
        <v>5.3185806609690189E-4</v>
      </c>
      <c r="L24" s="37">
        <f t="shared" si="2"/>
        <v>-4.0427825995720923E-2</v>
      </c>
    </row>
    <row r="25" spans="1:12">
      <c r="A25" s="59"/>
      <c r="B25" s="27">
        <v>36</v>
      </c>
      <c r="C25" s="56" t="s">
        <v>27</v>
      </c>
      <c r="D25" s="56"/>
      <c r="E25" s="30">
        <f>RA!D29</f>
        <v>534181.18050000002</v>
      </c>
      <c r="F25" s="40">
        <f>RA!I29</f>
        <v>74892.450100000002</v>
      </c>
      <c r="G25" s="31">
        <f t="shared" si="0"/>
        <v>459288.7304</v>
      </c>
      <c r="H25" s="42">
        <f>RA!J29</f>
        <v>14.020046537375199</v>
      </c>
      <c r="I25" s="35">
        <f>VLOOKUP(B25,RMS!B:D,3,FALSE)</f>
        <v>534181.17948407098</v>
      </c>
      <c r="J25" s="36">
        <f>VLOOKUP(B25,RMS!B:E,4,FALSE)</f>
        <v>459288.64854000299</v>
      </c>
      <c r="K25" s="37">
        <f t="shared" si="1"/>
        <v>1.015929039567709E-3</v>
      </c>
      <c r="L25" s="37">
        <f t="shared" si="2"/>
        <v>8.1859997007995844E-2</v>
      </c>
    </row>
    <row r="26" spans="1:12">
      <c r="A26" s="59"/>
      <c r="B26" s="27">
        <v>37</v>
      </c>
      <c r="C26" s="56" t="s">
        <v>28</v>
      </c>
      <c r="D26" s="56"/>
      <c r="E26" s="30">
        <f>RA!D30</f>
        <v>971157.09169999999</v>
      </c>
      <c r="F26" s="40">
        <f>RA!I30</f>
        <v>137953.97229999999</v>
      </c>
      <c r="G26" s="31">
        <f t="shared" si="0"/>
        <v>833203.11939999997</v>
      </c>
      <c r="H26" s="42">
        <f>RA!J30</f>
        <v>14.205114031398701</v>
      </c>
      <c r="I26" s="35">
        <f>VLOOKUP(B26,RMS!B:D,3,FALSE)</f>
        <v>971157.09689203498</v>
      </c>
      <c r="J26" s="36">
        <f>VLOOKUP(B26,RMS!B:E,4,FALSE)</f>
        <v>833203.10055484402</v>
      </c>
      <c r="K26" s="37">
        <f t="shared" si="1"/>
        <v>-5.1920349942520261E-3</v>
      </c>
      <c r="L26" s="37">
        <f t="shared" si="2"/>
        <v>1.8845155951566994E-2</v>
      </c>
    </row>
    <row r="27" spans="1:12">
      <c r="A27" s="59"/>
      <c r="B27" s="27">
        <v>38</v>
      </c>
      <c r="C27" s="56" t="s">
        <v>29</v>
      </c>
      <c r="D27" s="56"/>
      <c r="E27" s="30">
        <f>RA!D31</f>
        <v>1027625.7592</v>
      </c>
      <c r="F27" s="40">
        <f>RA!I31</f>
        <v>26138.5164</v>
      </c>
      <c r="G27" s="31">
        <f t="shared" si="0"/>
        <v>1001487.2428</v>
      </c>
      <c r="H27" s="42">
        <f>RA!J31</f>
        <v>2.5435832223930102</v>
      </c>
      <c r="I27" s="35">
        <f>VLOOKUP(B27,RMS!B:D,3,FALSE)</f>
        <v>1027625.8005726699</v>
      </c>
      <c r="J27" s="36">
        <f>VLOOKUP(B27,RMS!B:E,4,FALSE)</f>
        <v>1001487.2451823</v>
      </c>
      <c r="K27" s="37">
        <f t="shared" si="1"/>
        <v>-4.1372669977135956E-2</v>
      </c>
      <c r="L27" s="37">
        <f t="shared" si="2"/>
        <v>-2.3822999792173505E-3</v>
      </c>
    </row>
    <row r="28" spans="1:12">
      <c r="A28" s="59"/>
      <c r="B28" s="27">
        <v>39</v>
      </c>
      <c r="C28" s="56" t="s">
        <v>30</v>
      </c>
      <c r="D28" s="56"/>
      <c r="E28" s="30">
        <f>RA!D32</f>
        <v>125209.6532</v>
      </c>
      <c r="F28" s="40">
        <f>RA!I32</f>
        <v>31810.505799999999</v>
      </c>
      <c r="G28" s="31">
        <f t="shared" si="0"/>
        <v>93399.147400000002</v>
      </c>
      <c r="H28" s="42">
        <f>RA!J32</f>
        <v>25.405793392933099</v>
      </c>
      <c r="I28" s="35">
        <f>VLOOKUP(B28,RMS!B:D,3,FALSE)</f>
        <v>125209.57735615299</v>
      </c>
      <c r="J28" s="36">
        <f>VLOOKUP(B28,RMS!B:E,4,FALSE)</f>
        <v>93399.153893398296</v>
      </c>
      <c r="K28" s="37">
        <f t="shared" si="1"/>
        <v>7.5843847007490695E-2</v>
      </c>
      <c r="L28" s="37">
        <f t="shared" si="2"/>
        <v>-6.4933982939692214E-3</v>
      </c>
    </row>
    <row r="29" spans="1:12">
      <c r="A29" s="59"/>
      <c r="B29" s="27">
        <v>40</v>
      </c>
      <c r="C29" s="56" t="s">
        <v>31</v>
      </c>
      <c r="D29" s="56"/>
      <c r="E29" s="30">
        <f>RA!D33</f>
        <v>-35.722200000000001</v>
      </c>
      <c r="F29" s="40">
        <f>RA!I33</f>
        <v>-7.0129000000000001</v>
      </c>
      <c r="G29" s="31">
        <f t="shared" si="0"/>
        <v>-28.709299999999999</v>
      </c>
      <c r="H29" s="42">
        <f>RA!J33</f>
        <v>19.6317695998567</v>
      </c>
      <c r="I29" s="35">
        <f>VLOOKUP(B29,RMS!B:D,3,FALSE)</f>
        <v>-35.722299999999997</v>
      </c>
      <c r="J29" s="36">
        <f>VLOOKUP(B29,RMS!B:E,4,FALSE)</f>
        <v>-28.709299999999999</v>
      </c>
      <c r="K29" s="37">
        <f t="shared" si="1"/>
        <v>9.9999999996214228E-5</v>
      </c>
      <c r="L29" s="37">
        <f t="shared" si="2"/>
        <v>0</v>
      </c>
    </row>
    <row r="30" spans="1:12">
      <c r="A30" s="59"/>
      <c r="B30" s="27">
        <v>41</v>
      </c>
      <c r="C30" s="56" t="s">
        <v>40</v>
      </c>
      <c r="D30" s="56"/>
      <c r="E30" s="30">
        <f>RA!D34</f>
        <v>0</v>
      </c>
      <c r="F30" s="40">
        <f>RA!I34</f>
        <v>0</v>
      </c>
      <c r="G30" s="31">
        <f t="shared" si="0"/>
        <v>0</v>
      </c>
      <c r="H30" s="42">
        <f>RA!J34</f>
        <v>0</v>
      </c>
      <c r="I30" s="35">
        <v>0</v>
      </c>
      <c r="J30" s="36">
        <v>0</v>
      </c>
      <c r="K30" s="37">
        <f t="shared" si="1"/>
        <v>0</v>
      </c>
      <c r="L30" s="37">
        <f t="shared" si="2"/>
        <v>0</v>
      </c>
    </row>
    <row r="31" spans="1:12">
      <c r="A31" s="59"/>
      <c r="B31" s="27">
        <v>42</v>
      </c>
      <c r="C31" s="56" t="s">
        <v>32</v>
      </c>
      <c r="D31" s="56"/>
      <c r="E31" s="30">
        <f>RA!D35</f>
        <v>148453.87760000001</v>
      </c>
      <c r="F31" s="40">
        <f>RA!I35</f>
        <v>12588.386699999999</v>
      </c>
      <c r="G31" s="31">
        <f t="shared" si="0"/>
        <v>135865.4909</v>
      </c>
      <c r="H31" s="42">
        <f>RA!J35</f>
        <v>8.4796617666792393</v>
      </c>
      <c r="I31" s="35">
        <f>VLOOKUP(B31,RMS!B:D,3,FALSE)</f>
        <v>148453.87719999999</v>
      </c>
      <c r="J31" s="36">
        <f>VLOOKUP(B31,RMS!B:E,4,FALSE)</f>
        <v>135865.47169999999</v>
      </c>
      <c r="K31" s="37">
        <f t="shared" si="1"/>
        <v>4.0000001899898052E-4</v>
      </c>
      <c r="L31" s="37">
        <f t="shared" si="2"/>
        <v>1.9200000009732321E-2</v>
      </c>
    </row>
    <row r="32" spans="1:12">
      <c r="A32" s="59"/>
      <c r="B32" s="27">
        <v>71</v>
      </c>
      <c r="C32" s="56" t="s">
        <v>41</v>
      </c>
      <c r="D32" s="56"/>
      <c r="E32" s="30">
        <f>RA!D36</f>
        <v>0</v>
      </c>
      <c r="F32" s="40">
        <f>RA!I36</f>
        <v>0</v>
      </c>
      <c r="G32" s="31">
        <f t="shared" si="0"/>
        <v>0</v>
      </c>
      <c r="H32" s="42">
        <f>RA!J36</f>
        <v>0</v>
      </c>
      <c r="I32" s="35">
        <v>0</v>
      </c>
      <c r="J32" s="36">
        <v>0</v>
      </c>
      <c r="K32" s="37">
        <f t="shared" si="1"/>
        <v>0</v>
      </c>
      <c r="L32" s="37">
        <f t="shared" si="2"/>
        <v>0</v>
      </c>
    </row>
    <row r="33" spans="1:12">
      <c r="A33" s="59"/>
      <c r="B33" s="27">
        <v>72</v>
      </c>
      <c r="C33" s="56" t="s">
        <v>42</v>
      </c>
      <c r="D33" s="56"/>
      <c r="E33" s="30">
        <f>RA!D37</f>
        <v>0</v>
      </c>
      <c r="F33" s="40">
        <f>RA!I37</f>
        <v>0</v>
      </c>
      <c r="G33" s="31">
        <f t="shared" si="0"/>
        <v>0</v>
      </c>
      <c r="H33" s="42">
        <f>RA!J37</f>
        <v>0</v>
      </c>
      <c r="I33" s="35">
        <v>0</v>
      </c>
      <c r="J33" s="36">
        <v>0</v>
      </c>
      <c r="K33" s="37">
        <f t="shared" si="1"/>
        <v>0</v>
      </c>
      <c r="L33" s="37">
        <f t="shared" si="2"/>
        <v>0</v>
      </c>
    </row>
    <row r="34" spans="1:12">
      <c r="A34" s="59"/>
      <c r="B34" s="27">
        <v>73</v>
      </c>
      <c r="C34" s="56" t="s">
        <v>43</v>
      </c>
      <c r="D34" s="56"/>
      <c r="E34" s="30">
        <f>RA!D38</f>
        <v>0</v>
      </c>
      <c r="F34" s="40">
        <f>RA!I38</f>
        <v>0</v>
      </c>
      <c r="G34" s="31">
        <f t="shared" si="0"/>
        <v>0</v>
      </c>
      <c r="H34" s="42">
        <f>RA!J38</f>
        <v>0</v>
      </c>
      <c r="I34" s="35">
        <v>0</v>
      </c>
      <c r="J34" s="36">
        <v>0</v>
      </c>
      <c r="K34" s="37">
        <f t="shared" si="1"/>
        <v>0</v>
      </c>
      <c r="L34" s="37">
        <f t="shared" si="2"/>
        <v>0</v>
      </c>
    </row>
    <row r="35" spans="1:12">
      <c r="A35" s="59"/>
      <c r="B35" s="27">
        <v>75</v>
      </c>
      <c r="C35" s="56" t="s">
        <v>33</v>
      </c>
      <c r="D35" s="56"/>
      <c r="E35" s="30">
        <f>RA!D39</f>
        <v>518152.13640000002</v>
      </c>
      <c r="F35" s="40">
        <f>RA!I39</f>
        <v>22903.366999999998</v>
      </c>
      <c r="G35" s="31">
        <f t="shared" si="0"/>
        <v>495248.76939999999</v>
      </c>
      <c r="H35" s="42">
        <f>RA!J39</f>
        <v>4.4202012094608403</v>
      </c>
      <c r="I35" s="35">
        <f>VLOOKUP(B35,RMS!B:D,3,FALSE)</f>
        <v>518152.13675213698</v>
      </c>
      <c r="J35" s="36">
        <f>VLOOKUP(B35,RMS!B:E,4,FALSE)</f>
        <v>495248.76923076902</v>
      </c>
      <c r="K35" s="37">
        <f t="shared" si="1"/>
        <v>-3.5213696537539363E-4</v>
      </c>
      <c r="L35" s="37">
        <f t="shared" si="2"/>
        <v>1.6923097427934408E-4</v>
      </c>
    </row>
    <row r="36" spans="1:12">
      <c r="A36" s="59"/>
      <c r="B36" s="27">
        <v>76</v>
      </c>
      <c r="C36" s="56" t="s">
        <v>34</v>
      </c>
      <c r="D36" s="56"/>
      <c r="E36" s="30">
        <f>RA!D40</f>
        <v>419806.77020000003</v>
      </c>
      <c r="F36" s="40">
        <f>RA!I40</f>
        <v>18849.832200000001</v>
      </c>
      <c r="G36" s="31">
        <f t="shared" si="0"/>
        <v>400956.93800000002</v>
      </c>
      <c r="H36" s="42">
        <f>RA!J40</f>
        <v>4.4901210599866603</v>
      </c>
      <c r="I36" s="35">
        <f>VLOOKUP(B36,RMS!B:D,3,FALSE)</f>
        <v>419806.76567093999</v>
      </c>
      <c r="J36" s="36">
        <f>VLOOKUP(B36,RMS!B:E,4,FALSE)</f>
        <v>400956.93700598303</v>
      </c>
      <c r="K36" s="37">
        <f t="shared" si="1"/>
        <v>4.529060039203614E-3</v>
      </c>
      <c r="L36" s="37">
        <f t="shared" si="2"/>
        <v>9.9401699844747782E-4</v>
      </c>
    </row>
    <row r="37" spans="1:12">
      <c r="A37" s="59"/>
      <c r="B37" s="27">
        <v>77</v>
      </c>
      <c r="C37" s="56" t="s">
        <v>44</v>
      </c>
      <c r="D37" s="56"/>
      <c r="E37" s="30">
        <f>RA!D41</f>
        <v>0</v>
      </c>
      <c r="F37" s="40">
        <f>RA!I41</f>
        <v>0</v>
      </c>
      <c r="G37" s="31">
        <f t="shared" si="0"/>
        <v>0</v>
      </c>
      <c r="H37" s="42">
        <f>RA!J41</f>
        <v>0</v>
      </c>
      <c r="I37" s="35">
        <v>0</v>
      </c>
      <c r="J37" s="36">
        <v>0</v>
      </c>
      <c r="K37" s="37">
        <f t="shared" si="1"/>
        <v>0</v>
      </c>
      <c r="L37" s="37">
        <f t="shared" si="2"/>
        <v>0</v>
      </c>
    </row>
    <row r="38" spans="1:12">
      <c r="A38" s="59"/>
      <c r="B38" s="27">
        <v>78</v>
      </c>
      <c r="C38" s="56" t="s">
        <v>45</v>
      </c>
      <c r="D38" s="56"/>
      <c r="E38" s="30">
        <f>RA!D42</f>
        <v>0</v>
      </c>
      <c r="F38" s="40">
        <f>RA!I42</f>
        <v>0</v>
      </c>
      <c r="G38" s="31">
        <f t="shared" si="0"/>
        <v>0</v>
      </c>
      <c r="H38" s="42">
        <f>RA!J42</f>
        <v>0</v>
      </c>
      <c r="I38" s="35">
        <v>0</v>
      </c>
      <c r="J38" s="36">
        <v>0</v>
      </c>
      <c r="K38" s="37">
        <f t="shared" si="1"/>
        <v>0</v>
      </c>
      <c r="L38" s="37">
        <f t="shared" si="2"/>
        <v>0</v>
      </c>
    </row>
    <row r="39" spans="1:12">
      <c r="A39" s="59"/>
      <c r="B39" s="27">
        <v>99</v>
      </c>
      <c r="C39" s="56" t="s">
        <v>35</v>
      </c>
      <c r="D39" s="56"/>
      <c r="E39" s="30">
        <f>RA!D43</f>
        <v>43568.769099999998</v>
      </c>
      <c r="F39" s="40">
        <f>RA!I43</f>
        <v>3943.1109000000001</v>
      </c>
      <c r="G39" s="31">
        <f t="shared" si="0"/>
        <v>39625.658199999998</v>
      </c>
      <c r="H39" s="42">
        <f>RA!J43</f>
        <v>9.0503151258409105</v>
      </c>
      <c r="I39" s="35">
        <f>VLOOKUP(B39,RMS!B:D,3,FALSE)</f>
        <v>43568.769230769198</v>
      </c>
      <c r="J39" s="36">
        <f>VLOOKUP(B39,RMS!B:E,4,FALSE)</f>
        <v>39625.658119658103</v>
      </c>
      <c r="K39" s="37">
        <f t="shared" si="1"/>
        <v>-1.3076920004095882E-4</v>
      </c>
      <c r="L39" s="37">
        <f t="shared" si="2"/>
        <v>8.0341895227320492E-5</v>
      </c>
    </row>
  </sheetData>
  <mergeCells count="39">
    <mergeCell ref="C29:D29"/>
    <mergeCell ref="C27:D27"/>
    <mergeCell ref="C28:D28"/>
    <mergeCell ref="C23:D23"/>
    <mergeCell ref="C24:D24"/>
    <mergeCell ref="C25:D25"/>
    <mergeCell ref="C26:D26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sqref="A1:XFD1048576"/>
    </sheetView>
  </sheetViews>
  <sheetFormatPr defaultRowHeight="11.25"/>
  <cols>
    <col min="1" max="1" width="7.75" style="1" customWidth="1"/>
    <col min="2" max="3" width="9" style="1"/>
    <col min="4" max="5" width="11.5" style="1" bestFit="1" customWidth="1"/>
    <col min="6" max="7" width="12.25" style="1" bestFit="1" customWidth="1"/>
    <col min="8" max="8" width="9" style="1"/>
    <col min="9" max="9" width="12.25" style="1" bestFit="1" customWidth="1"/>
    <col min="10" max="10" width="9" style="1"/>
    <col min="11" max="11" width="12.25" style="1" bestFit="1" customWidth="1"/>
    <col min="12" max="12" width="10.5" style="1" bestFit="1" customWidth="1"/>
    <col min="13" max="13" width="12.25" style="1" bestFit="1" customWidth="1"/>
    <col min="14" max="15" width="13.875" style="1" bestFit="1" customWidth="1"/>
    <col min="16" max="17" width="10.5" style="1" bestFit="1" customWidth="1"/>
    <col min="18" max="18" width="18.875" style="1" bestFit="1" customWidth="1"/>
    <col min="19" max="19" width="7.5" style="1" customWidth="1"/>
    <col min="20" max="20" width="13.875" style="1" bestFit="1" customWidth="1"/>
    <col min="21" max="21" width="23.875" style="1" bestFit="1" customWidth="1"/>
    <col min="22" max="22" width="36" style="1" bestFit="1" customWidth="1"/>
    <col min="23" max="16384" width="9" style="1"/>
  </cols>
  <sheetData>
    <row r="1" spans="1:23" ht="12.7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43" t="s">
        <v>54</v>
      </c>
      <c r="W1" s="64"/>
    </row>
    <row r="2" spans="1:23" ht="12.75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43"/>
      <c r="W2" s="64"/>
    </row>
    <row r="3" spans="1:23" ht="23.25" thickBot="1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13" t="s">
        <v>55</v>
      </c>
      <c r="W3" s="64"/>
    </row>
    <row r="4" spans="1:23" ht="12.75" thickTop="1" thickBot="1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W4" s="64"/>
    </row>
    <row r="5" spans="1:23" ht="12.75" thickTop="1" thickBot="1">
      <c r="A5" s="2"/>
      <c r="B5" s="3"/>
      <c r="C5" s="4"/>
      <c r="D5" s="5" t="s">
        <v>0</v>
      </c>
      <c r="E5" s="5" t="s">
        <v>56</v>
      </c>
      <c r="F5" s="5" t="s">
        <v>57</v>
      </c>
      <c r="G5" s="5" t="s">
        <v>58</v>
      </c>
      <c r="H5" s="5" t="s">
        <v>59</v>
      </c>
      <c r="I5" s="5" t="s">
        <v>1</v>
      </c>
      <c r="J5" s="5" t="s">
        <v>2</v>
      </c>
      <c r="K5" s="5" t="s">
        <v>60</v>
      </c>
      <c r="L5" s="5" t="s">
        <v>61</v>
      </c>
      <c r="M5" s="5" t="s">
        <v>62</v>
      </c>
      <c r="N5" s="5" t="s">
        <v>63</v>
      </c>
      <c r="O5" s="5" t="s">
        <v>64</v>
      </c>
      <c r="P5" s="5" t="s">
        <v>65</v>
      </c>
      <c r="Q5" s="5" t="s">
        <v>66</v>
      </c>
      <c r="R5" s="5" t="s">
        <v>67</v>
      </c>
      <c r="S5" s="5" t="s">
        <v>68</v>
      </c>
      <c r="T5" s="5" t="s">
        <v>69</v>
      </c>
      <c r="U5" s="14" t="s">
        <v>70</v>
      </c>
    </row>
    <row r="6" spans="1:23" ht="12" thickBot="1">
      <c r="A6" s="6" t="s">
        <v>3</v>
      </c>
      <c r="B6" s="65" t="s">
        <v>4</v>
      </c>
      <c r="C6" s="6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15"/>
    </row>
    <row r="7" spans="1:23" ht="12" thickBot="1">
      <c r="A7" s="67" t="s">
        <v>5</v>
      </c>
      <c r="B7" s="68"/>
      <c r="C7" s="69"/>
      <c r="D7" s="7">
        <v>15790587.6416</v>
      </c>
      <c r="E7" s="7">
        <v>19255922</v>
      </c>
      <c r="F7" s="44">
        <v>82.003799358971193</v>
      </c>
      <c r="G7" s="16"/>
      <c r="H7" s="16"/>
      <c r="I7" s="7">
        <v>1371366.0451</v>
      </c>
      <c r="J7" s="44">
        <v>8.6847055741431909</v>
      </c>
      <c r="K7" s="16"/>
      <c r="L7" s="16"/>
      <c r="M7" s="16"/>
      <c r="N7" s="7">
        <v>279922666.22539997</v>
      </c>
      <c r="O7" s="7">
        <v>1137835638.9579</v>
      </c>
      <c r="P7" s="7">
        <v>1629804</v>
      </c>
      <c r="Q7" s="7">
        <v>1545906</v>
      </c>
      <c r="R7" s="7">
        <v>5.4271087634047497</v>
      </c>
      <c r="S7" s="7">
        <v>11.105499510615999</v>
      </c>
      <c r="T7" s="7">
        <v>11.194484173229201</v>
      </c>
      <c r="U7" s="45">
        <v>-0.79489739085929501</v>
      </c>
    </row>
    <row r="8" spans="1:23" ht="12" thickBot="1">
      <c r="A8" s="70">
        <v>41473</v>
      </c>
      <c r="B8" s="60" t="s">
        <v>6</v>
      </c>
      <c r="C8" s="61"/>
      <c r="D8" s="8">
        <v>517283.80119999999</v>
      </c>
      <c r="E8" s="8">
        <v>528010</v>
      </c>
      <c r="F8" s="46">
        <v>97.968561428760793</v>
      </c>
      <c r="G8" s="9"/>
      <c r="H8" s="9"/>
      <c r="I8" s="8">
        <v>81643.133900000001</v>
      </c>
      <c r="J8" s="46">
        <v>15.783044763938801</v>
      </c>
      <c r="K8" s="9"/>
      <c r="L8" s="9"/>
      <c r="M8" s="9"/>
      <c r="N8" s="8">
        <v>10092598.2063</v>
      </c>
      <c r="O8" s="8">
        <v>35558368.4507</v>
      </c>
      <c r="P8" s="8">
        <v>47399</v>
      </c>
      <c r="Q8" s="8">
        <v>47621</v>
      </c>
      <c r="R8" s="8">
        <v>-0.46618088658364498</v>
      </c>
      <c r="S8" s="8">
        <v>12.8654684697989</v>
      </c>
      <c r="T8" s="8">
        <v>12.743936288612201</v>
      </c>
      <c r="U8" s="47">
        <v>0.95364711839758298</v>
      </c>
    </row>
    <row r="9" spans="1:23" ht="12" thickBot="1">
      <c r="A9" s="71"/>
      <c r="B9" s="60" t="s">
        <v>7</v>
      </c>
      <c r="C9" s="61"/>
      <c r="D9" s="8">
        <v>99850.175199999998</v>
      </c>
      <c r="E9" s="8">
        <v>127878</v>
      </c>
      <c r="F9" s="46">
        <v>78.082371635465094</v>
      </c>
      <c r="G9" s="9"/>
      <c r="H9" s="9"/>
      <c r="I9" s="8">
        <v>19499.797900000001</v>
      </c>
      <c r="J9" s="46">
        <v>19.529057270998202</v>
      </c>
      <c r="K9" s="9"/>
      <c r="L9" s="9"/>
      <c r="M9" s="9"/>
      <c r="N9" s="8">
        <v>1947582.0119</v>
      </c>
      <c r="O9" s="8">
        <v>7030557.2331999997</v>
      </c>
      <c r="P9" s="8">
        <v>9369</v>
      </c>
      <c r="Q9" s="8">
        <v>9430</v>
      </c>
      <c r="R9" s="8">
        <v>-0.64687168610816403</v>
      </c>
      <c r="S9" s="8">
        <v>12.2901355534209</v>
      </c>
      <c r="T9" s="8">
        <v>12.0259088016967</v>
      </c>
      <c r="U9" s="47">
        <v>2.1971458131036399</v>
      </c>
    </row>
    <row r="10" spans="1:23" ht="12" thickBot="1">
      <c r="A10" s="71"/>
      <c r="B10" s="60" t="s">
        <v>8</v>
      </c>
      <c r="C10" s="61"/>
      <c r="D10" s="8">
        <v>148952.15460000001</v>
      </c>
      <c r="E10" s="8">
        <v>153661</v>
      </c>
      <c r="F10" s="46">
        <v>96.935562439395795</v>
      </c>
      <c r="G10" s="9"/>
      <c r="H10" s="9"/>
      <c r="I10" s="8">
        <v>31144.664199999999</v>
      </c>
      <c r="J10" s="46">
        <v>20.909173340685602</v>
      </c>
      <c r="K10" s="9"/>
      <c r="L10" s="9"/>
      <c r="M10" s="9"/>
      <c r="N10" s="8">
        <v>2903900.3084</v>
      </c>
      <c r="O10" s="8">
        <v>11315204.470899999</v>
      </c>
      <c r="P10" s="8">
        <v>97870</v>
      </c>
      <c r="Q10" s="8">
        <v>95118</v>
      </c>
      <c r="R10" s="8">
        <v>2.89324838621501</v>
      </c>
      <c r="S10" s="8">
        <v>1.79699591294574</v>
      </c>
      <c r="T10" s="8">
        <v>1.8486810067495101</v>
      </c>
      <c r="U10" s="47">
        <v>-2.7957821611768301</v>
      </c>
    </row>
    <row r="11" spans="1:23" ht="12" thickBot="1">
      <c r="A11" s="71"/>
      <c r="B11" s="60" t="s">
        <v>9</v>
      </c>
      <c r="C11" s="61"/>
      <c r="D11" s="8">
        <v>42903.628599999996</v>
      </c>
      <c r="E11" s="8">
        <v>53373</v>
      </c>
      <c r="F11" s="46">
        <v>80.3845176400052</v>
      </c>
      <c r="G11" s="9"/>
      <c r="H11" s="9"/>
      <c r="I11" s="8">
        <v>7984.8325999999997</v>
      </c>
      <c r="J11" s="46">
        <v>18.6110892261453</v>
      </c>
      <c r="K11" s="9"/>
      <c r="L11" s="9"/>
      <c r="M11" s="9"/>
      <c r="N11" s="8">
        <v>907237.17130000005</v>
      </c>
      <c r="O11" s="8">
        <v>4126057.4789999998</v>
      </c>
      <c r="P11" s="8">
        <v>3029</v>
      </c>
      <c r="Q11" s="8">
        <v>3093</v>
      </c>
      <c r="R11" s="8">
        <v>-2.0691884901390298</v>
      </c>
      <c r="S11" s="8">
        <v>16.870419280290498</v>
      </c>
      <c r="T11" s="8">
        <v>16.345037180730699</v>
      </c>
      <c r="U11" s="47">
        <v>3.21432183818595</v>
      </c>
    </row>
    <row r="12" spans="1:23" ht="12" thickBot="1">
      <c r="A12" s="71"/>
      <c r="B12" s="60" t="s">
        <v>10</v>
      </c>
      <c r="C12" s="61"/>
      <c r="D12" s="8">
        <v>144186.61170000001</v>
      </c>
      <c r="E12" s="8">
        <v>164997</v>
      </c>
      <c r="F12" s="46">
        <v>87.387414134802498</v>
      </c>
      <c r="G12" s="9"/>
      <c r="H12" s="9"/>
      <c r="I12" s="8">
        <v>9396.1579999999994</v>
      </c>
      <c r="J12" s="46">
        <v>6.5166646814268701</v>
      </c>
      <c r="K12" s="9"/>
      <c r="L12" s="9"/>
      <c r="M12" s="9"/>
      <c r="N12" s="8">
        <v>3123590.7459</v>
      </c>
      <c r="O12" s="8">
        <v>16164981.526699999</v>
      </c>
      <c r="P12" s="8">
        <v>2678</v>
      </c>
      <c r="Q12" s="8">
        <v>2645</v>
      </c>
      <c r="R12" s="8">
        <v>1.2476370510396999</v>
      </c>
      <c r="S12" s="8">
        <v>63.652856609410001</v>
      </c>
      <c r="T12" s="8">
        <v>58.254396975425301</v>
      </c>
      <c r="U12" s="47">
        <v>9.2670423423351505</v>
      </c>
    </row>
    <row r="13" spans="1:23" ht="12" thickBot="1">
      <c r="A13" s="71"/>
      <c r="B13" s="60" t="s">
        <v>11</v>
      </c>
      <c r="C13" s="61"/>
      <c r="D13" s="8">
        <v>281203.90279999998</v>
      </c>
      <c r="E13" s="8">
        <v>370864</v>
      </c>
      <c r="F13" s="46">
        <v>75.823995534751305</v>
      </c>
      <c r="G13" s="9"/>
      <c r="H13" s="9"/>
      <c r="I13" s="8">
        <v>47696.138700000003</v>
      </c>
      <c r="J13" s="46">
        <v>16.9614070875548</v>
      </c>
      <c r="K13" s="9"/>
      <c r="L13" s="9"/>
      <c r="M13" s="9"/>
      <c r="N13" s="8">
        <v>5281608.3899999997</v>
      </c>
      <c r="O13" s="8">
        <v>20011925.662300002</v>
      </c>
      <c r="P13" s="8">
        <v>18057</v>
      </c>
      <c r="Q13" s="8">
        <v>17153</v>
      </c>
      <c r="R13" s="8">
        <v>5.2702151227190601</v>
      </c>
      <c r="S13" s="8">
        <v>18.321675804397199</v>
      </c>
      <c r="T13" s="8">
        <v>18.925243397656399</v>
      </c>
      <c r="U13" s="47">
        <v>-3.1892197134645199</v>
      </c>
    </row>
    <row r="14" spans="1:23" ht="12" thickBot="1">
      <c r="A14" s="71"/>
      <c r="B14" s="60" t="s">
        <v>12</v>
      </c>
      <c r="C14" s="61"/>
      <c r="D14" s="8">
        <v>143941.4289</v>
      </c>
      <c r="E14" s="8">
        <v>164455</v>
      </c>
      <c r="F14" s="46">
        <v>87.526331762488198</v>
      </c>
      <c r="G14" s="9"/>
      <c r="H14" s="9"/>
      <c r="I14" s="8">
        <v>8788.9923999999992</v>
      </c>
      <c r="J14" s="46">
        <v>6.1059505016487998</v>
      </c>
      <c r="K14" s="9"/>
      <c r="L14" s="9"/>
      <c r="M14" s="9"/>
      <c r="N14" s="8">
        <v>2822876.6867999998</v>
      </c>
      <c r="O14" s="8">
        <v>11448600.3091</v>
      </c>
      <c r="P14" s="8">
        <v>3630</v>
      </c>
      <c r="Q14" s="8">
        <v>3574</v>
      </c>
      <c r="R14" s="8">
        <v>1.5668718522663601</v>
      </c>
      <c r="S14" s="8">
        <v>46.7209201101928</v>
      </c>
      <c r="T14" s="8">
        <v>47.740190263010597</v>
      </c>
      <c r="U14" s="47">
        <v>-2.1350357994017699</v>
      </c>
    </row>
    <row r="15" spans="1:23" ht="12" thickBot="1">
      <c r="A15" s="71"/>
      <c r="B15" s="60" t="s">
        <v>13</v>
      </c>
      <c r="C15" s="61"/>
      <c r="D15" s="8">
        <v>139625.04670000001</v>
      </c>
      <c r="E15" s="8">
        <v>111421</v>
      </c>
      <c r="F15" s="46">
        <v>125.313043950422</v>
      </c>
      <c r="G15" s="9"/>
      <c r="H15" s="9"/>
      <c r="I15" s="8">
        <v>8450.8062000000009</v>
      </c>
      <c r="J15" s="46">
        <v>6.0525001779641299</v>
      </c>
      <c r="K15" s="9"/>
      <c r="L15" s="9"/>
      <c r="M15" s="9"/>
      <c r="N15" s="8">
        <v>2129148.6787999999</v>
      </c>
      <c r="O15" s="8">
        <v>7636800.4885</v>
      </c>
      <c r="P15" s="8">
        <v>8363</v>
      </c>
      <c r="Q15" s="8">
        <v>8292</v>
      </c>
      <c r="R15" s="8">
        <v>0.85624698504582797</v>
      </c>
      <c r="S15" s="8">
        <v>19.682673681693199</v>
      </c>
      <c r="T15" s="8">
        <v>18.5576338639653</v>
      </c>
      <c r="U15" s="47">
        <v>6.0624098199958603</v>
      </c>
    </row>
    <row r="16" spans="1:23" ht="12" thickBot="1">
      <c r="A16" s="71"/>
      <c r="B16" s="60" t="s">
        <v>14</v>
      </c>
      <c r="C16" s="61"/>
      <c r="D16" s="8">
        <v>949478.8162</v>
      </c>
      <c r="E16" s="8">
        <v>889545</v>
      </c>
      <c r="F16" s="46">
        <v>106.737581145417</v>
      </c>
      <c r="G16" s="9"/>
      <c r="H16" s="9"/>
      <c r="I16" s="8">
        <v>-11806.049800000001</v>
      </c>
      <c r="J16" s="46">
        <v>-1.2434242448135999</v>
      </c>
      <c r="K16" s="9"/>
      <c r="L16" s="9"/>
      <c r="M16" s="9"/>
      <c r="N16" s="8">
        <v>16608692.5328</v>
      </c>
      <c r="O16" s="8">
        <v>63304687.943099998</v>
      </c>
      <c r="P16" s="8">
        <v>109025</v>
      </c>
      <c r="Q16" s="8">
        <v>110468</v>
      </c>
      <c r="R16" s="8">
        <v>-1.30626063656444</v>
      </c>
      <c r="S16" s="8">
        <v>10.1638441641825</v>
      </c>
      <c r="T16" s="8">
        <v>8.8792395082738906</v>
      </c>
      <c r="U16" s="47">
        <v>14.4675076588666</v>
      </c>
    </row>
    <row r="17" spans="1:21" ht="12" thickBot="1">
      <c r="A17" s="71"/>
      <c r="B17" s="60" t="s">
        <v>15</v>
      </c>
      <c r="C17" s="61"/>
      <c r="D17" s="8">
        <v>641536.4264</v>
      </c>
      <c r="E17" s="8">
        <v>706630</v>
      </c>
      <c r="F17" s="46">
        <v>90.788167272830194</v>
      </c>
      <c r="G17" s="9"/>
      <c r="H17" s="9"/>
      <c r="I17" s="8">
        <v>45496.621599999999</v>
      </c>
      <c r="J17" s="46">
        <v>7.0918220272082699</v>
      </c>
      <c r="K17" s="9"/>
      <c r="L17" s="9"/>
      <c r="M17" s="9"/>
      <c r="N17" s="8">
        <v>7779838.0214999998</v>
      </c>
      <c r="O17" s="8">
        <v>44631507.1373</v>
      </c>
      <c r="P17" s="8">
        <v>12459</v>
      </c>
      <c r="Q17" s="8">
        <v>11870</v>
      </c>
      <c r="R17" s="8">
        <v>4.9620893007582101</v>
      </c>
      <c r="S17" s="8">
        <v>60.348895577494197</v>
      </c>
      <c r="T17" s="8">
        <v>43.536900589722002</v>
      </c>
      <c r="U17" s="47">
        <v>38.6155072135316</v>
      </c>
    </row>
    <row r="18" spans="1:21" ht="12" thickBot="1">
      <c r="A18" s="71"/>
      <c r="B18" s="60" t="s">
        <v>16</v>
      </c>
      <c r="C18" s="61"/>
      <c r="D18" s="8">
        <v>1622178.0123999999</v>
      </c>
      <c r="E18" s="8">
        <v>1947842</v>
      </c>
      <c r="F18" s="46">
        <v>83.280780083805595</v>
      </c>
      <c r="G18" s="9"/>
      <c r="H18" s="9"/>
      <c r="I18" s="8">
        <v>145268.16310000001</v>
      </c>
      <c r="J18" s="46">
        <v>8.9551308173063493</v>
      </c>
      <c r="K18" s="9"/>
      <c r="L18" s="9"/>
      <c r="M18" s="9"/>
      <c r="N18" s="8">
        <v>28871747.520799998</v>
      </c>
      <c r="O18" s="8">
        <v>109365920.7744</v>
      </c>
      <c r="P18" s="8">
        <v>246767</v>
      </c>
      <c r="Q18" s="8">
        <v>236926</v>
      </c>
      <c r="R18" s="8">
        <v>4.1536175852375798</v>
      </c>
      <c r="S18" s="8">
        <v>7.6972351181478897</v>
      </c>
      <c r="T18" s="8">
        <v>7.69849763470451</v>
      </c>
      <c r="U18" s="47">
        <v>-1.6399518666165999E-2</v>
      </c>
    </row>
    <row r="19" spans="1:21" ht="12" thickBot="1">
      <c r="A19" s="71"/>
      <c r="B19" s="60" t="s">
        <v>17</v>
      </c>
      <c r="C19" s="61"/>
      <c r="D19" s="8">
        <v>455179.86229999998</v>
      </c>
      <c r="E19" s="8">
        <v>567493</v>
      </c>
      <c r="F19" s="46">
        <v>80.208894611915895</v>
      </c>
      <c r="G19" s="9"/>
      <c r="H19" s="9"/>
      <c r="I19" s="8">
        <v>35833.869400000003</v>
      </c>
      <c r="J19" s="46">
        <v>7.87246369356793</v>
      </c>
      <c r="K19" s="9"/>
      <c r="L19" s="9"/>
      <c r="M19" s="9"/>
      <c r="N19" s="8">
        <v>8305717.8820000002</v>
      </c>
      <c r="O19" s="8">
        <v>40361741.439199999</v>
      </c>
      <c r="P19" s="8">
        <v>17438</v>
      </c>
      <c r="Q19" s="8">
        <v>18261</v>
      </c>
      <c r="R19" s="8">
        <v>-4.5068725699578298</v>
      </c>
      <c r="S19" s="8">
        <v>30.7776436517949</v>
      </c>
      <c r="T19" s="8">
        <v>35.895754339850001</v>
      </c>
      <c r="U19" s="47">
        <v>-14.2582619649063</v>
      </c>
    </row>
    <row r="20" spans="1:21" ht="12" thickBot="1">
      <c r="A20" s="71"/>
      <c r="B20" s="60" t="s">
        <v>18</v>
      </c>
      <c r="C20" s="61"/>
      <c r="D20" s="8">
        <v>795057.45779999997</v>
      </c>
      <c r="E20" s="8">
        <v>1093826</v>
      </c>
      <c r="F20" s="46">
        <v>72.6859169374288</v>
      </c>
      <c r="G20" s="9"/>
      <c r="H20" s="9"/>
      <c r="I20" s="8">
        <v>23706.198899999999</v>
      </c>
      <c r="J20" s="46">
        <v>2.9816963123139999</v>
      </c>
      <c r="K20" s="9"/>
      <c r="L20" s="9"/>
      <c r="M20" s="9"/>
      <c r="N20" s="8">
        <v>14623384.004000001</v>
      </c>
      <c r="O20" s="8">
        <v>65140514.869400002</v>
      </c>
      <c r="P20" s="8">
        <v>55748</v>
      </c>
      <c r="Q20" s="8">
        <v>53367</v>
      </c>
      <c r="R20" s="8">
        <v>4.4615586411077999</v>
      </c>
      <c r="S20" s="8">
        <v>16.337124560522401</v>
      </c>
      <c r="T20" s="8">
        <v>22.652783180617199</v>
      </c>
      <c r="U20" s="47">
        <v>-27.880276651828201</v>
      </c>
    </row>
    <row r="21" spans="1:21" ht="12" thickBot="1">
      <c r="A21" s="71"/>
      <c r="B21" s="60" t="s">
        <v>19</v>
      </c>
      <c r="C21" s="61"/>
      <c r="D21" s="8">
        <v>410122.67550000001</v>
      </c>
      <c r="E21" s="8">
        <v>411175</v>
      </c>
      <c r="F21" s="46">
        <v>99.744068948744498</v>
      </c>
      <c r="G21" s="9"/>
      <c r="H21" s="9"/>
      <c r="I21" s="8">
        <v>7237.3530000000001</v>
      </c>
      <c r="J21" s="46">
        <v>1.7646800414477399</v>
      </c>
      <c r="K21" s="9"/>
      <c r="L21" s="9"/>
      <c r="M21" s="9"/>
      <c r="N21" s="8">
        <v>6254320.8112000003</v>
      </c>
      <c r="O21" s="8">
        <v>23135721.948899999</v>
      </c>
      <c r="P21" s="8">
        <v>56729</v>
      </c>
      <c r="Q21" s="8">
        <v>47817</v>
      </c>
      <c r="R21" s="8">
        <v>18.6377229855491</v>
      </c>
      <c r="S21" s="8">
        <v>8.3065458442771796</v>
      </c>
      <c r="T21" s="8">
        <v>8.27709893761633</v>
      </c>
      <c r="U21" s="47">
        <v>0.35576361818057101</v>
      </c>
    </row>
    <row r="22" spans="1:21" ht="12" thickBot="1">
      <c r="A22" s="71"/>
      <c r="B22" s="60" t="s">
        <v>20</v>
      </c>
      <c r="C22" s="61"/>
      <c r="D22" s="8">
        <v>1098551.3994</v>
      </c>
      <c r="E22" s="8">
        <v>1054904</v>
      </c>
      <c r="F22" s="46">
        <v>104.137570755254</v>
      </c>
      <c r="G22" s="9"/>
      <c r="H22" s="9"/>
      <c r="I22" s="8">
        <v>131816.1317</v>
      </c>
      <c r="J22" s="46">
        <v>11.9990864125242</v>
      </c>
      <c r="K22" s="9"/>
      <c r="L22" s="9"/>
      <c r="M22" s="9"/>
      <c r="N22" s="8">
        <v>20314476.0737</v>
      </c>
      <c r="O22" s="8">
        <v>86061135.704799995</v>
      </c>
      <c r="P22" s="8">
        <v>122242</v>
      </c>
      <c r="Q22" s="8">
        <v>121284</v>
      </c>
      <c r="R22" s="8">
        <v>0.78988160021107301</v>
      </c>
      <c r="S22" s="8">
        <v>10.4993945648795</v>
      </c>
      <c r="T22" s="8">
        <v>10.7245025741235</v>
      </c>
      <c r="U22" s="47">
        <v>-2.0990065290971298</v>
      </c>
    </row>
    <row r="23" spans="1:21" ht="12" thickBot="1">
      <c r="A23" s="71"/>
      <c r="B23" s="60" t="s">
        <v>21</v>
      </c>
      <c r="C23" s="61"/>
      <c r="D23" s="8">
        <v>2341946.7702000001</v>
      </c>
      <c r="E23" s="8">
        <v>2591372</v>
      </c>
      <c r="F23" s="46">
        <v>90.374781011757506</v>
      </c>
      <c r="G23" s="9"/>
      <c r="H23" s="9"/>
      <c r="I23" s="8">
        <v>174184.16089999999</v>
      </c>
      <c r="J23" s="46">
        <v>7.43757984239432</v>
      </c>
      <c r="K23" s="9"/>
      <c r="L23" s="9"/>
      <c r="M23" s="9"/>
      <c r="N23" s="8">
        <v>44147263.217799999</v>
      </c>
      <c r="O23" s="8">
        <v>173992555.17050001</v>
      </c>
      <c r="P23" s="8">
        <v>173722</v>
      </c>
      <c r="Q23" s="8">
        <v>167584</v>
      </c>
      <c r="R23" s="8">
        <v>3.66264082489975</v>
      </c>
      <c r="S23" s="8">
        <v>15.7853628216346</v>
      </c>
      <c r="T23" s="8">
        <v>16.0747722825568</v>
      </c>
      <c r="U23" s="47">
        <v>-1.80039540116091</v>
      </c>
    </row>
    <row r="24" spans="1:21" ht="12" thickBot="1">
      <c r="A24" s="71"/>
      <c r="B24" s="60" t="s">
        <v>22</v>
      </c>
      <c r="C24" s="61"/>
      <c r="D24" s="8">
        <v>300307.7267</v>
      </c>
      <c r="E24" s="8">
        <v>413072</v>
      </c>
      <c r="F24" s="46">
        <v>72.701061001471899</v>
      </c>
      <c r="G24" s="9"/>
      <c r="H24" s="9"/>
      <c r="I24" s="8">
        <v>47021.419300000001</v>
      </c>
      <c r="J24" s="46">
        <v>15.657745412249501</v>
      </c>
      <c r="K24" s="9"/>
      <c r="L24" s="9"/>
      <c r="M24" s="9"/>
      <c r="N24" s="8">
        <v>5329781.9501</v>
      </c>
      <c r="O24" s="8">
        <v>19104747.107700001</v>
      </c>
      <c r="P24" s="8">
        <v>45389</v>
      </c>
      <c r="Q24" s="8">
        <v>44519</v>
      </c>
      <c r="R24" s="8">
        <v>1.95422179294233</v>
      </c>
      <c r="S24" s="8">
        <v>7.6962332327215899</v>
      </c>
      <c r="T24" s="8">
        <v>7.7004315999910196</v>
      </c>
      <c r="U24" s="47">
        <v>-5.4521194233247999E-2</v>
      </c>
    </row>
    <row r="25" spans="1:21" ht="12" thickBot="1">
      <c r="A25" s="71"/>
      <c r="B25" s="60" t="s">
        <v>23</v>
      </c>
      <c r="C25" s="61"/>
      <c r="D25" s="8">
        <v>210823.93789999999</v>
      </c>
      <c r="E25" s="8">
        <v>297035</v>
      </c>
      <c r="F25" s="46">
        <v>70.976126685407394</v>
      </c>
      <c r="G25" s="9"/>
      <c r="H25" s="9"/>
      <c r="I25" s="8">
        <v>18772.368200000001</v>
      </c>
      <c r="J25" s="46">
        <v>8.9042868599220899</v>
      </c>
      <c r="K25" s="9"/>
      <c r="L25" s="9"/>
      <c r="M25" s="9"/>
      <c r="N25" s="8">
        <v>3774973.9974000002</v>
      </c>
      <c r="O25" s="8">
        <v>14534434.5318</v>
      </c>
      <c r="P25" s="8">
        <v>20924</v>
      </c>
      <c r="Q25" s="8">
        <v>18571</v>
      </c>
      <c r="R25" s="8">
        <v>12.670292391362899</v>
      </c>
      <c r="S25" s="8">
        <v>11.3228452351367</v>
      </c>
      <c r="T25" s="8">
        <v>11.257260142157101</v>
      </c>
      <c r="U25" s="47">
        <v>0.58260262400748897</v>
      </c>
    </row>
    <row r="26" spans="1:21" ht="12" thickBot="1">
      <c r="A26" s="71"/>
      <c r="B26" s="60" t="s">
        <v>24</v>
      </c>
      <c r="C26" s="61"/>
      <c r="D26" s="8">
        <v>621761.50300000003</v>
      </c>
      <c r="E26" s="8">
        <v>635239</v>
      </c>
      <c r="F26" s="46">
        <v>97.878358066806399</v>
      </c>
      <c r="G26" s="9"/>
      <c r="H26" s="9"/>
      <c r="I26" s="8">
        <v>100129.9066</v>
      </c>
      <c r="J26" s="46">
        <v>16.104230660289002</v>
      </c>
      <c r="K26" s="9"/>
      <c r="L26" s="9"/>
      <c r="M26" s="9"/>
      <c r="N26" s="8">
        <v>10528454.614499999</v>
      </c>
      <c r="O26" s="8">
        <v>39681912.486100003</v>
      </c>
      <c r="P26" s="8">
        <v>76709</v>
      </c>
      <c r="Q26" s="8">
        <v>62187</v>
      </c>
      <c r="R26" s="8">
        <v>23.352147554955199</v>
      </c>
      <c r="S26" s="8">
        <v>9.2137135381767497</v>
      </c>
      <c r="T26" s="8">
        <v>9.2142416984257203</v>
      </c>
      <c r="U26" s="47">
        <v>-5.7319990755309996E-3</v>
      </c>
    </row>
    <row r="27" spans="1:21" ht="12" thickBot="1">
      <c r="A27" s="71"/>
      <c r="B27" s="60" t="s">
        <v>25</v>
      </c>
      <c r="C27" s="61"/>
      <c r="D27" s="8">
        <v>229983.77669999999</v>
      </c>
      <c r="E27" s="8">
        <v>323530</v>
      </c>
      <c r="F27" s="46">
        <v>71.085765369517503</v>
      </c>
      <c r="G27" s="9"/>
      <c r="H27" s="9"/>
      <c r="I27" s="8">
        <v>64032.544000000002</v>
      </c>
      <c r="J27" s="46">
        <v>27.842200401607698</v>
      </c>
      <c r="K27" s="9"/>
      <c r="L27" s="9"/>
      <c r="M27" s="9"/>
      <c r="N27" s="8">
        <v>4075764.3015000001</v>
      </c>
      <c r="O27" s="8">
        <v>16463778.496200001</v>
      </c>
      <c r="P27" s="8">
        <v>47621</v>
      </c>
      <c r="Q27" s="8">
        <v>46777</v>
      </c>
      <c r="R27" s="8">
        <v>1.8043055347713599</v>
      </c>
      <c r="S27" s="8">
        <v>5.6327537367967899</v>
      </c>
      <c r="T27" s="8">
        <v>5.6016519421938096</v>
      </c>
      <c r="U27" s="47">
        <v>0.555225403576176</v>
      </c>
    </row>
    <row r="28" spans="1:21" ht="12" thickBot="1">
      <c r="A28" s="71"/>
      <c r="B28" s="60" t="s">
        <v>26</v>
      </c>
      <c r="C28" s="61"/>
      <c r="D28" s="8">
        <v>807593.01170000003</v>
      </c>
      <c r="E28" s="8">
        <v>842249</v>
      </c>
      <c r="F28" s="46">
        <v>95.885303716596894</v>
      </c>
      <c r="G28" s="9"/>
      <c r="H28" s="9"/>
      <c r="I28" s="8">
        <v>45995.705800000003</v>
      </c>
      <c r="J28" s="46">
        <v>5.6954066136825601</v>
      </c>
      <c r="K28" s="9"/>
      <c r="L28" s="9"/>
      <c r="M28" s="9"/>
      <c r="N28" s="8">
        <v>14591503.695699999</v>
      </c>
      <c r="O28" s="8">
        <v>56370827.091399997</v>
      </c>
      <c r="P28" s="8">
        <v>63048</v>
      </c>
      <c r="Q28" s="8">
        <v>58449</v>
      </c>
      <c r="R28" s="8">
        <v>7.8683980906431303</v>
      </c>
      <c r="S28" s="8">
        <v>12.8189870479635</v>
      </c>
      <c r="T28" s="8">
        <v>12.8327705931667</v>
      </c>
      <c r="U28" s="47">
        <v>-0.107408958207167</v>
      </c>
    </row>
    <row r="29" spans="1:21" ht="12" thickBot="1">
      <c r="A29" s="71"/>
      <c r="B29" s="60" t="s">
        <v>27</v>
      </c>
      <c r="C29" s="61"/>
      <c r="D29" s="8">
        <v>534181.18050000002</v>
      </c>
      <c r="E29" s="8">
        <v>558756</v>
      </c>
      <c r="F29" s="46">
        <v>95.601869241672603</v>
      </c>
      <c r="G29" s="9"/>
      <c r="H29" s="9"/>
      <c r="I29" s="8">
        <v>74892.450100000002</v>
      </c>
      <c r="J29" s="46">
        <v>14.020046537375199</v>
      </c>
      <c r="K29" s="9"/>
      <c r="L29" s="9"/>
      <c r="M29" s="9"/>
      <c r="N29" s="8">
        <v>9403016.6009</v>
      </c>
      <c r="O29" s="8">
        <v>40265599.732900001</v>
      </c>
      <c r="P29" s="8">
        <v>195877</v>
      </c>
      <c r="Q29" s="8">
        <v>186402</v>
      </c>
      <c r="R29" s="8">
        <v>5.0830999667385504</v>
      </c>
      <c r="S29" s="8">
        <v>2.7314269832599001</v>
      </c>
      <c r="T29" s="8">
        <v>2.7167190191092399</v>
      </c>
      <c r="U29" s="47">
        <v>0.54138702041730602</v>
      </c>
    </row>
    <row r="30" spans="1:21" ht="12" thickBot="1">
      <c r="A30" s="71"/>
      <c r="B30" s="60" t="s">
        <v>28</v>
      </c>
      <c r="C30" s="61"/>
      <c r="D30" s="8">
        <v>971157.09169999999</v>
      </c>
      <c r="E30" s="8">
        <v>1135255</v>
      </c>
      <c r="F30" s="46">
        <v>85.545282046764797</v>
      </c>
      <c r="G30" s="9"/>
      <c r="H30" s="9"/>
      <c r="I30" s="8">
        <v>137953.97229999999</v>
      </c>
      <c r="J30" s="46">
        <v>14.205114031398701</v>
      </c>
      <c r="K30" s="9"/>
      <c r="L30" s="9"/>
      <c r="M30" s="9"/>
      <c r="N30" s="8">
        <v>19182294.085900001</v>
      </c>
      <c r="O30" s="8">
        <v>87671014.521799996</v>
      </c>
      <c r="P30" s="8">
        <v>96302</v>
      </c>
      <c r="Q30" s="8">
        <v>91960</v>
      </c>
      <c r="R30" s="8">
        <v>4.72161809482383</v>
      </c>
      <c r="S30" s="8">
        <v>11.4076965992399</v>
      </c>
      <c r="T30" s="8">
        <v>11.4925074412788</v>
      </c>
      <c r="U30" s="47">
        <v>-0.73796638785981195</v>
      </c>
    </row>
    <row r="31" spans="1:21" ht="12" thickBot="1">
      <c r="A31" s="71"/>
      <c r="B31" s="60" t="s">
        <v>29</v>
      </c>
      <c r="C31" s="61"/>
      <c r="D31" s="8">
        <v>1027625.7592</v>
      </c>
      <c r="E31" s="8">
        <v>1093195</v>
      </c>
      <c r="F31" s="46">
        <v>94.002054455060602</v>
      </c>
      <c r="G31" s="9"/>
      <c r="H31" s="9"/>
      <c r="I31" s="8">
        <v>26138.5164</v>
      </c>
      <c r="J31" s="46">
        <v>2.5435832223930102</v>
      </c>
      <c r="K31" s="9"/>
      <c r="L31" s="9"/>
      <c r="M31" s="9"/>
      <c r="N31" s="8">
        <v>16604651.9506</v>
      </c>
      <c r="O31" s="8">
        <v>66239584.349399999</v>
      </c>
      <c r="P31" s="8">
        <v>45791</v>
      </c>
      <c r="Q31" s="8">
        <v>34550</v>
      </c>
      <c r="R31" s="8">
        <v>32.535455861070901</v>
      </c>
      <c r="S31" s="8">
        <v>24.940317990434799</v>
      </c>
      <c r="T31" s="8">
        <v>29.1266719710564</v>
      </c>
      <c r="U31" s="47">
        <v>-14.3729224704479</v>
      </c>
    </row>
    <row r="32" spans="1:21" ht="12" thickBot="1">
      <c r="A32" s="71"/>
      <c r="B32" s="60" t="s">
        <v>30</v>
      </c>
      <c r="C32" s="61"/>
      <c r="D32" s="8">
        <v>125209.6532</v>
      </c>
      <c r="E32" s="8">
        <v>157252</v>
      </c>
      <c r="F32" s="46">
        <v>79.623568030931295</v>
      </c>
      <c r="G32" s="9"/>
      <c r="H32" s="9"/>
      <c r="I32" s="8">
        <v>31810.505799999999</v>
      </c>
      <c r="J32" s="46">
        <v>25.405793392933099</v>
      </c>
      <c r="K32" s="9"/>
      <c r="L32" s="9"/>
      <c r="M32" s="9"/>
      <c r="N32" s="8">
        <v>2296175.8001000001</v>
      </c>
      <c r="O32" s="8">
        <v>10636615.8968</v>
      </c>
      <c r="P32" s="8">
        <v>35585</v>
      </c>
      <c r="Q32" s="8">
        <v>35621</v>
      </c>
      <c r="R32" s="8">
        <v>-0.101063979113447</v>
      </c>
      <c r="S32" s="8">
        <v>4.0769694702824202</v>
      </c>
      <c r="T32" s="8">
        <v>4.0744582830352902</v>
      </c>
      <c r="U32" s="47">
        <v>6.1632420132750998E-2</v>
      </c>
    </row>
    <row r="33" spans="1:21" ht="12" thickBot="1">
      <c r="A33" s="71"/>
      <c r="B33" s="60" t="s">
        <v>31</v>
      </c>
      <c r="C33" s="61"/>
      <c r="D33" s="8">
        <v>-35.722200000000001</v>
      </c>
      <c r="E33" s="9"/>
      <c r="F33" s="9"/>
      <c r="G33" s="9"/>
      <c r="H33" s="9"/>
      <c r="I33" s="8">
        <v>-7.0129000000000001</v>
      </c>
      <c r="J33" s="46">
        <v>19.6317695998567</v>
      </c>
      <c r="K33" s="9"/>
      <c r="L33" s="9"/>
      <c r="M33" s="9"/>
      <c r="N33" s="8">
        <v>2209.7748999999999</v>
      </c>
      <c r="O33" s="8">
        <v>8576.3477999999996</v>
      </c>
      <c r="P33" s="8">
        <v>29</v>
      </c>
      <c r="Q33" s="8">
        <v>37</v>
      </c>
      <c r="R33" s="8">
        <v>-21.6216216216216</v>
      </c>
      <c r="S33" s="8">
        <v>5.4972413793103501</v>
      </c>
      <c r="T33" s="8">
        <v>7.0964864864864898</v>
      </c>
      <c r="U33" s="47">
        <v>-22.535731030017601</v>
      </c>
    </row>
    <row r="34" spans="1:21" ht="12" thickBot="1">
      <c r="A34" s="71"/>
      <c r="B34" s="60" t="s">
        <v>40</v>
      </c>
      <c r="C34" s="61"/>
      <c r="D34" s="9"/>
      <c r="E34" s="9"/>
      <c r="F34" s="9"/>
      <c r="G34" s="9"/>
      <c r="H34" s="9"/>
      <c r="I34" s="9"/>
      <c r="J34" s="9"/>
      <c r="K34" s="9"/>
      <c r="L34" s="9"/>
      <c r="M34" s="9"/>
      <c r="N34" s="8">
        <v>1</v>
      </c>
      <c r="O34" s="8">
        <v>2</v>
      </c>
      <c r="P34" s="9"/>
      <c r="Q34" s="9"/>
      <c r="R34" s="9"/>
      <c r="S34" s="9"/>
      <c r="T34" s="9"/>
      <c r="U34" s="17"/>
    </row>
    <row r="35" spans="1:21" ht="12" thickBot="1">
      <c r="A35" s="71"/>
      <c r="B35" s="60" t="s">
        <v>32</v>
      </c>
      <c r="C35" s="61"/>
      <c r="D35" s="8">
        <v>148453.87760000001</v>
      </c>
      <c r="E35" s="8">
        <v>182331</v>
      </c>
      <c r="F35" s="46">
        <v>81.419987604960198</v>
      </c>
      <c r="G35" s="9"/>
      <c r="H35" s="9"/>
      <c r="I35" s="8">
        <v>12588.386699999999</v>
      </c>
      <c r="J35" s="46">
        <v>8.4796617666792393</v>
      </c>
      <c r="K35" s="9"/>
      <c r="L35" s="9"/>
      <c r="M35" s="9"/>
      <c r="N35" s="8">
        <v>2261185.0392</v>
      </c>
      <c r="O35" s="8">
        <v>5891529.0963000003</v>
      </c>
      <c r="P35" s="8">
        <v>15091</v>
      </c>
      <c r="Q35" s="8">
        <v>9587</v>
      </c>
      <c r="R35" s="8">
        <v>57.411077500782298</v>
      </c>
      <c r="S35" s="8">
        <v>9.8516094824730001</v>
      </c>
      <c r="T35" s="8">
        <v>10.735121633462001</v>
      </c>
      <c r="U35" s="47">
        <v>-8.2301084343098996</v>
      </c>
    </row>
    <row r="36" spans="1:21" ht="12" customHeight="1" thickBot="1">
      <c r="A36" s="71"/>
      <c r="B36" s="60" t="s">
        <v>41</v>
      </c>
      <c r="C36" s="61"/>
      <c r="D36" s="9"/>
      <c r="E36" s="8">
        <v>594918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7"/>
    </row>
    <row r="37" spans="1:21" ht="12" thickBot="1">
      <c r="A37" s="71"/>
      <c r="B37" s="60" t="s">
        <v>42</v>
      </c>
      <c r="C37" s="61"/>
      <c r="D37" s="9"/>
      <c r="E37" s="8">
        <v>486250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7"/>
    </row>
    <row r="38" spans="1:21" ht="12" thickBot="1">
      <c r="A38" s="71"/>
      <c r="B38" s="60" t="s">
        <v>43</v>
      </c>
      <c r="C38" s="61"/>
      <c r="D38" s="9"/>
      <c r="E38" s="8">
        <v>356365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7"/>
    </row>
    <row r="39" spans="1:21" ht="12" customHeight="1" thickBot="1">
      <c r="A39" s="71"/>
      <c r="B39" s="60" t="s">
        <v>33</v>
      </c>
      <c r="C39" s="61"/>
      <c r="D39" s="8">
        <v>518152.13640000002</v>
      </c>
      <c r="E39" s="8">
        <v>459252</v>
      </c>
      <c r="F39" s="46">
        <v>112.825232421416</v>
      </c>
      <c r="G39" s="9"/>
      <c r="H39" s="9"/>
      <c r="I39" s="8">
        <v>22903.366999999998</v>
      </c>
      <c r="J39" s="46">
        <v>4.4202012094608403</v>
      </c>
      <c r="K39" s="9"/>
      <c r="L39" s="9"/>
      <c r="M39" s="9"/>
      <c r="N39" s="8">
        <v>6416693.8340999996</v>
      </c>
      <c r="O39" s="8">
        <v>23275994.266600002</v>
      </c>
      <c r="P39" s="8">
        <v>573</v>
      </c>
      <c r="Q39" s="8">
        <v>526</v>
      </c>
      <c r="R39" s="8">
        <v>8.9353612167300405</v>
      </c>
      <c r="S39" s="8">
        <v>1069.67190226876</v>
      </c>
      <c r="T39" s="8">
        <v>755.33652091254805</v>
      </c>
      <c r="U39" s="47">
        <v>41.615276456704898</v>
      </c>
    </row>
    <row r="40" spans="1:21" ht="12" thickBot="1">
      <c r="A40" s="71"/>
      <c r="B40" s="60" t="s">
        <v>34</v>
      </c>
      <c r="C40" s="61"/>
      <c r="D40" s="8">
        <v>419806.77020000003</v>
      </c>
      <c r="E40" s="8">
        <v>565198</v>
      </c>
      <c r="F40" s="46">
        <v>74.276053736920503</v>
      </c>
      <c r="G40" s="9"/>
      <c r="H40" s="9"/>
      <c r="I40" s="8">
        <v>18849.832200000001</v>
      </c>
      <c r="J40" s="46">
        <v>4.4901210599866603</v>
      </c>
      <c r="K40" s="9"/>
      <c r="L40" s="9"/>
      <c r="M40" s="9"/>
      <c r="N40" s="8">
        <v>8447272.5395999998</v>
      </c>
      <c r="O40" s="8">
        <v>35197810.201399997</v>
      </c>
      <c r="P40" s="8">
        <v>2315</v>
      </c>
      <c r="Q40" s="8">
        <v>2156</v>
      </c>
      <c r="R40" s="8">
        <v>7.3747680890538003</v>
      </c>
      <c r="S40" s="8">
        <v>218.43538228941699</v>
      </c>
      <c r="T40" s="8">
        <v>213.384573283859</v>
      </c>
      <c r="U40" s="47">
        <v>2.36699819852437</v>
      </c>
    </row>
    <row r="41" spans="1:21" ht="12" thickBot="1">
      <c r="A41" s="71"/>
      <c r="B41" s="60" t="s">
        <v>44</v>
      </c>
      <c r="C41" s="61"/>
      <c r="D41" s="9"/>
      <c r="E41" s="8">
        <v>157875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7"/>
    </row>
    <row r="42" spans="1:21" ht="12" thickBot="1">
      <c r="A42" s="71"/>
      <c r="B42" s="60" t="s">
        <v>45</v>
      </c>
      <c r="C42" s="61"/>
      <c r="D42" s="9"/>
      <c r="E42" s="8">
        <v>60704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7"/>
    </row>
    <row r="43" spans="1:21" ht="12" thickBot="1">
      <c r="A43" s="72"/>
      <c r="B43" s="60" t="s">
        <v>35</v>
      </c>
      <c r="C43" s="61"/>
      <c r="D43" s="10">
        <v>43568.769099999998</v>
      </c>
      <c r="E43" s="11"/>
      <c r="F43" s="11"/>
      <c r="G43" s="11"/>
      <c r="H43" s="11"/>
      <c r="I43" s="10">
        <v>3943.1109000000001</v>
      </c>
      <c r="J43" s="48">
        <v>9.0503151258409105</v>
      </c>
      <c r="K43" s="11"/>
      <c r="L43" s="11"/>
      <c r="M43" s="11"/>
      <c r="N43" s="10">
        <v>894704.77769999998</v>
      </c>
      <c r="O43" s="10">
        <v>3206932.2237</v>
      </c>
      <c r="P43" s="10">
        <v>25</v>
      </c>
      <c r="Q43" s="10">
        <v>61</v>
      </c>
      <c r="R43" s="10">
        <v>-59.016393442622999</v>
      </c>
      <c r="S43" s="10">
        <v>2035.7</v>
      </c>
      <c r="T43" s="10">
        <v>2739.22950819672</v>
      </c>
      <c r="U43" s="49">
        <v>-25.683481653929299</v>
      </c>
    </row>
  </sheetData>
  <mergeCells count="41"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A1:U4"/>
    <mergeCell ref="W1:W4"/>
    <mergeCell ref="B6:C6"/>
    <mergeCell ref="A7:C7"/>
    <mergeCell ref="B8:C8"/>
    <mergeCell ref="A8:A43"/>
    <mergeCell ref="B39:C39"/>
    <mergeCell ref="B40:C40"/>
    <mergeCell ref="B41:C41"/>
    <mergeCell ref="B42:C42"/>
    <mergeCell ref="B43:C43"/>
    <mergeCell ref="B31:C31"/>
    <mergeCell ref="B32:C32"/>
    <mergeCell ref="B33:C33"/>
    <mergeCell ref="B34:C34"/>
    <mergeCell ref="B35:C35"/>
    <mergeCell ref="B37:C37"/>
    <mergeCell ref="B38:C38"/>
    <mergeCell ref="B23:C23"/>
    <mergeCell ref="B36:C36"/>
    <mergeCell ref="B25:C25"/>
    <mergeCell ref="B26:C26"/>
    <mergeCell ref="B27:C27"/>
    <mergeCell ref="B28:C28"/>
    <mergeCell ref="B29:C29"/>
    <mergeCell ref="B30:C30"/>
  </mergeCells>
  <phoneticPr fontId="2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sqref="A1:XFD1048576"/>
    </sheetView>
  </sheetViews>
  <sheetFormatPr defaultRowHeight="13.5"/>
  <cols>
    <col min="1" max="1" width="9" style="50"/>
    <col min="2" max="2" width="9" style="51"/>
    <col min="3" max="8" width="9" style="50"/>
    <col min="9" max="16384" width="9" style="18"/>
  </cols>
  <sheetData>
    <row r="1" spans="1:8" ht="16.5">
      <c r="A1" s="52" t="s">
        <v>53</v>
      </c>
      <c r="B1" s="53" t="s">
        <v>36</v>
      </c>
      <c r="C1" s="52" t="s">
        <v>37</v>
      </c>
      <c r="D1" s="52" t="s">
        <v>38</v>
      </c>
      <c r="E1" s="52" t="s">
        <v>39</v>
      </c>
      <c r="F1" s="52" t="s">
        <v>46</v>
      </c>
      <c r="G1" s="52" t="s">
        <v>39</v>
      </c>
      <c r="H1" s="52" t="s">
        <v>47</v>
      </c>
    </row>
    <row r="2" spans="1:8" ht="16.5">
      <c r="A2" s="54">
        <v>1</v>
      </c>
      <c r="B2" s="55">
        <v>12</v>
      </c>
      <c r="C2" s="54">
        <v>61485</v>
      </c>
      <c r="D2" s="54">
        <v>517284.179195726</v>
      </c>
      <c r="E2" s="54">
        <v>435640.67254444398</v>
      </c>
      <c r="F2" s="54">
        <v>81643.506651282107</v>
      </c>
      <c r="G2" s="54">
        <v>435640.67254444398</v>
      </c>
      <c r="H2" s="54">
        <v>0.15783105290059599</v>
      </c>
    </row>
    <row r="3" spans="1:8" ht="16.5">
      <c r="A3" s="54">
        <v>2</v>
      </c>
      <c r="B3" s="55">
        <v>13</v>
      </c>
      <c r="C3" s="54">
        <v>13710.371999999999</v>
      </c>
      <c r="D3" s="54">
        <v>99850.169293396903</v>
      </c>
      <c r="E3" s="54">
        <v>80350.378721216199</v>
      </c>
      <c r="F3" s="54">
        <v>19499.790572180598</v>
      </c>
      <c r="G3" s="54">
        <v>80350.378721216199</v>
      </c>
      <c r="H3" s="54">
        <v>0.19529051087417801</v>
      </c>
    </row>
    <row r="4" spans="1:8" ht="16.5">
      <c r="A4" s="54">
        <v>3</v>
      </c>
      <c r="B4" s="55">
        <v>14</v>
      </c>
      <c r="C4" s="54">
        <v>113766</v>
      </c>
      <c r="D4" s="54">
        <v>148954.420595726</v>
      </c>
      <c r="E4" s="54">
        <v>117807.492277778</v>
      </c>
      <c r="F4" s="54">
        <v>31146.928317948699</v>
      </c>
      <c r="G4" s="54">
        <v>117807.492277778</v>
      </c>
      <c r="H4" s="54">
        <v>0.20910375263372599</v>
      </c>
    </row>
    <row r="5" spans="1:8" ht="16.5">
      <c r="A5" s="54">
        <v>4</v>
      </c>
      <c r="B5" s="55">
        <v>15</v>
      </c>
      <c r="C5" s="54">
        <v>3251</v>
      </c>
      <c r="D5" s="54">
        <v>42903.6489</v>
      </c>
      <c r="E5" s="54">
        <v>34918.796000000002</v>
      </c>
      <c r="F5" s="54">
        <v>7984.8528999999999</v>
      </c>
      <c r="G5" s="54">
        <v>34918.796000000002</v>
      </c>
      <c r="H5" s="54">
        <v>0.18611127735571201</v>
      </c>
    </row>
    <row r="6" spans="1:8" ht="16.5">
      <c r="A6" s="54">
        <v>5</v>
      </c>
      <c r="B6" s="55">
        <v>16</v>
      </c>
      <c r="C6" s="54">
        <v>3538</v>
      </c>
      <c r="D6" s="54">
        <v>144186.62175897401</v>
      </c>
      <c r="E6" s="54">
        <v>134790.45397606801</v>
      </c>
      <c r="F6" s="54">
        <v>9396.1677829059809</v>
      </c>
      <c r="G6" s="54">
        <v>134790.45397606801</v>
      </c>
      <c r="H6" s="54">
        <v>6.5166710116926305E-2</v>
      </c>
    </row>
    <row r="7" spans="1:8" ht="16.5">
      <c r="A7" s="54">
        <v>6</v>
      </c>
      <c r="B7" s="55">
        <v>17</v>
      </c>
      <c r="C7" s="54">
        <v>21203</v>
      </c>
      <c r="D7" s="54">
        <v>281203.986638462</v>
      </c>
      <c r="E7" s="54">
        <v>233507.762694017</v>
      </c>
      <c r="F7" s="54">
        <v>47696.223944444399</v>
      </c>
      <c r="G7" s="54">
        <v>233507.762694017</v>
      </c>
      <c r="H7" s="54">
        <v>0.16961432344757801</v>
      </c>
    </row>
    <row r="8" spans="1:8" ht="16.5">
      <c r="A8" s="54">
        <v>7</v>
      </c>
      <c r="B8" s="55">
        <v>18</v>
      </c>
      <c r="C8" s="54">
        <v>43441</v>
      </c>
      <c r="D8" s="54">
        <v>143941.41215470101</v>
      </c>
      <c r="E8" s="54">
        <v>135152.43721111101</v>
      </c>
      <c r="F8" s="54">
        <v>8788.9749435897393</v>
      </c>
      <c r="G8" s="54">
        <v>135152.43721111101</v>
      </c>
      <c r="H8" s="54">
        <v>6.1059390845379501E-2</v>
      </c>
    </row>
    <row r="9" spans="1:8" ht="16.5">
      <c r="A9" s="54">
        <v>8</v>
      </c>
      <c r="B9" s="55">
        <v>19</v>
      </c>
      <c r="C9" s="54">
        <v>30928</v>
      </c>
      <c r="D9" s="54">
        <v>139625.094097436</v>
      </c>
      <c r="E9" s="54">
        <v>131174.24113333301</v>
      </c>
      <c r="F9" s="54">
        <v>8450.8529641025598</v>
      </c>
      <c r="G9" s="54">
        <v>131174.24113333301</v>
      </c>
      <c r="H9" s="54">
        <v>6.0525316159896203E-2</v>
      </c>
    </row>
    <row r="10" spans="1:8" ht="16.5">
      <c r="A10" s="54">
        <v>9</v>
      </c>
      <c r="B10" s="55">
        <v>21</v>
      </c>
      <c r="C10" s="54">
        <v>332004</v>
      </c>
      <c r="D10" s="54">
        <v>949478.54940000002</v>
      </c>
      <c r="E10" s="54">
        <v>961284.86600000004</v>
      </c>
      <c r="F10" s="54">
        <v>-11806.3166</v>
      </c>
      <c r="G10" s="54">
        <v>961284.86600000004</v>
      </c>
      <c r="H10" s="54">
        <v>-1.2434526938455599E-2</v>
      </c>
    </row>
    <row r="11" spans="1:8" ht="16.5">
      <c r="A11" s="54">
        <v>10</v>
      </c>
      <c r="B11" s="55">
        <v>22</v>
      </c>
      <c r="C11" s="54">
        <v>44299</v>
      </c>
      <c r="D11" s="54">
        <v>641536.45983760699</v>
      </c>
      <c r="E11" s="54">
        <v>596039.80352734996</v>
      </c>
      <c r="F11" s="54">
        <v>45496.656310256403</v>
      </c>
      <c r="G11" s="54">
        <v>596039.80352734996</v>
      </c>
      <c r="H11" s="54">
        <v>7.0918270680629794E-2</v>
      </c>
    </row>
    <row r="12" spans="1:8" ht="16.5">
      <c r="A12" s="54">
        <v>11</v>
      </c>
      <c r="B12" s="55">
        <v>23</v>
      </c>
      <c r="C12" s="54">
        <v>313775.54800000001</v>
      </c>
      <c r="D12" s="54">
        <v>1622177.9637726501</v>
      </c>
      <c r="E12" s="54">
        <v>1476909.86923077</v>
      </c>
      <c r="F12" s="54">
        <v>145268.09454188001</v>
      </c>
      <c r="G12" s="54">
        <v>1476909.86923077</v>
      </c>
      <c r="H12" s="54">
        <v>8.9551268594497996E-2</v>
      </c>
    </row>
    <row r="13" spans="1:8" ht="16.5">
      <c r="A13" s="54">
        <v>12</v>
      </c>
      <c r="B13" s="55">
        <v>24</v>
      </c>
      <c r="C13" s="54">
        <v>25597</v>
      </c>
      <c r="D13" s="54">
        <v>455179.798507692</v>
      </c>
      <c r="E13" s="54">
        <v>419345.99307692301</v>
      </c>
      <c r="F13" s="54">
        <v>35833.8054307692</v>
      </c>
      <c r="G13" s="54">
        <v>419345.99307692301</v>
      </c>
      <c r="H13" s="54">
        <v>7.8724507432558294E-2</v>
      </c>
    </row>
    <row r="14" spans="1:8" ht="16.5">
      <c r="A14" s="54">
        <v>13</v>
      </c>
      <c r="B14" s="55">
        <v>25</v>
      </c>
      <c r="C14" s="54">
        <v>78306</v>
      </c>
      <c r="D14" s="54">
        <v>795057.51419999998</v>
      </c>
      <c r="E14" s="54">
        <v>771351.25890000002</v>
      </c>
      <c r="F14" s="54">
        <v>23706.255300000001</v>
      </c>
      <c r="G14" s="54">
        <v>771351.25890000002</v>
      </c>
      <c r="H14" s="54">
        <v>2.9817031946240601E-2</v>
      </c>
    </row>
    <row r="15" spans="1:8" ht="16.5">
      <c r="A15" s="54">
        <v>14</v>
      </c>
      <c r="B15" s="55">
        <v>26</v>
      </c>
      <c r="C15" s="54">
        <v>102665</v>
      </c>
      <c r="D15" s="54">
        <v>410122.511884237</v>
      </c>
      <c r="E15" s="54">
        <v>402885.32248817798</v>
      </c>
      <c r="F15" s="54">
        <v>7237.1893960592997</v>
      </c>
      <c r="G15" s="54">
        <v>402885.32248817798</v>
      </c>
      <c r="H15" s="54">
        <v>1.76464085397538E-2</v>
      </c>
    </row>
    <row r="16" spans="1:8" ht="16.5">
      <c r="A16" s="54">
        <v>15</v>
      </c>
      <c r="B16" s="55">
        <v>27</v>
      </c>
      <c r="C16" s="54">
        <v>200683.28200000001</v>
      </c>
      <c r="D16" s="54">
        <v>1098551.71728319</v>
      </c>
      <c r="E16" s="54">
        <v>966735.27034070797</v>
      </c>
      <c r="F16" s="54">
        <v>131816.44694247801</v>
      </c>
      <c r="G16" s="54">
        <v>966735.27034070797</v>
      </c>
      <c r="H16" s="54">
        <v>0.11999111636589301</v>
      </c>
    </row>
    <row r="17" spans="1:8" ht="16.5">
      <c r="A17" s="54">
        <v>16</v>
      </c>
      <c r="B17" s="55">
        <v>29</v>
      </c>
      <c r="C17" s="54">
        <v>213413</v>
      </c>
      <c r="D17" s="54">
        <v>2341947.9580487199</v>
      </c>
      <c r="E17" s="54">
        <v>2167762.6416726499</v>
      </c>
      <c r="F17" s="54">
        <v>174185.31637606799</v>
      </c>
      <c r="G17" s="54">
        <v>2167762.6416726499</v>
      </c>
      <c r="H17" s="54">
        <v>7.4376254082604606E-2</v>
      </c>
    </row>
    <row r="18" spans="1:8" ht="16.5">
      <c r="A18" s="54">
        <v>17</v>
      </c>
      <c r="B18" s="55">
        <v>31</v>
      </c>
      <c r="C18" s="54">
        <v>47948.158000000003</v>
      </c>
      <c r="D18" s="54">
        <v>300307.74578141602</v>
      </c>
      <c r="E18" s="54">
        <v>253286.300303948</v>
      </c>
      <c r="F18" s="54">
        <v>47021.445477467998</v>
      </c>
      <c r="G18" s="54">
        <v>253286.300303948</v>
      </c>
      <c r="H18" s="54">
        <v>0.15657753134244301</v>
      </c>
    </row>
    <row r="19" spans="1:8" ht="16.5">
      <c r="A19" s="54">
        <v>18</v>
      </c>
      <c r="B19" s="55">
        <v>32</v>
      </c>
      <c r="C19" s="54">
        <v>13780.078</v>
      </c>
      <c r="D19" s="54">
        <v>210823.93622595901</v>
      </c>
      <c r="E19" s="54">
        <v>192051.58488469699</v>
      </c>
      <c r="F19" s="54">
        <v>18772.351341261401</v>
      </c>
      <c r="G19" s="54">
        <v>192051.58488469699</v>
      </c>
      <c r="H19" s="54">
        <v>8.9042789340302506E-2</v>
      </c>
    </row>
    <row r="20" spans="1:8" ht="16.5">
      <c r="A20" s="54">
        <v>19</v>
      </c>
      <c r="B20" s="55">
        <v>33</v>
      </c>
      <c r="C20" s="54">
        <v>71944.073999999993</v>
      </c>
      <c r="D20" s="54">
        <v>621761.48279152904</v>
      </c>
      <c r="E20" s="54">
        <v>521631.90362598898</v>
      </c>
      <c r="F20" s="54">
        <v>100129.57916554</v>
      </c>
      <c r="G20" s="54">
        <v>521631.90362598898</v>
      </c>
      <c r="H20" s="54">
        <v>0.161041785213177</v>
      </c>
    </row>
    <row r="21" spans="1:8" ht="16.5">
      <c r="A21" s="54">
        <v>20</v>
      </c>
      <c r="B21" s="55">
        <v>34</v>
      </c>
      <c r="C21" s="54">
        <v>48978.379000000001</v>
      </c>
      <c r="D21" s="54">
        <v>229983.72963165399</v>
      </c>
      <c r="E21" s="54">
        <v>165951.23370214799</v>
      </c>
      <c r="F21" s="54">
        <v>64032.4959295066</v>
      </c>
      <c r="G21" s="54">
        <v>165951.23370214799</v>
      </c>
      <c r="H21" s="54">
        <v>0.27842185198084302</v>
      </c>
    </row>
    <row r="22" spans="1:8" ht="16.5">
      <c r="A22" s="54">
        <v>21</v>
      </c>
      <c r="B22" s="55">
        <v>35</v>
      </c>
      <c r="C22" s="54">
        <v>35072.748</v>
      </c>
      <c r="D22" s="54">
        <v>807593.01116814197</v>
      </c>
      <c r="E22" s="54">
        <v>761597.34632782603</v>
      </c>
      <c r="F22" s="54">
        <v>45995.664840315898</v>
      </c>
      <c r="G22" s="54">
        <v>761597.34632782603</v>
      </c>
      <c r="H22" s="54">
        <v>5.6954015456109001E-2</v>
      </c>
    </row>
    <row r="23" spans="1:8" ht="16.5">
      <c r="A23" s="54">
        <v>22</v>
      </c>
      <c r="B23" s="55">
        <v>36</v>
      </c>
      <c r="C23" s="54">
        <v>123028.45</v>
      </c>
      <c r="D23" s="54">
        <v>534181.17948407098</v>
      </c>
      <c r="E23" s="54">
        <v>459288.64854000299</v>
      </c>
      <c r="F23" s="54">
        <v>74892.530944067301</v>
      </c>
      <c r="G23" s="54">
        <v>459288.64854000299</v>
      </c>
      <c r="H23" s="54">
        <v>0.140200616982427</v>
      </c>
    </row>
    <row r="24" spans="1:8" ht="16.5">
      <c r="A24" s="54">
        <v>23</v>
      </c>
      <c r="B24" s="55">
        <v>37</v>
      </c>
      <c r="C24" s="54">
        <v>131454.04399999999</v>
      </c>
      <c r="D24" s="54">
        <v>971157.09689203498</v>
      </c>
      <c r="E24" s="54">
        <v>833203.10055484402</v>
      </c>
      <c r="F24" s="54">
        <v>137953.996337191</v>
      </c>
      <c r="G24" s="54">
        <v>833203.10055484402</v>
      </c>
      <c r="H24" s="54">
        <v>0.142051164305632</v>
      </c>
    </row>
    <row r="25" spans="1:8" ht="16.5">
      <c r="A25" s="54">
        <v>24</v>
      </c>
      <c r="B25" s="55">
        <v>38</v>
      </c>
      <c r="C25" s="54">
        <v>238943.93299999999</v>
      </c>
      <c r="D25" s="54">
        <v>1027625.8005726699</v>
      </c>
      <c r="E25" s="54">
        <v>1001487.2451823</v>
      </c>
      <c r="F25" s="54">
        <v>26138.555390371399</v>
      </c>
      <c r="G25" s="54">
        <v>1001487.2451823</v>
      </c>
      <c r="H25" s="54">
        <v>2.54358691420602E-2</v>
      </c>
    </row>
    <row r="26" spans="1:8" ht="16.5">
      <c r="A26" s="54">
        <v>25</v>
      </c>
      <c r="B26" s="55">
        <v>39</v>
      </c>
      <c r="C26" s="54">
        <v>82135.764999999999</v>
      </c>
      <c r="D26" s="54">
        <v>125209.57735615299</v>
      </c>
      <c r="E26" s="54">
        <v>93399.153893398296</v>
      </c>
      <c r="F26" s="54">
        <v>31810.423462754799</v>
      </c>
      <c r="G26" s="54">
        <v>93399.153893398296</v>
      </c>
      <c r="H26" s="54">
        <v>0.25405743022573601</v>
      </c>
    </row>
    <row r="27" spans="1:8" ht="16.5">
      <c r="A27" s="54">
        <v>26</v>
      </c>
      <c r="B27" s="55">
        <v>40</v>
      </c>
      <c r="C27" s="54">
        <v>-12.497999999999999</v>
      </c>
      <c r="D27" s="54">
        <v>-35.722299999999997</v>
      </c>
      <c r="E27" s="54">
        <v>-28.709299999999999</v>
      </c>
      <c r="F27" s="54">
        <v>-7.0129999999999999</v>
      </c>
      <c r="G27" s="54">
        <v>-28.709299999999999</v>
      </c>
      <c r="H27" s="54">
        <v>0.19631994580416201</v>
      </c>
    </row>
    <row r="28" spans="1:8" ht="16.5">
      <c r="A28" s="54">
        <v>27</v>
      </c>
      <c r="B28" s="55">
        <v>42</v>
      </c>
      <c r="C28" s="54">
        <v>10176.495000000001</v>
      </c>
      <c r="D28" s="54">
        <v>148453.87719999999</v>
      </c>
      <c r="E28" s="54">
        <v>135865.47169999999</v>
      </c>
      <c r="F28" s="54">
        <v>12588.405500000001</v>
      </c>
      <c r="G28" s="54">
        <v>135865.47169999999</v>
      </c>
      <c r="H28" s="54">
        <v>8.4796744533931198E-2</v>
      </c>
    </row>
    <row r="29" spans="1:8" ht="16.5">
      <c r="A29" s="54">
        <v>28</v>
      </c>
      <c r="B29" s="55">
        <v>75</v>
      </c>
      <c r="C29" s="54">
        <v>587</v>
      </c>
      <c r="D29" s="54">
        <v>518152.13675213698</v>
      </c>
      <c r="E29" s="54">
        <v>495248.76923076902</v>
      </c>
      <c r="F29" s="54">
        <v>22903.367521367501</v>
      </c>
      <c r="G29" s="54">
        <v>495248.76923076902</v>
      </c>
      <c r="H29" s="54">
        <v>4.4202013070774197E-2</v>
      </c>
    </row>
    <row r="30" spans="1:8" ht="16.5">
      <c r="A30" s="54">
        <v>29</v>
      </c>
      <c r="B30" s="55">
        <v>76</v>
      </c>
      <c r="C30" s="54">
        <v>2324</v>
      </c>
      <c r="D30" s="54">
        <v>419806.76567093999</v>
      </c>
      <c r="E30" s="54">
        <v>400956.93700598303</v>
      </c>
      <c r="F30" s="54">
        <v>18849.828664957298</v>
      </c>
      <c r="G30" s="54">
        <v>400956.93700598303</v>
      </c>
      <c r="H30" s="54">
        <v>4.4901202663638E-2</v>
      </c>
    </row>
    <row r="31" spans="1:8" ht="16.5">
      <c r="A31" s="54">
        <v>30</v>
      </c>
      <c r="B31" s="55">
        <v>99</v>
      </c>
      <c r="C31" s="54">
        <v>26</v>
      </c>
      <c r="D31" s="54">
        <v>43568.769230769198</v>
      </c>
      <c r="E31" s="54">
        <v>39625.658119658103</v>
      </c>
      <c r="F31" s="54">
        <v>3943.1111111111099</v>
      </c>
      <c r="G31" s="54">
        <v>39625.658119658103</v>
      </c>
      <c r="H31" s="54">
        <v>9.0503155832237697E-2</v>
      </c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admin</cp:lastModifiedBy>
  <dcterms:created xsi:type="dcterms:W3CDTF">2013-06-21T00:28:37Z</dcterms:created>
  <dcterms:modified xsi:type="dcterms:W3CDTF">2013-07-19T00:32:07Z</dcterms:modified>
</cp:coreProperties>
</file>