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E4" i="2"/>
  <c r="F4"/>
  <c r="J4"/>
  <c r="E5"/>
  <c r="F5"/>
  <c r="J5"/>
  <c r="E6"/>
  <c r="F6"/>
  <c r="J6"/>
  <c r="E7"/>
  <c r="F7"/>
  <c r="J7"/>
  <c r="E8"/>
  <c r="F8"/>
  <c r="J8"/>
  <c r="E9"/>
  <c r="F9"/>
  <c r="J9"/>
  <c r="E10"/>
  <c r="F10"/>
  <c r="J10"/>
  <c r="E11"/>
  <c r="F11"/>
  <c r="J11"/>
  <c r="E12"/>
  <c r="F12"/>
  <c r="J12"/>
  <c r="E13"/>
  <c r="F13"/>
  <c r="J13"/>
  <c r="E14"/>
  <c r="F14"/>
  <c r="J14"/>
  <c r="E15"/>
  <c r="F15"/>
  <c r="J15"/>
  <c r="E16"/>
  <c r="F16"/>
  <c r="J16"/>
  <c r="E17"/>
  <c r="F17"/>
  <c r="J17"/>
  <c r="E18"/>
  <c r="F18"/>
  <c r="J18"/>
  <c r="E19"/>
  <c r="F19"/>
  <c r="J19"/>
  <c r="E20"/>
  <c r="F20"/>
  <c r="J20"/>
  <c r="E21"/>
  <c r="F21"/>
  <c r="J21"/>
  <c r="E22"/>
  <c r="F22"/>
  <c r="J22"/>
  <c r="E23"/>
  <c r="F23"/>
  <c r="J23"/>
  <c r="E24"/>
  <c r="F24"/>
  <c r="J24"/>
  <c r="E25"/>
  <c r="F25"/>
  <c r="J25"/>
  <c r="E26"/>
  <c r="F26"/>
  <c r="J26"/>
  <c r="E27"/>
  <c r="F27"/>
  <c r="J27"/>
  <c r="E28"/>
  <c r="F28"/>
  <c r="J28"/>
  <c r="E29"/>
  <c r="F29"/>
  <c r="J29"/>
  <c r="E30"/>
  <c r="K30" s="1"/>
  <c r="F30"/>
  <c r="E31"/>
  <c r="F31"/>
  <c r="J31"/>
  <c r="E32"/>
  <c r="F32"/>
  <c r="E33"/>
  <c r="K33" s="1"/>
  <c r="F33"/>
  <c r="E34"/>
  <c r="K34" s="1"/>
  <c r="F34"/>
  <c r="E35"/>
  <c r="F35"/>
  <c r="J35"/>
  <c r="E36"/>
  <c r="F36"/>
  <c r="J36"/>
  <c r="E37"/>
  <c r="K37" s="1"/>
  <c r="F37"/>
  <c r="E38"/>
  <c r="K38" s="1"/>
  <c r="F38"/>
  <c r="E39"/>
  <c r="F39"/>
  <c r="J39"/>
  <c r="E3"/>
  <c r="F3"/>
  <c r="I4"/>
  <c r="I5"/>
  <c r="K5" s="1"/>
  <c r="I6"/>
  <c r="I7"/>
  <c r="K7" s="1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1"/>
  <c r="K32"/>
  <c r="I35"/>
  <c r="I36"/>
  <c r="I3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K39" l="1"/>
  <c r="G19"/>
  <c r="L19" s="1"/>
  <c r="G11"/>
  <c r="G38"/>
  <c r="L38" s="1"/>
  <c r="G7"/>
  <c r="G5"/>
  <c r="L5" s="1"/>
  <c r="K36"/>
  <c r="K28"/>
  <c r="K26"/>
  <c r="K24"/>
  <c r="K22"/>
  <c r="K20"/>
  <c r="K18"/>
  <c r="K16"/>
  <c r="K14"/>
  <c r="K12"/>
  <c r="K10"/>
  <c r="K8"/>
  <c r="K6"/>
  <c r="K4"/>
  <c r="G39"/>
  <c r="K23"/>
  <c r="K21"/>
  <c r="G27"/>
  <c r="L27" s="1"/>
  <c r="G23"/>
  <c r="L23" s="1"/>
  <c r="G21"/>
  <c r="L21" s="1"/>
  <c r="G18"/>
  <c r="K29"/>
  <c r="K15"/>
  <c r="K13"/>
  <c r="G32"/>
  <c r="L32" s="1"/>
  <c r="G29"/>
  <c r="L29" s="1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34"/>
  <c r="L34" s="1"/>
  <c r="G33"/>
  <c r="L33" s="1"/>
  <c r="G31"/>
  <c r="L31" s="1"/>
  <c r="G30"/>
  <c r="L30" s="1"/>
  <c r="G25"/>
  <c r="L25" s="1"/>
  <c r="G22"/>
  <c r="L22" s="1"/>
  <c r="G17"/>
  <c r="L17" s="1"/>
  <c r="G14"/>
  <c r="L14" s="1"/>
  <c r="G9"/>
  <c r="L9" s="1"/>
  <c r="G6"/>
  <c r="L6" s="1"/>
  <c r="G37"/>
  <c r="L37" s="1"/>
  <c r="G35"/>
  <c r="L35" s="1"/>
  <c r="G28"/>
  <c r="L28" s="1"/>
  <c r="G24"/>
  <c r="L24" s="1"/>
  <c r="G20"/>
  <c r="G16"/>
  <c r="L16" s="1"/>
  <c r="G12"/>
  <c r="L12" s="1"/>
  <c r="L11"/>
  <c r="G8"/>
  <c r="L8" s="1"/>
  <c r="L7"/>
  <c r="J3"/>
  <c r="L39"/>
  <c r="L20"/>
  <c r="L18"/>
  <c r="G3"/>
  <c r="G36"/>
  <c r="L36" s="1"/>
  <c r="I3"/>
  <c r="K3" s="1"/>
  <c r="L3" l="1"/>
</calcChain>
</file>

<file path=xl/sharedStrings.xml><?xml version="1.0" encoding="utf-8"?>
<sst xmlns="http://schemas.openxmlformats.org/spreadsheetml/2006/main" count="114" uniqueCount="71">
  <si>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</si>
  <si>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</si>
  <si>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</si>
  <si>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</si>
  <si>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</si>
  <si>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</si>
  <si>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</si>
  <si>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</si>
  <si>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</si>
  <si>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</si>
  <si>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</si>
  <si>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</si>
  <si>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</si>
  <si>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</si>
  <si>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</si>
  <si>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</si>
  <si>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</si>
  <si>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</si>
  <si>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</si>
  <si>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</si>
  <si>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</si>
  <si>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</si>
  <si>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</si>
  <si>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</si>
  <si>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</si>
  <si>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</si>
  <si>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</si>
  <si>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</si>
  <si>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</si>
  <si>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</si>
  <si>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</si>
  <si>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</si>
  <si>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</si>
  <si>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</si>
  <si>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</si>
  <si>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</si>
  <si>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DEPT</t>
  </si>
  <si>
    <t>QTY</t>
  </si>
  <si>
    <t>AMT</t>
  </si>
  <si>
    <t>COST</t>
  </si>
  <si>
    <t>41-周转筐</t>
  </si>
  <si>
    <t>71-黑电</t>
  </si>
  <si>
    <t>72-空调</t>
  </si>
  <si>
    <t>73-冰箱</t>
  </si>
  <si>
    <t>77-洗衣机</t>
  </si>
  <si>
    <t>78-厨卫</t>
  </si>
  <si>
    <t>PROFIT</t>
  </si>
  <si>
    <t>PROFIT_RATE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</si>
  <si>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</si>
  <si>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</si>
  <si>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</si>
  <si>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</si>
  <si>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</si>
  <si>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 xml:space="preserve">   </t>
  </si>
  <si>
    <t>销售日报表</t>
  </si>
  <si>
    <t>以门店、商品为视角，综合分析销售金额、销售毛利及客流量增长率的变化情况</t>
  </si>
  <si>
    <t>销售预算金额</t>
  </si>
  <si>
    <t>销售预算完成率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</si>
  <si>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</si>
  <si>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</si>
  <si>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</si>
  <si>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</si>
  <si>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</si>
  <si>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</si>
  <si>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</si>
  <si>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当日客流量</t>
  </si>
  <si>
    <t>昨天客流量</t>
  </si>
  <si>
    <t>与昨天相比的客流量差异</t>
  </si>
  <si>
    <t>成交价格</t>
  </si>
  <si>
    <t>昨天销售成交价格</t>
  </si>
  <si>
    <t>与昨天相比的销售成交价格差异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</si>
</sst>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8"/>
      <color rgb="FF333399"/>
      <name val="Arial"/>
      <family val="2"/>
    </font>
    <font>
      <b/>
      <sz val="11"/>
      <color indexed="64"/>
      <name val="Arial Narrow"/>
      <charset val="1"/>
    </font>
    <font>
      <sz val="11"/>
      <color indexed="64"/>
      <name val="Arial Narrow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7" fontId="20" fillId="0" borderId="0" xfId="0" applyNumberFormat="1" applyFont="1">
      <alignment vertical="center"/>
    </xf>
    <xf numFmtId="0" fontId="27" fillId="0" borderId="19" xfId="0" applyFont="1" applyBorder="1" applyAlignment="1">
      <alignment horizontal="left"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0" fontId="22" fillId="34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26" fillId="0" borderId="0" xfId="0" applyFont="1" applyAlignment="1">
      <alignment horizontal="left" wrapText="1"/>
    </xf>
    <xf numFmtId="176" fontId="22" fillId="34" borderId="10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4" fontId="21" fillId="35" borderId="12" xfId="0" applyNumberFormat="1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4" fontId="21" fillId="35" borderId="20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28" fillId="0" borderId="0" xfId="0" applyNumberFormat="1" applyFont="1" applyAlignment="1"/>
    <xf numFmtId="1" fontId="28" fillId="0" borderId="0" xfId="0" applyNumberFormat="1" applyFont="1" applyAlignment="1"/>
    <xf numFmtId="0" fontId="29" fillId="0" borderId="0" xfId="0" applyNumberFormat="1" applyFont="1" applyAlignment="1"/>
    <xf numFmtId="1" fontId="29" fillId="0" borderId="0" xfId="0" applyNumberFormat="1" applyFont="1" applyAlignment="1"/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cid:78c0f45a2" TargetMode="External"/><Relationship Id="rId18" Type="http://schemas.openxmlformats.org/officeDocument/2006/relationships/image" Target="cid:8838026613" TargetMode="External"/><Relationship Id="rId26" Type="http://schemas.openxmlformats.org/officeDocument/2006/relationships/image" Target="cid:97aae13713" TargetMode="External"/><Relationship Id="rId39" Type="http://schemas.openxmlformats.org/officeDocument/2006/relationships/hyperlink" Target="cid:bbbaca6d2" TargetMode="External"/><Relationship Id="rId21" Type="http://schemas.openxmlformats.org/officeDocument/2006/relationships/hyperlink" Target="cid:97a5ff112" TargetMode="External"/><Relationship Id="rId34" Type="http://schemas.openxmlformats.org/officeDocument/2006/relationships/image" Target="cid:ac87b7df13" TargetMode="External"/><Relationship Id="rId42" Type="http://schemas.openxmlformats.org/officeDocument/2006/relationships/image" Target="cid:c0d5d5a813" TargetMode="External"/><Relationship Id="rId47" Type="http://schemas.openxmlformats.org/officeDocument/2006/relationships/hyperlink" Target="cid:d0b588612" TargetMode="External"/><Relationship Id="rId50" Type="http://schemas.openxmlformats.org/officeDocument/2006/relationships/image" Target="cid:dfd4546613" TargetMode="External"/><Relationship Id="rId55" Type="http://schemas.openxmlformats.org/officeDocument/2006/relationships/hyperlink" Target="cid:e76dc97e2" TargetMode="External"/><Relationship Id="rId63" Type="http://schemas.openxmlformats.org/officeDocument/2006/relationships/hyperlink" Target="cid:38d18ad2" TargetMode="External"/><Relationship Id="rId7" Type="http://schemas.openxmlformats.org/officeDocument/2006/relationships/hyperlink" Target="cid:7393130e2" TargetMode="External"/><Relationship Id="rId2" Type="http://schemas.openxmlformats.org/officeDocument/2006/relationships/hyperlink" Target="cid:650096c02" TargetMode="External"/><Relationship Id="rId16" Type="http://schemas.openxmlformats.org/officeDocument/2006/relationships/image" Target="cid:7dde59d613" TargetMode="External"/><Relationship Id="rId20" Type="http://schemas.openxmlformats.org/officeDocument/2006/relationships/image" Target="cid:883d555513" TargetMode="External"/><Relationship Id="rId29" Type="http://schemas.openxmlformats.org/officeDocument/2006/relationships/hyperlink" Target="cid:a1ed1ff62" TargetMode="External"/><Relationship Id="rId41" Type="http://schemas.openxmlformats.org/officeDocument/2006/relationships/hyperlink" Target="cid:c0d5d5872" TargetMode="External"/><Relationship Id="rId54" Type="http://schemas.openxmlformats.org/officeDocument/2006/relationships/image" Target="cid:e1e57b1713" TargetMode="External"/><Relationship Id="rId62" Type="http://schemas.openxmlformats.org/officeDocument/2006/relationships/image" Target="cid:f456204213" TargetMode="External"/><Relationship Id="rId1" Type="http://schemas.openxmlformats.org/officeDocument/2006/relationships/image" Target="../media/image1.jpeg"/><Relationship Id="rId6" Type="http://schemas.openxmlformats.org/officeDocument/2006/relationships/image" Target="cid:738f7e7313" TargetMode="External"/><Relationship Id="rId11" Type="http://schemas.openxmlformats.org/officeDocument/2006/relationships/hyperlink" Target="cid:78be76a62" TargetMode="External"/><Relationship Id="rId24" Type="http://schemas.openxmlformats.org/officeDocument/2006/relationships/image" Target="cid:97a883f913" TargetMode="External"/><Relationship Id="rId32" Type="http://schemas.openxmlformats.org/officeDocument/2006/relationships/image" Target="cid:a711f73213" TargetMode="External"/><Relationship Id="rId37" Type="http://schemas.openxmlformats.org/officeDocument/2006/relationships/hyperlink" Target="cid:bbb631c12" TargetMode="External"/><Relationship Id="rId40" Type="http://schemas.openxmlformats.org/officeDocument/2006/relationships/image" Target="cid:bbbaca8f13" TargetMode="External"/><Relationship Id="rId45" Type="http://schemas.openxmlformats.org/officeDocument/2006/relationships/hyperlink" Target="cid:cb1fd4bc2" TargetMode="External"/><Relationship Id="rId53" Type="http://schemas.openxmlformats.org/officeDocument/2006/relationships/hyperlink" Target="cid:e1e57af62" TargetMode="External"/><Relationship Id="rId58" Type="http://schemas.openxmlformats.org/officeDocument/2006/relationships/image" Target="cid:eca83a0c13" TargetMode="External"/><Relationship Id="rId5" Type="http://schemas.openxmlformats.org/officeDocument/2006/relationships/hyperlink" Target="cid:738f7e472" TargetMode="External"/><Relationship Id="rId15" Type="http://schemas.openxmlformats.org/officeDocument/2006/relationships/hyperlink" Target="cid:7dde59952" TargetMode="External"/><Relationship Id="rId23" Type="http://schemas.openxmlformats.org/officeDocument/2006/relationships/hyperlink" Target="cid:97a883d72" TargetMode="External"/><Relationship Id="rId28" Type="http://schemas.openxmlformats.org/officeDocument/2006/relationships/image" Target="cid:9cc12f6e13" TargetMode="External"/><Relationship Id="rId36" Type="http://schemas.openxmlformats.org/officeDocument/2006/relationships/image" Target="cid:bbb2dea413" TargetMode="External"/><Relationship Id="rId49" Type="http://schemas.openxmlformats.org/officeDocument/2006/relationships/hyperlink" Target="cid:dfd4543e2" TargetMode="External"/><Relationship Id="rId57" Type="http://schemas.openxmlformats.org/officeDocument/2006/relationships/hyperlink" Target="cid:eca839e52" TargetMode="External"/><Relationship Id="rId61" Type="http://schemas.openxmlformats.org/officeDocument/2006/relationships/hyperlink" Target="cid:f456201d2" TargetMode="External"/><Relationship Id="rId10" Type="http://schemas.openxmlformats.org/officeDocument/2006/relationships/image" Target="cid:7395293113" TargetMode="External"/><Relationship Id="rId19" Type="http://schemas.openxmlformats.org/officeDocument/2006/relationships/hyperlink" Target="cid:883d552c2" TargetMode="External"/><Relationship Id="rId31" Type="http://schemas.openxmlformats.org/officeDocument/2006/relationships/hyperlink" Target="cid:a711f70c2" TargetMode="External"/><Relationship Id="rId44" Type="http://schemas.openxmlformats.org/officeDocument/2006/relationships/image" Target="cid:c5fc194a13" TargetMode="External"/><Relationship Id="rId52" Type="http://schemas.openxmlformats.org/officeDocument/2006/relationships/image" Target="cid:dfd5ecc813" TargetMode="External"/><Relationship Id="rId60" Type="http://schemas.openxmlformats.org/officeDocument/2006/relationships/image" Target="cid:ef30265413" TargetMode="External"/><Relationship Id="rId4" Type="http://schemas.openxmlformats.org/officeDocument/2006/relationships/image" Target="../media/image2.jpeg"/><Relationship Id="rId9" Type="http://schemas.openxmlformats.org/officeDocument/2006/relationships/hyperlink" Target="cid:739529052" TargetMode="External"/><Relationship Id="rId14" Type="http://schemas.openxmlformats.org/officeDocument/2006/relationships/image" Target="cid:78c0f48013" TargetMode="External"/><Relationship Id="rId22" Type="http://schemas.openxmlformats.org/officeDocument/2006/relationships/image" Target="cid:97a5ff3513" TargetMode="External"/><Relationship Id="rId27" Type="http://schemas.openxmlformats.org/officeDocument/2006/relationships/hyperlink" Target="cid:9cc12f202" TargetMode="External"/><Relationship Id="rId30" Type="http://schemas.openxmlformats.org/officeDocument/2006/relationships/image" Target="cid:a1ed202213" TargetMode="External"/><Relationship Id="rId35" Type="http://schemas.openxmlformats.org/officeDocument/2006/relationships/hyperlink" Target="cid:bbb2de7c2" TargetMode="External"/><Relationship Id="rId43" Type="http://schemas.openxmlformats.org/officeDocument/2006/relationships/hyperlink" Target="cid:c5fc19282" TargetMode="External"/><Relationship Id="rId48" Type="http://schemas.openxmlformats.org/officeDocument/2006/relationships/image" Target="cid:d0b5888713" TargetMode="External"/><Relationship Id="rId56" Type="http://schemas.openxmlformats.org/officeDocument/2006/relationships/image" Target="cid:e76dc9a413" TargetMode="External"/><Relationship Id="rId64" Type="http://schemas.openxmlformats.org/officeDocument/2006/relationships/image" Target="cid:38d18d213" TargetMode="External"/><Relationship Id="rId8" Type="http://schemas.openxmlformats.org/officeDocument/2006/relationships/image" Target="cid:7393133f13" TargetMode="External"/><Relationship Id="rId51" Type="http://schemas.openxmlformats.org/officeDocument/2006/relationships/hyperlink" Target="cid:dfd5ec9a2" TargetMode="External"/><Relationship Id="rId3" Type="http://schemas.openxmlformats.org/officeDocument/2006/relationships/image" Target="cid:650096f013" TargetMode="External"/><Relationship Id="rId12" Type="http://schemas.openxmlformats.org/officeDocument/2006/relationships/image" Target="cid:78be76ce13" TargetMode="External"/><Relationship Id="rId17" Type="http://schemas.openxmlformats.org/officeDocument/2006/relationships/hyperlink" Target="cid:883802342" TargetMode="External"/><Relationship Id="rId25" Type="http://schemas.openxmlformats.org/officeDocument/2006/relationships/hyperlink" Target="cid:97aae1182" TargetMode="External"/><Relationship Id="rId33" Type="http://schemas.openxmlformats.org/officeDocument/2006/relationships/hyperlink" Target="cid:ac87b7b92" TargetMode="External"/><Relationship Id="rId38" Type="http://schemas.openxmlformats.org/officeDocument/2006/relationships/image" Target="cid:bbb631eb13" TargetMode="External"/><Relationship Id="rId46" Type="http://schemas.openxmlformats.org/officeDocument/2006/relationships/image" Target="cid:cb1fd4e013" TargetMode="External"/><Relationship Id="rId59" Type="http://schemas.openxmlformats.org/officeDocument/2006/relationships/hyperlink" Target="cid:ef30262e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16" sqref="K16"/>
    </sheetView>
  </sheetViews>
  <sheetFormatPr defaultRowHeight="11.25"/>
  <cols>
    <col min="1" max="1" width="7.75" style="1" customWidth="1"/>
    <col min="2" max="2" width="3" style="19" bestFit="1" customWidth="1"/>
    <col min="3" max="4" width="9" style="1"/>
    <col min="5" max="5" width="10.5" style="1" bestFit="1" customWidth="1"/>
    <col min="6" max="6" width="12.25" style="41" bestFit="1" customWidth="1"/>
    <col min="7" max="7" width="10.5" style="1" bestFit="1" customWidth="1"/>
    <col min="8" max="8" width="9" style="41"/>
    <col min="9" max="12" width="9.75" style="12" bestFit="1" customWidth="1"/>
    <col min="13" max="16384" width="9" style="1"/>
  </cols>
  <sheetData>
    <row r="1" spans="1:12">
      <c r="A1" s="20"/>
      <c r="B1" s="21"/>
      <c r="C1" s="22"/>
      <c r="D1" s="23"/>
      <c r="E1" s="24" t="s">
        <v>0</v>
      </c>
      <c r="F1" s="38" t="s">
        <v>1</v>
      </c>
      <c r="G1" s="25" t="s">
        <v>50</v>
      </c>
      <c r="H1" s="38" t="s">
        <v>2</v>
      </c>
      <c r="I1" s="32" t="s">
        <v>48</v>
      </c>
      <c r="J1" s="33" t="s">
        <v>49</v>
      </c>
      <c r="K1" s="34" t="s">
        <v>51</v>
      </c>
      <c r="L1" s="34" t="s">
        <v>52</v>
      </c>
    </row>
    <row r="2" spans="1:12">
      <c r="A2" s="26" t="s">
        <v>3</v>
      </c>
      <c r="B2" s="27"/>
      <c r="C2" s="57" t="s">
        <v>4</v>
      </c>
      <c r="D2" s="57"/>
      <c r="E2" s="28"/>
      <c r="F2" s="39"/>
      <c r="G2" s="29"/>
      <c r="H2" s="39"/>
      <c r="I2" s="35"/>
      <c r="J2" s="36"/>
      <c r="K2" s="37"/>
      <c r="L2" s="37"/>
    </row>
    <row r="3" spans="1:12">
      <c r="A3" s="58" t="s">
        <v>5</v>
      </c>
      <c r="B3" s="58"/>
      <c r="C3" s="58"/>
      <c r="D3" s="58"/>
      <c r="E3" s="30">
        <f>RA!D7</f>
        <v>16532115.7499</v>
      </c>
      <c r="F3" s="40">
        <f>RA!I7</f>
        <v>1364548.1717000001</v>
      </c>
      <c r="G3" s="31">
        <f>E3-F3</f>
        <v>15167567.578199999</v>
      </c>
      <c r="H3" s="42">
        <f>RA!J7</f>
        <v>8.2539234078871804</v>
      </c>
      <c r="I3" s="35">
        <f>SUM(I4:I39)</f>
        <v>16532119.527829219</v>
      </c>
      <c r="J3" s="36">
        <f>SUM(J4:J39)</f>
        <v>15167567.665413562</v>
      </c>
      <c r="K3" s="37">
        <f>E3-I3</f>
        <v>-3.7779292184859514</v>
      </c>
      <c r="L3" s="37">
        <f>G3-J3</f>
        <v>-8.7213562801480293E-2</v>
      </c>
    </row>
    <row r="4" spans="1:12">
      <c r="A4" s="59">
        <f>RA!A8</f>
        <v>41474</v>
      </c>
      <c r="B4" s="27">
        <v>12</v>
      </c>
      <c r="C4" s="56" t="s">
        <v>6</v>
      </c>
      <c r="D4" s="56"/>
      <c r="E4" s="30">
        <f>RA!D8</f>
        <v>505540.72639999999</v>
      </c>
      <c r="F4" s="40">
        <f>RA!I8</f>
        <v>80383.777100000007</v>
      </c>
      <c r="G4" s="31">
        <f t="shared" ref="G4:G39" si="0">E4-F4</f>
        <v>425156.94929999998</v>
      </c>
      <c r="H4" s="42">
        <f>RA!J8</f>
        <v>15.9005541793675</v>
      </c>
      <c r="I4" s="35">
        <f>VLOOKUP(B4,RMS!B:D,3,FALSE)</f>
        <v>505541.09145213699</v>
      </c>
      <c r="J4" s="36">
        <f>VLOOKUP(B4,RMS!B:E,4,FALSE)</f>
        <v>425156.95337521401</v>
      </c>
      <c r="K4" s="37">
        <f t="shared" ref="K4:K39" si="1">E4-I4</f>
        <v>-0.36505213700002059</v>
      </c>
      <c r="L4" s="37">
        <f t="shared" ref="L4:L39" si="2">G4-J4</f>
        <v>-4.0752140339463949E-3</v>
      </c>
    </row>
    <row r="5" spans="1:12">
      <c r="A5" s="59"/>
      <c r="B5" s="27">
        <v>13</v>
      </c>
      <c r="C5" s="56" t="s">
        <v>7</v>
      </c>
      <c r="D5" s="56"/>
      <c r="E5" s="30">
        <f>RA!D9</f>
        <v>98106.611900000004</v>
      </c>
      <c r="F5" s="40">
        <f>RA!I9</f>
        <v>18882.150799999999</v>
      </c>
      <c r="G5" s="31">
        <f t="shared" si="0"/>
        <v>79224.4611</v>
      </c>
      <c r="H5" s="42">
        <f>RA!J9</f>
        <v>19.2465629322176</v>
      </c>
      <c r="I5" s="35">
        <f>VLOOKUP(B5,RMS!B:D,3,FALSE)</f>
        <v>98106.610561545996</v>
      </c>
      <c r="J5" s="36">
        <f>VLOOKUP(B5,RMS!B:E,4,FALSE)</f>
        <v>79224.475002889303</v>
      </c>
      <c r="K5" s="37">
        <f t="shared" si="1"/>
        <v>1.3384540070546791E-3</v>
      </c>
      <c r="L5" s="37">
        <f t="shared" si="2"/>
        <v>-1.3902889302698895E-2</v>
      </c>
    </row>
    <row r="6" spans="1:12">
      <c r="A6" s="59"/>
      <c r="B6" s="27">
        <v>14</v>
      </c>
      <c r="C6" s="56" t="s">
        <v>8</v>
      </c>
      <c r="D6" s="56"/>
      <c r="E6" s="30">
        <f>RA!D10</f>
        <v>159923.2169</v>
      </c>
      <c r="F6" s="40">
        <f>RA!I10</f>
        <v>33932.634299999998</v>
      </c>
      <c r="G6" s="31">
        <f t="shared" si="0"/>
        <v>125990.58259999999</v>
      </c>
      <c r="H6" s="42">
        <f>RA!J10</f>
        <v>21.2180788742</v>
      </c>
      <c r="I6" s="35">
        <f>VLOOKUP(B6,RMS!B:D,3,FALSE)</f>
        <v>159925.48342991501</v>
      </c>
      <c r="J6" s="36">
        <f>VLOOKUP(B6,RMS!B:E,4,FALSE)</f>
        <v>125990.58398119701</v>
      </c>
      <c r="K6" s="37">
        <f t="shared" si="1"/>
        <v>-2.2665299150103237</v>
      </c>
      <c r="L6" s="37">
        <f t="shared" si="2"/>
        <v>-1.3811970129609108E-3</v>
      </c>
    </row>
    <row r="7" spans="1:12">
      <c r="A7" s="59"/>
      <c r="B7" s="27">
        <v>15</v>
      </c>
      <c r="C7" s="56" t="s">
        <v>9</v>
      </c>
      <c r="D7" s="56"/>
      <c r="E7" s="30">
        <f>RA!D11</f>
        <v>41319.540999999997</v>
      </c>
      <c r="F7" s="40">
        <f>RA!I11</f>
        <v>7228.9733999999999</v>
      </c>
      <c r="G7" s="31">
        <f t="shared" si="0"/>
        <v>34090.567599999995</v>
      </c>
      <c r="H7" s="42">
        <f>RA!J11</f>
        <v>17.495289698402001</v>
      </c>
      <c r="I7" s="35">
        <f>VLOOKUP(B7,RMS!B:D,3,FALSE)</f>
        <v>41319.561995726501</v>
      </c>
      <c r="J7" s="36">
        <f>VLOOKUP(B7,RMS!B:E,4,FALSE)</f>
        <v>34090.5675307692</v>
      </c>
      <c r="K7" s="37">
        <f t="shared" si="1"/>
        <v>-2.0995726503315382E-2</v>
      </c>
      <c r="L7" s="37">
        <f t="shared" si="2"/>
        <v>6.9230794906616211E-5</v>
      </c>
    </row>
    <row r="8" spans="1:12">
      <c r="A8" s="59"/>
      <c r="B8" s="27">
        <v>16</v>
      </c>
      <c r="C8" s="56" t="s">
        <v>10</v>
      </c>
      <c r="D8" s="56"/>
      <c r="E8" s="30">
        <f>RA!D12</f>
        <v>142909.65160000001</v>
      </c>
      <c r="F8" s="40">
        <f>RA!I12</f>
        <v>7789.0616</v>
      </c>
      <c r="G8" s="31">
        <f t="shared" si="0"/>
        <v>135120.59000000003</v>
      </c>
      <c r="H8" s="42">
        <f>RA!J12</f>
        <v>5.45033978656764</v>
      </c>
      <c r="I8" s="35">
        <f>VLOOKUP(B8,RMS!B:D,3,FALSE)</f>
        <v>142909.66399914501</v>
      </c>
      <c r="J8" s="36">
        <f>VLOOKUP(B8,RMS!B:E,4,FALSE)</f>
        <v>135120.59065555601</v>
      </c>
      <c r="K8" s="37">
        <f t="shared" si="1"/>
        <v>-1.2399144994560629E-2</v>
      </c>
      <c r="L8" s="37">
        <f t="shared" si="2"/>
        <v>-6.5555598121136427E-4</v>
      </c>
    </row>
    <row r="9" spans="1:12">
      <c r="A9" s="59"/>
      <c r="B9" s="27">
        <v>17</v>
      </c>
      <c r="C9" s="56" t="s">
        <v>11</v>
      </c>
      <c r="D9" s="56"/>
      <c r="E9" s="30">
        <f>RA!D13</f>
        <v>272215.27720000001</v>
      </c>
      <c r="F9" s="40">
        <f>RA!I13</f>
        <v>46184.020100000002</v>
      </c>
      <c r="G9" s="31">
        <f t="shared" si="0"/>
        <v>226031.25710000002</v>
      </c>
      <c r="H9" s="42">
        <f>RA!J13</f>
        <v>16.9659912459902</v>
      </c>
      <c r="I9" s="35">
        <f>VLOOKUP(B9,RMS!B:D,3,FALSE)</f>
        <v>272215.37557521398</v>
      </c>
      <c r="J9" s="36">
        <f>VLOOKUP(B9,RMS!B:E,4,FALSE)</f>
        <v>226031.25572991499</v>
      </c>
      <c r="K9" s="37">
        <f t="shared" si="1"/>
        <v>-9.8375213972758502E-2</v>
      </c>
      <c r="L9" s="37">
        <f t="shared" si="2"/>
        <v>1.3700850249733776E-3</v>
      </c>
    </row>
    <row r="10" spans="1:12">
      <c r="A10" s="59"/>
      <c r="B10" s="27">
        <v>18</v>
      </c>
      <c r="C10" s="56" t="s">
        <v>12</v>
      </c>
      <c r="D10" s="56"/>
      <c r="E10" s="30">
        <f>RA!D14</f>
        <v>155505.22959999999</v>
      </c>
      <c r="F10" s="40">
        <f>RA!I14</f>
        <v>11082.839400000001</v>
      </c>
      <c r="G10" s="31">
        <f t="shared" si="0"/>
        <v>144422.39019999999</v>
      </c>
      <c r="H10" s="42">
        <f>RA!J14</f>
        <v>7.1269882231664798</v>
      </c>
      <c r="I10" s="35">
        <f>VLOOKUP(B10,RMS!B:D,3,FALSE)</f>
        <v>155505.21428034201</v>
      </c>
      <c r="J10" s="36">
        <f>VLOOKUP(B10,RMS!B:E,4,FALSE)</f>
        <v>144422.388330769</v>
      </c>
      <c r="K10" s="37">
        <f t="shared" si="1"/>
        <v>1.5319657977670431E-2</v>
      </c>
      <c r="L10" s="37">
        <f t="shared" si="2"/>
        <v>1.8692309968173504E-3</v>
      </c>
    </row>
    <row r="11" spans="1:12">
      <c r="A11" s="59"/>
      <c r="B11" s="27">
        <v>19</v>
      </c>
      <c r="C11" s="56" t="s">
        <v>13</v>
      </c>
      <c r="D11" s="56"/>
      <c r="E11" s="30">
        <f>RA!D15</f>
        <v>119522.2387</v>
      </c>
      <c r="F11" s="40">
        <f>RA!I15</f>
        <v>12754.325999999999</v>
      </c>
      <c r="G11" s="31">
        <f t="shared" si="0"/>
        <v>106767.9127</v>
      </c>
      <c r="H11" s="42">
        <f>RA!J15</f>
        <v>10.6710902830504</v>
      </c>
      <c r="I11" s="35">
        <f>VLOOKUP(B11,RMS!B:D,3,FALSE)</f>
        <v>119522.272840171</v>
      </c>
      <c r="J11" s="36">
        <f>VLOOKUP(B11,RMS!B:E,4,FALSE)</f>
        <v>106767.91144786301</v>
      </c>
      <c r="K11" s="37">
        <f t="shared" si="1"/>
        <v>-3.4140171002945863E-2</v>
      </c>
      <c r="L11" s="37">
        <f t="shared" si="2"/>
        <v>1.2521369935711846E-3</v>
      </c>
    </row>
    <row r="12" spans="1:12">
      <c r="A12" s="59"/>
      <c r="B12" s="27">
        <v>21</v>
      </c>
      <c r="C12" s="56" t="s">
        <v>14</v>
      </c>
      <c r="D12" s="56"/>
      <c r="E12" s="30">
        <f>RA!D16</f>
        <v>939539.57449999999</v>
      </c>
      <c r="F12" s="40">
        <f>RA!I16</f>
        <v>16552.0497</v>
      </c>
      <c r="G12" s="31">
        <f t="shared" si="0"/>
        <v>922987.52480000001</v>
      </c>
      <c r="H12" s="42">
        <f>RA!J16</f>
        <v>1.76171926646183</v>
      </c>
      <c r="I12" s="35">
        <f>VLOOKUP(B12,RMS!B:D,3,FALSE)</f>
        <v>939539.23419999995</v>
      </c>
      <c r="J12" s="36">
        <f>VLOOKUP(B12,RMS!B:E,4,FALSE)</f>
        <v>922987.52480000001</v>
      </c>
      <c r="K12" s="37">
        <f t="shared" si="1"/>
        <v>0.34030000003986061</v>
      </c>
      <c r="L12" s="37">
        <f t="shared" si="2"/>
        <v>0</v>
      </c>
    </row>
    <row r="13" spans="1:12">
      <c r="A13" s="59"/>
      <c r="B13" s="27">
        <v>22</v>
      </c>
      <c r="C13" s="56" t="s">
        <v>15</v>
      </c>
      <c r="D13" s="56"/>
      <c r="E13" s="30">
        <f>RA!D17</f>
        <v>773623.49950000003</v>
      </c>
      <c r="F13" s="40">
        <f>RA!I17</f>
        <v>30525.567899999998</v>
      </c>
      <c r="G13" s="31">
        <f t="shared" si="0"/>
        <v>743097.93160000001</v>
      </c>
      <c r="H13" s="42">
        <f>RA!J17</f>
        <v>3.94579119167514</v>
      </c>
      <c r="I13" s="35">
        <f>VLOOKUP(B13,RMS!B:D,3,FALSE)</f>
        <v>773623.53909914498</v>
      </c>
      <c r="J13" s="36">
        <f>VLOOKUP(B13,RMS!B:E,4,FALSE)</f>
        <v>743097.93048119696</v>
      </c>
      <c r="K13" s="37">
        <f t="shared" si="1"/>
        <v>-3.9599144947715104E-2</v>
      </c>
      <c r="L13" s="37">
        <f t="shared" si="2"/>
        <v>1.1188030475750566E-3</v>
      </c>
    </row>
    <row r="14" spans="1:12">
      <c r="A14" s="59"/>
      <c r="B14" s="27">
        <v>23</v>
      </c>
      <c r="C14" s="56" t="s">
        <v>16</v>
      </c>
      <c r="D14" s="56"/>
      <c r="E14" s="30">
        <f>RA!D18</f>
        <v>1654751.7390999999</v>
      </c>
      <c r="F14" s="40">
        <f>RA!I18</f>
        <v>144579.13459999999</v>
      </c>
      <c r="G14" s="31">
        <f t="shared" si="0"/>
        <v>1510172.6044999999</v>
      </c>
      <c r="H14" s="42">
        <f>RA!J18</f>
        <v>8.7372100106469706</v>
      </c>
      <c r="I14" s="35">
        <f>VLOOKUP(B14,RMS!B:D,3,FALSE)</f>
        <v>1654751.6783735</v>
      </c>
      <c r="J14" s="36">
        <f>VLOOKUP(B14,RMS!B:E,4,FALSE)</f>
        <v>1510172.57644701</v>
      </c>
      <c r="K14" s="37">
        <f t="shared" si="1"/>
        <v>6.0726499883458018E-2</v>
      </c>
      <c r="L14" s="37">
        <f t="shared" si="2"/>
        <v>2.8052989859133959E-2</v>
      </c>
    </row>
    <row r="15" spans="1:12">
      <c r="A15" s="59"/>
      <c r="B15" s="27">
        <v>24</v>
      </c>
      <c r="C15" s="56" t="s">
        <v>17</v>
      </c>
      <c r="D15" s="56"/>
      <c r="E15" s="30">
        <f>RA!D19</f>
        <v>542544.2672</v>
      </c>
      <c r="F15" s="40">
        <f>RA!I19</f>
        <v>27982.7664</v>
      </c>
      <c r="G15" s="31">
        <f t="shared" si="0"/>
        <v>514561.50079999998</v>
      </c>
      <c r="H15" s="42">
        <f>RA!J19</f>
        <v>5.15769276199625</v>
      </c>
      <c r="I15" s="35">
        <f>VLOOKUP(B15,RMS!B:D,3,FALSE)</f>
        <v>542544.21384957305</v>
      </c>
      <c r="J15" s="36">
        <f>VLOOKUP(B15,RMS!B:E,4,FALSE)</f>
        <v>514561.500640171</v>
      </c>
      <c r="K15" s="37">
        <f t="shared" si="1"/>
        <v>5.3350426955148578E-2</v>
      </c>
      <c r="L15" s="37">
        <f t="shared" si="2"/>
        <v>1.5982898185029626E-4</v>
      </c>
    </row>
    <row r="16" spans="1:12">
      <c r="A16" s="59"/>
      <c r="B16" s="27">
        <v>25</v>
      </c>
      <c r="C16" s="56" t="s">
        <v>18</v>
      </c>
      <c r="D16" s="56"/>
      <c r="E16" s="30">
        <f>RA!D20</f>
        <v>1131690.2132999999</v>
      </c>
      <c r="F16" s="40">
        <f>RA!I20</f>
        <v>34495.493499999997</v>
      </c>
      <c r="G16" s="31">
        <f t="shared" si="0"/>
        <v>1097194.7197999998</v>
      </c>
      <c r="H16" s="42">
        <f>RA!J20</f>
        <v>3.0481392429304002</v>
      </c>
      <c r="I16" s="35">
        <f>VLOOKUP(B16,RMS!B:D,3,FALSE)</f>
        <v>1131690.2582</v>
      </c>
      <c r="J16" s="36">
        <f>VLOOKUP(B16,RMS!B:E,4,FALSE)</f>
        <v>1097194.7198000001</v>
      </c>
      <c r="K16" s="37">
        <f t="shared" si="1"/>
        <v>-4.4900000095367432E-2</v>
      </c>
      <c r="L16" s="37">
        <f t="shared" si="2"/>
        <v>0</v>
      </c>
    </row>
    <row r="17" spans="1:12">
      <c r="A17" s="59"/>
      <c r="B17" s="27">
        <v>26</v>
      </c>
      <c r="C17" s="56" t="s">
        <v>19</v>
      </c>
      <c r="D17" s="56"/>
      <c r="E17" s="30">
        <f>RA!D21</f>
        <v>455117.91690000001</v>
      </c>
      <c r="F17" s="40">
        <f>RA!I21</f>
        <v>-3337.4249</v>
      </c>
      <c r="G17" s="31">
        <f t="shared" si="0"/>
        <v>458455.34179999999</v>
      </c>
      <c r="H17" s="42">
        <f>RA!J21</f>
        <v>-0.73330993486976004</v>
      </c>
      <c r="I17" s="35">
        <f>VLOOKUP(B17,RMS!B:D,3,FALSE)</f>
        <v>455117.80715700798</v>
      </c>
      <c r="J17" s="36">
        <f>VLOOKUP(B17,RMS!B:E,4,FALSE)</f>
        <v>458455.34166775597</v>
      </c>
      <c r="K17" s="37">
        <f t="shared" si="1"/>
        <v>0.10974299203371629</v>
      </c>
      <c r="L17" s="37">
        <f t="shared" si="2"/>
        <v>1.3224402209743857E-4</v>
      </c>
    </row>
    <row r="18" spans="1:12">
      <c r="A18" s="59"/>
      <c r="B18" s="27">
        <v>27</v>
      </c>
      <c r="C18" s="56" t="s">
        <v>20</v>
      </c>
      <c r="D18" s="56"/>
      <c r="E18" s="30">
        <f>RA!D22</f>
        <v>1142317.3743</v>
      </c>
      <c r="F18" s="40">
        <f>RA!I22</f>
        <v>132982.63649999999</v>
      </c>
      <c r="G18" s="31">
        <f t="shared" si="0"/>
        <v>1009334.7378</v>
      </c>
      <c r="H18" s="42">
        <f>RA!J22</f>
        <v>11.6414789350018</v>
      </c>
      <c r="I18" s="35">
        <f>VLOOKUP(B18,RMS!B:D,3,FALSE)</f>
        <v>1142317.6994938101</v>
      </c>
      <c r="J18" s="36">
        <f>VLOOKUP(B18,RMS!B:E,4,FALSE)</f>
        <v>1009334.7392097299</v>
      </c>
      <c r="K18" s="37">
        <f t="shared" si="1"/>
        <v>-0.3251938100438565</v>
      </c>
      <c r="L18" s="37">
        <f t="shared" si="2"/>
        <v>-1.4097299426794052E-3</v>
      </c>
    </row>
    <row r="19" spans="1:12">
      <c r="A19" s="59"/>
      <c r="B19" s="27">
        <v>29</v>
      </c>
      <c r="C19" s="56" t="s">
        <v>21</v>
      </c>
      <c r="D19" s="56"/>
      <c r="E19" s="30">
        <f>RA!D23</f>
        <v>2371763.5488999998</v>
      </c>
      <c r="F19" s="40">
        <f>RA!I23</f>
        <v>156919.4332</v>
      </c>
      <c r="G19" s="31">
        <f t="shared" si="0"/>
        <v>2214844.1157</v>
      </c>
      <c r="H19" s="42">
        <f>RA!J23</f>
        <v>6.6161499645602397</v>
      </c>
      <c r="I19" s="35">
        <f>VLOOKUP(B19,RMS!B:D,3,FALSE)</f>
        <v>2371764.8114700899</v>
      </c>
      <c r="J19" s="36">
        <f>VLOOKUP(B19,RMS!B:E,4,FALSE)</f>
        <v>2214844.1465076902</v>
      </c>
      <c r="K19" s="37">
        <f t="shared" si="1"/>
        <v>-1.2625700901262462</v>
      </c>
      <c r="L19" s="37">
        <f t="shared" si="2"/>
        <v>-3.0807690229266882E-2</v>
      </c>
    </row>
    <row r="20" spans="1:12">
      <c r="A20" s="59"/>
      <c r="B20" s="27">
        <v>31</v>
      </c>
      <c r="C20" s="56" t="s">
        <v>22</v>
      </c>
      <c r="D20" s="56"/>
      <c r="E20" s="30">
        <f>RA!D24</f>
        <v>307538.07</v>
      </c>
      <c r="F20" s="40">
        <f>RA!I24</f>
        <v>48005.425999999999</v>
      </c>
      <c r="G20" s="31">
        <f t="shared" si="0"/>
        <v>259532.644</v>
      </c>
      <c r="H20" s="42">
        <f>RA!J24</f>
        <v>15.609588107254501</v>
      </c>
      <c r="I20" s="35">
        <f>VLOOKUP(B20,RMS!B:D,3,FALSE)</f>
        <v>307538.09672535397</v>
      </c>
      <c r="J20" s="36">
        <f>VLOOKUP(B20,RMS!B:E,4,FALSE)</f>
        <v>259532.64034851801</v>
      </c>
      <c r="K20" s="37">
        <f t="shared" si="1"/>
        <v>-2.6725353964138776E-2</v>
      </c>
      <c r="L20" s="37">
        <f t="shared" si="2"/>
        <v>3.6514819948934019E-3</v>
      </c>
    </row>
    <row r="21" spans="1:12">
      <c r="A21" s="59"/>
      <c r="B21" s="27">
        <v>32</v>
      </c>
      <c r="C21" s="56" t="s">
        <v>23</v>
      </c>
      <c r="D21" s="56"/>
      <c r="E21" s="30">
        <f>RA!D25</f>
        <v>227638.08499999999</v>
      </c>
      <c r="F21" s="40">
        <f>RA!I25</f>
        <v>18837.373100000001</v>
      </c>
      <c r="G21" s="31">
        <f t="shared" si="0"/>
        <v>208800.71189999999</v>
      </c>
      <c r="H21" s="42">
        <f>RA!J25</f>
        <v>8.2751412620607798</v>
      </c>
      <c r="I21" s="35">
        <f>VLOOKUP(B21,RMS!B:D,3,FALSE)</f>
        <v>227638.07633326499</v>
      </c>
      <c r="J21" s="36">
        <f>VLOOKUP(B21,RMS!B:E,4,FALSE)</f>
        <v>208800.727994038</v>
      </c>
      <c r="K21" s="37">
        <f t="shared" si="1"/>
        <v>8.6667349969502538E-3</v>
      </c>
      <c r="L21" s="37">
        <f t="shared" si="2"/>
        <v>-1.6094038001028821E-2</v>
      </c>
    </row>
    <row r="22" spans="1:12">
      <c r="A22" s="59"/>
      <c r="B22" s="27">
        <v>33</v>
      </c>
      <c r="C22" s="56" t="s">
        <v>24</v>
      </c>
      <c r="D22" s="56"/>
      <c r="E22" s="30">
        <f>RA!D26</f>
        <v>606215.14650000003</v>
      </c>
      <c r="F22" s="40">
        <f>RA!I26</f>
        <v>103000.0113</v>
      </c>
      <c r="G22" s="31">
        <f t="shared" si="0"/>
        <v>503215.13520000002</v>
      </c>
      <c r="H22" s="42">
        <f>RA!J26</f>
        <v>16.9906693844048</v>
      </c>
      <c r="I22" s="35">
        <f>VLOOKUP(B22,RMS!B:D,3,FALSE)</f>
        <v>606215.11686702201</v>
      </c>
      <c r="J22" s="36">
        <f>VLOOKUP(B22,RMS!B:E,4,FALSE)</f>
        <v>503215.21569204901</v>
      </c>
      <c r="K22" s="37">
        <f t="shared" si="1"/>
        <v>2.9632978024892509E-2</v>
      </c>
      <c r="L22" s="37">
        <f t="shared" si="2"/>
        <v>-8.0492048989981413E-2</v>
      </c>
    </row>
    <row r="23" spans="1:12">
      <c r="A23" s="59"/>
      <c r="B23" s="27">
        <v>34</v>
      </c>
      <c r="C23" s="56" t="s">
        <v>25</v>
      </c>
      <c r="D23" s="56"/>
      <c r="E23" s="30">
        <f>RA!D27</f>
        <v>229416.91639999999</v>
      </c>
      <c r="F23" s="40">
        <f>RA!I27</f>
        <v>63802.487800000003</v>
      </c>
      <c r="G23" s="31">
        <f t="shared" si="0"/>
        <v>165614.42859999998</v>
      </c>
      <c r="H23" s="42">
        <f>RA!J27</f>
        <v>27.8107163155995</v>
      </c>
      <c r="I23" s="35">
        <f>VLOOKUP(B23,RMS!B:D,3,FALSE)</f>
        <v>229416.85696348199</v>
      </c>
      <c r="J23" s="36">
        <f>VLOOKUP(B23,RMS!B:E,4,FALSE)</f>
        <v>165614.428879012</v>
      </c>
      <c r="K23" s="37">
        <f t="shared" si="1"/>
        <v>5.9436518000438809E-2</v>
      </c>
      <c r="L23" s="37">
        <f t="shared" si="2"/>
        <v>-2.7901201974600554E-4</v>
      </c>
    </row>
    <row r="24" spans="1:12">
      <c r="A24" s="59"/>
      <c r="B24" s="27">
        <v>35</v>
      </c>
      <c r="C24" s="56" t="s">
        <v>26</v>
      </c>
      <c r="D24" s="56"/>
      <c r="E24" s="30">
        <f>RA!D28</f>
        <v>862149.42949999997</v>
      </c>
      <c r="F24" s="40">
        <f>RA!I28</f>
        <v>43492.619700000003</v>
      </c>
      <c r="G24" s="31">
        <f t="shared" si="0"/>
        <v>818656.80979999993</v>
      </c>
      <c r="H24" s="42">
        <f>RA!J28</f>
        <v>5.0446730243994198</v>
      </c>
      <c r="I24" s="35">
        <f>VLOOKUP(B24,RMS!B:D,3,FALSE)</f>
        <v>862149.42983805295</v>
      </c>
      <c r="J24" s="36">
        <f>VLOOKUP(B24,RMS!B:E,4,FALSE)</f>
        <v>818656.79546875099</v>
      </c>
      <c r="K24" s="37">
        <f t="shared" si="1"/>
        <v>-3.3805298153311014E-4</v>
      </c>
      <c r="L24" s="37">
        <f t="shared" si="2"/>
        <v>1.4331248938106E-2</v>
      </c>
    </row>
    <row r="25" spans="1:12">
      <c r="A25" s="59"/>
      <c r="B25" s="27">
        <v>36</v>
      </c>
      <c r="C25" s="56" t="s">
        <v>27</v>
      </c>
      <c r="D25" s="56"/>
      <c r="E25" s="30">
        <f>RA!D29</f>
        <v>556056.1618</v>
      </c>
      <c r="F25" s="40">
        <f>RA!I29</f>
        <v>80264.455000000002</v>
      </c>
      <c r="G25" s="31">
        <f t="shared" si="0"/>
        <v>475791.70679999999</v>
      </c>
      <c r="H25" s="42">
        <f>RA!J29</f>
        <v>14.4345950128809</v>
      </c>
      <c r="I25" s="35">
        <f>VLOOKUP(B25,RMS!B:D,3,FALSE)</f>
        <v>556056.16179557506</v>
      </c>
      <c r="J25" s="36">
        <f>VLOOKUP(B25,RMS!B:E,4,FALSE)</f>
        <v>475791.69239605003</v>
      </c>
      <c r="K25" s="37">
        <f t="shared" si="1"/>
        <v>4.4249463826417923E-6</v>
      </c>
      <c r="L25" s="37">
        <f t="shared" si="2"/>
        <v>1.4403949957340956E-2</v>
      </c>
    </row>
    <row r="26" spans="1:12">
      <c r="A26" s="59"/>
      <c r="B26" s="27">
        <v>37</v>
      </c>
      <c r="C26" s="56" t="s">
        <v>28</v>
      </c>
      <c r="D26" s="56"/>
      <c r="E26" s="30">
        <f>RA!D30</f>
        <v>1027301.0884</v>
      </c>
      <c r="F26" s="40">
        <f>RA!I30</f>
        <v>139710.23989999999</v>
      </c>
      <c r="G26" s="31">
        <f t="shared" si="0"/>
        <v>887590.84850000008</v>
      </c>
      <c r="H26" s="42">
        <f>RA!J30</f>
        <v>13.5997363847434</v>
      </c>
      <c r="I26" s="35">
        <f>VLOOKUP(B26,RMS!B:D,3,FALSE)</f>
        <v>1027301.11383363</v>
      </c>
      <c r="J26" s="36">
        <f>VLOOKUP(B26,RMS!B:E,4,FALSE)</f>
        <v>887590.86882527499</v>
      </c>
      <c r="K26" s="37">
        <f t="shared" si="1"/>
        <v>-2.5433629984036088E-2</v>
      </c>
      <c r="L26" s="37">
        <f t="shared" si="2"/>
        <v>-2.0325274905189872E-2</v>
      </c>
    </row>
    <row r="27" spans="1:12">
      <c r="A27" s="59"/>
      <c r="B27" s="27">
        <v>38</v>
      </c>
      <c r="C27" s="56" t="s">
        <v>29</v>
      </c>
      <c r="D27" s="56"/>
      <c r="E27" s="30">
        <f>RA!D31</f>
        <v>1046790.6527</v>
      </c>
      <c r="F27" s="40">
        <f>RA!I31</f>
        <v>19542.9535</v>
      </c>
      <c r="G27" s="31">
        <f t="shared" si="0"/>
        <v>1027247.6992</v>
      </c>
      <c r="H27" s="42">
        <f>RA!J31</f>
        <v>1.8669400084527501</v>
      </c>
      <c r="I27" s="35">
        <f>VLOOKUP(B27,RMS!B:D,3,FALSE)</f>
        <v>1046790.68640846</v>
      </c>
      <c r="J27" s="36">
        <f>VLOOKUP(B27,RMS!B:E,4,FALSE)</f>
        <v>1027247.65712743</v>
      </c>
      <c r="K27" s="37">
        <f t="shared" si="1"/>
        <v>-3.370846004690975E-2</v>
      </c>
      <c r="L27" s="37">
        <f t="shared" si="2"/>
        <v>4.2072570067830384E-2</v>
      </c>
    </row>
    <row r="28" spans="1:12">
      <c r="A28" s="59"/>
      <c r="B28" s="27">
        <v>39</v>
      </c>
      <c r="C28" s="56" t="s">
        <v>30</v>
      </c>
      <c r="D28" s="56"/>
      <c r="E28" s="30">
        <f>RA!D32</f>
        <v>127967.0555</v>
      </c>
      <c r="F28" s="40">
        <f>RA!I32</f>
        <v>32023.9375</v>
      </c>
      <c r="G28" s="31">
        <f t="shared" si="0"/>
        <v>95943.118000000002</v>
      </c>
      <c r="H28" s="42">
        <f>RA!J32</f>
        <v>25.025142115581499</v>
      </c>
      <c r="I28" s="35">
        <f>VLOOKUP(B28,RMS!B:D,3,FALSE)</f>
        <v>127966.960765683</v>
      </c>
      <c r="J28" s="36">
        <f>VLOOKUP(B28,RMS!B:E,4,FALSE)</f>
        <v>95943.136289242801</v>
      </c>
      <c r="K28" s="37">
        <f t="shared" si="1"/>
        <v>9.4734316997346468E-2</v>
      </c>
      <c r="L28" s="37">
        <f t="shared" si="2"/>
        <v>-1.8289242798346095E-2</v>
      </c>
    </row>
    <row r="29" spans="1:12">
      <c r="A29" s="59"/>
      <c r="B29" s="27">
        <v>40</v>
      </c>
      <c r="C29" s="56" t="s">
        <v>31</v>
      </c>
      <c r="D29" s="56"/>
      <c r="E29" s="30">
        <f>RA!D33</f>
        <v>79.409199999999998</v>
      </c>
      <c r="F29" s="40">
        <f>RA!I33</f>
        <v>16.936399999999999</v>
      </c>
      <c r="G29" s="31">
        <f t="shared" si="0"/>
        <v>62.472799999999999</v>
      </c>
      <c r="H29" s="42">
        <f>RA!J33</f>
        <v>21.328007334162798</v>
      </c>
      <c r="I29" s="35">
        <f>VLOOKUP(B29,RMS!B:D,3,FALSE)</f>
        <v>79.409099999999995</v>
      </c>
      <c r="J29" s="36">
        <f>VLOOKUP(B29,RMS!B:E,4,FALSE)</f>
        <v>62.472799999999999</v>
      </c>
      <c r="K29" s="37">
        <f t="shared" si="1"/>
        <v>1.0000000000331966E-4</v>
      </c>
      <c r="L29" s="37">
        <f t="shared" si="2"/>
        <v>0</v>
      </c>
    </row>
    <row r="30" spans="1:12">
      <c r="A30" s="59"/>
      <c r="B30" s="27">
        <v>41</v>
      </c>
      <c r="C30" s="56" t="s">
        <v>40</v>
      </c>
      <c r="D30" s="56"/>
      <c r="E30" s="30">
        <f>RA!D34</f>
        <v>0</v>
      </c>
      <c r="F30" s="40">
        <f>RA!I34</f>
        <v>0</v>
      </c>
      <c r="G30" s="31">
        <f t="shared" si="0"/>
        <v>0</v>
      </c>
      <c r="H30" s="42">
        <f>RA!J34</f>
        <v>0</v>
      </c>
      <c r="I30" s="35">
        <v>0</v>
      </c>
      <c r="J30" s="36">
        <v>0</v>
      </c>
      <c r="K30" s="37">
        <f t="shared" si="1"/>
        <v>0</v>
      </c>
      <c r="L30" s="37">
        <f t="shared" si="2"/>
        <v>0</v>
      </c>
    </row>
    <row r="31" spans="1:12">
      <c r="A31" s="59"/>
      <c r="B31" s="27">
        <v>42</v>
      </c>
      <c r="C31" s="56" t="s">
        <v>32</v>
      </c>
      <c r="D31" s="56"/>
      <c r="E31" s="30">
        <f>RA!D35</f>
        <v>154907.89499999999</v>
      </c>
      <c r="F31" s="40">
        <f>RA!I35</f>
        <v>14283.013999999999</v>
      </c>
      <c r="G31" s="31">
        <f t="shared" si="0"/>
        <v>140624.88099999999</v>
      </c>
      <c r="H31" s="42">
        <f>RA!J35</f>
        <v>9.2203266980033494</v>
      </c>
      <c r="I31" s="35">
        <f>VLOOKUP(B31,RMS!B:D,3,FALSE)</f>
        <v>154907.8947</v>
      </c>
      <c r="J31" s="36">
        <f>VLOOKUP(B31,RMS!B:E,4,FALSE)</f>
        <v>140624.8847</v>
      </c>
      <c r="K31" s="37">
        <f t="shared" si="1"/>
        <v>2.9999998514540493E-4</v>
      </c>
      <c r="L31" s="37">
        <f t="shared" si="2"/>
        <v>-3.7000000011175871E-3</v>
      </c>
    </row>
    <row r="32" spans="1:12">
      <c r="A32" s="59"/>
      <c r="B32" s="27">
        <v>71</v>
      </c>
      <c r="C32" s="56" t="s">
        <v>41</v>
      </c>
      <c r="D32" s="56"/>
      <c r="E32" s="30">
        <f>RA!D36</f>
        <v>0</v>
      </c>
      <c r="F32" s="40">
        <f>RA!I36</f>
        <v>0</v>
      </c>
      <c r="G32" s="31">
        <f t="shared" si="0"/>
        <v>0</v>
      </c>
      <c r="H32" s="42">
        <f>RA!J36</f>
        <v>0</v>
      </c>
      <c r="I32" s="35">
        <v>0</v>
      </c>
      <c r="J32" s="36">
        <v>0</v>
      </c>
      <c r="K32" s="37">
        <f t="shared" si="1"/>
        <v>0</v>
      </c>
      <c r="L32" s="37">
        <f t="shared" si="2"/>
        <v>0</v>
      </c>
    </row>
    <row r="33" spans="1:12">
      <c r="A33" s="59"/>
      <c r="B33" s="27">
        <v>72</v>
      </c>
      <c r="C33" s="56" t="s">
        <v>42</v>
      </c>
      <c r="D33" s="56"/>
      <c r="E33" s="30">
        <f>RA!D37</f>
        <v>0</v>
      </c>
      <c r="F33" s="40">
        <f>RA!I37</f>
        <v>0</v>
      </c>
      <c r="G33" s="31">
        <f t="shared" si="0"/>
        <v>0</v>
      </c>
      <c r="H33" s="42">
        <f>RA!J37</f>
        <v>0</v>
      </c>
      <c r="I33" s="35">
        <v>0</v>
      </c>
      <c r="J33" s="36">
        <v>0</v>
      </c>
      <c r="K33" s="37">
        <f t="shared" si="1"/>
        <v>0</v>
      </c>
      <c r="L33" s="37">
        <f t="shared" si="2"/>
        <v>0</v>
      </c>
    </row>
    <row r="34" spans="1:12">
      <c r="A34" s="59"/>
      <c r="B34" s="27">
        <v>73</v>
      </c>
      <c r="C34" s="56" t="s">
        <v>43</v>
      </c>
      <c r="D34" s="56"/>
      <c r="E34" s="30">
        <f>RA!D38</f>
        <v>0</v>
      </c>
      <c r="F34" s="40">
        <f>RA!I38</f>
        <v>0</v>
      </c>
      <c r="G34" s="31">
        <f t="shared" si="0"/>
        <v>0</v>
      </c>
      <c r="H34" s="42">
        <f>RA!J38</f>
        <v>0</v>
      </c>
      <c r="I34" s="35">
        <v>0</v>
      </c>
      <c r="J34" s="36">
        <v>0</v>
      </c>
      <c r="K34" s="37">
        <f t="shared" si="1"/>
        <v>0</v>
      </c>
      <c r="L34" s="37">
        <f t="shared" si="2"/>
        <v>0</v>
      </c>
    </row>
    <row r="35" spans="1:12">
      <c r="A35" s="59"/>
      <c r="B35" s="27">
        <v>75</v>
      </c>
      <c r="C35" s="56" t="s">
        <v>33</v>
      </c>
      <c r="D35" s="56"/>
      <c r="E35" s="30">
        <f>RA!D39</f>
        <v>409475.21350000001</v>
      </c>
      <c r="F35" s="40">
        <f>RA!I39</f>
        <v>19186.6234</v>
      </c>
      <c r="G35" s="31">
        <f t="shared" si="0"/>
        <v>390288.59010000003</v>
      </c>
      <c r="H35" s="42">
        <f>RA!J39</f>
        <v>4.68566173664136</v>
      </c>
      <c r="I35" s="35">
        <f>VLOOKUP(B35,RMS!B:D,3,FALSE)</f>
        <v>409475.21367521398</v>
      </c>
      <c r="J35" s="36">
        <f>VLOOKUP(B35,RMS!B:E,4,FALSE)</f>
        <v>390288.59059829102</v>
      </c>
      <c r="K35" s="37">
        <f t="shared" si="1"/>
        <v>-1.7521396512165666E-4</v>
      </c>
      <c r="L35" s="37">
        <f t="shared" si="2"/>
        <v>-4.9829098861664534E-4</v>
      </c>
    </row>
    <row r="36" spans="1:12">
      <c r="A36" s="59"/>
      <c r="B36" s="27">
        <v>76</v>
      </c>
      <c r="C36" s="56" t="s">
        <v>34</v>
      </c>
      <c r="D36" s="56"/>
      <c r="E36" s="30">
        <f>RA!D40</f>
        <v>449402.45240000001</v>
      </c>
      <c r="F36" s="40">
        <f>RA!I40</f>
        <v>20383.440900000001</v>
      </c>
      <c r="G36" s="31">
        <f t="shared" si="0"/>
        <v>429019.01150000002</v>
      </c>
      <c r="H36" s="42">
        <f>RA!J40</f>
        <v>4.5356763834161899</v>
      </c>
      <c r="I36" s="35">
        <f>VLOOKUP(B36,RMS!B:D,3,FALSE)</f>
        <v>449402.447837607</v>
      </c>
      <c r="J36" s="36">
        <f>VLOOKUP(B36,RMS!B:E,4,FALSE)</f>
        <v>429019.01535384601</v>
      </c>
      <c r="K36" s="37">
        <f t="shared" si="1"/>
        <v>4.5623930054716766E-3</v>
      </c>
      <c r="L36" s="37">
        <f t="shared" si="2"/>
        <v>-3.8538459921255708E-3</v>
      </c>
    </row>
    <row r="37" spans="1:12">
      <c r="A37" s="59"/>
      <c r="B37" s="27">
        <v>77</v>
      </c>
      <c r="C37" s="56" t="s">
        <v>44</v>
      </c>
      <c r="D37" s="56"/>
      <c r="E37" s="30">
        <f>RA!D41</f>
        <v>0</v>
      </c>
      <c r="F37" s="40">
        <f>RA!I41</f>
        <v>0</v>
      </c>
      <c r="G37" s="31">
        <f t="shared" si="0"/>
        <v>0</v>
      </c>
      <c r="H37" s="42">
        <f>RA!J41</f>
        <v>0</v>
      </c>
      <c r="I37" s="35">
        <v>0</v>
      </c>
      <c r="J37" s="36">
        <v>0</v>
      </c>
      <c r="K37" s="37">
        <f t="shared" si="1"/>
        <v>0</v>
      </c>
      <c r="L37" s="37">
        <f t="shared" si="2"/>
        <v>0</v>
      </c>
    </row>
    <row r="38" spans="1:12">
      <c r="A38" s="59"/>
      <c r="B38" s="27">
        <v>78</v>
      </c>
      <c r="C38" s="56" t="s">
        <v>45</v>
      </c>
      <c r="D38" s="56"/>
      <c r="E38" s="30">
        <f>RA!D42</f>
        <v>0</v>
      </c>
      <c r="F38" s="40">
        <f>RA!I42</f>
        <v>0</v>
      </c>
      <c r="G38" s="31">
        <f t="shared" si="0"/>
        <v>0</v>
      </c>
      <c r="H38" s="42">
        <f>RA!J42</f>
        <v>0</v>
      </c>
      <c r="I38" s="35">
        <v>0</v>
      </c>
      <c r="J38" s="36">
        <v>0</v>
      </c>
      <c r="K38" s="37">
        <f t="shared" si="1"/>
        <v>0</v>
      </c>
      <c r="L38" s="37">
        <f t="shared" si="2"/>
        <v>0</v>
      </c>
    </row>
    <row r="39" spans="1:12">
      <c r="A39" s="59"/>
      <c r="B39" s="27">
        <v>99</v>
      </c>
      <c r="C39" s="56" t="s">
        <v>35</v>
      </c>
      <c r="D39" s="56"/>
      <c r="E39" s="30">
        <f>RA!D43</f>
        <v>20787.546999999999</v>
      </c>
      <c r="F39" s="40">
        <f>RA!I43</f>
        <v>3061.2136</v>
      </c>
      <c r="G39" s="31">
        <f t="shared" si="0"/>
        <v>17726.3334</v>
      </c>
      <c r="H39" s="42">
        <f>RA!J43</f>
        <v>14.7261896750011</v>
      </c>
      <c r="I39" s="35">
        <f>VLOOKUP(B39,RMS!B:D,3,FALSE)</f>
        <v>20787.547008547001</v>
      </c>
      <c r="J39" s="36">
        <f>VLOOKUP(B39,RMS!B:E,4,FALSE)</f>
        <v>17726.333333333299</v>
      </c>
      <c r="K39" s="37">
        <f t="shared" si="1"/>
        <v>-8.5470019257627428E-6</v>
      </c>
      <c r="L39" s="37">
        <f t="shared" si="2"/>
        <v>6.6666700149653479E-5</v>
      </c>
    </row>
  </sheetData>
  <mergeCells count="39"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workbookViewId="0">
      <selection sqref="A1:XFD1048576"/>
    </sheetView>
  </sheetViews>
  <sheetFormatPr defaultRowHeight="11.25"/>
  <cols>
    <col min="1" max="1" width="7.75" style="1" customWidth="1"/>
    <col min="2" max="3" width="9" style="1"/>
    <col min="4" max="5" width="11.5" style="1" bestFit="1" customWidth="1"/>
    <col min="6" max="7" width="12.25" style="1" bestFit="1" customWidth="1"/>
    <col min="8" max="8" width="9" style="1"/>
    <col min="9" max="9" width="12.25" style="1" bestFit="1" customWidth="1"/>
    <col min="10" max="10" width="9" style="1"/>
    <col min="11" max="11" width="12.25" style="1" bestFit="1" customWidth="1"/>
    <col min="12" max="12" width="10.5" style="1" bestFit="1" customWidth="1"/>
    <col min="13" max="13" width="12.25" style="1" bestFit="1" customWidth="1"/>
    <col min="14" max="15" width="13.875" style="1" bestFit="1" customWidth="1"/>
    <col min="16" max="17" width="10.5" style="1" bestFit="1" customWidth="1"/>
    <col min="18" max="18" width="18.875" style="1" bestFit="1" customWidth="1"/>
    <col min="19" max="19" width="7.5" style="1" customWidth="1"/>
    <col min="20" max="20" width="13.875" style="1" bestFit="1" customWidth="1"/>
    <col min="21" max="21" width="23.875" style="1" bestFit="1" customWidth="1"/>
    <col min="22" max="22" width="36" style="1" bestFit="1" customWidth="1"/>
    <col min="23" max="16384" width="9" style="1"/>
  </cols>
  <sheetData>
    <row r="1" spans="1:23" ht="12.7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43" t="s">
        <v>54</v>
      </c>
      <c r="W1" s="64"/>
    </row>
    <row r="2" spans="1:23" ht="12.75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43"/>
      <c r="W2" s="64"/>
    </row>
    <row r="3" spans="1:23" ht="23.25" thickBot="1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13" t="s">
        <v>55</v>
      </c>
      <c r="W3" s="64"/>
    </row>
    <row r="4" spans="1:23" ht="12.75" thickTop="1" thickBot="1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W4" s="64"/>
    </row>
    <row r="5" spans="1:23" ht="12.75" thickTop="1" thickBot="1">
      <c r="A5" s="2"/>
      <c r="B5" s="3"/>
      <c r="C5" s="4"/>
      <c r="D5" s="5" t="s">
        <v>0</v>
      </c>
      <c r="E5" s="5" t="s">
        <v>56</v>
      </c>
      <c r="F5" s="5" t="s">
        <v>57</v>
      </c>
      <c r="G5" s="5" t="s">
        <v>58</v>
      </c>
      <c r="H5" s="5" t="s">
        <v>59</v>
      </c>
      <c r="I5" s="5" t="s">
        <v>1</v>
      </c>
      <c r="J5" s="5" t="s">
        <v>2</v>
      </c>
      <c r="K5" s="5" t="s">
        <v>60</v>
      </c>
      <c r="L5" s="5" t="s">
        <v>61</v>
      </c>
      <c r="M5" s="5" t="s">
        <v>62</v>
      </c>
      <c r="N5" s="5" t="s">
        <v>63</v>
      </c>
      <c r="O5" s="5" t="s">
        <v>64</v>
      </c>
      <c r="P5" s="5" t="s">
        <v>65</v>
      </c>
      <c r="Q5" s="5" t="s">
        <v>66</v>
      </c>
      <c r="R5" s="5" t="s">
        <v>67</v>
      </c>
      <c r="S5" s="5" t="s">
        <v>68</v>
      </c>
      <c r="T5" s="5" t="s">
        <v>69</v>
      </c>
      <c r="U5" s="14" t="s">
        <v>70</v>
      </c>
    </row>
    <row r="6" spans="1:23" ht="12" thickBot="1">
      <c r="A6" s="6" t="s">
        <v>3</v>
      </c>
      <c r="B6" s="65" t="s">
        <v>4</v>
      </c>
      <c r="C6" s="6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15"/>
    </row>
    <row r="7" spans="1:23" ht="12" thickBot="1">
      <c r="A7" s="67" t="s">
        <v>5</v>
      </c>
      <c r="B7" s="68"/>
      <c r="C7" s="69"/>
      <c r="D7" s="7">
        <v>16532115.7499</v>
      </c>
      <c r="E7" s="7">
        <v>18582060</v>
      </c>
      <c r="F7" s="44">
        <v>88.968153960863305</v>
      </c>
      <c r="G7" s="16"/>
      <c r="H7" s="16"/>
      <c r="I7" s="7">
        <v>1364548.1717000001</v>
      </c>
      <c r="J7" s="44">
        <v>8.2539234078871804</v>
      </c>
      <c r="K7" s="16"/>
      <c r="L7" s="16"/>
      <c r="M7" s="16"/>
      <c r="N7" s="7">
        <v>296454781.97530001</v>
      </c>
      <c r="O7" s="7">
        <v>1154367754.7077999</v>
      </c>
      <c r="P7" s="7">
        <v>1657548</v>
      </c>
      <c r="Q7" s="7">
        <v>1629804</v>
      </c>
      <c r="R7" s="7">
        <v>1.7022905821804299</v>
      </c>
      <c r="S7" s="7">
        <v>11.420602802935401</v>
      </c>
      <c r="T7" s="7">
        <v>11.105499510615999</v>
      </c>
      <c r="U7" s="45">
        <v>2.8373626239702698</v>
      </c>
    </row>
    <row r="8" spans="1:23" ht="12" thickBot="1">
      <c r="A8" s="70">
        <v>41474</v>
      </c>
      <c r="B8" s="60" t="s">
        <v>6</v>
      </c>
      <c r="C8" s="61"/>
      <c r="D8" s="8">
        <v>505540.72639999999</v>
      </c>
      <c r="E8" s="8">
        <v>494837</v>
      </c>
      <c r="F8" s="46">
        <v>102.16308125706</v>
      </c>
      <c r="G8" s="9"/>
      <c r="H8" s="9"/>
      <c r="I8" s="8">
        <v>80383.777100000007</v>
      </c>
      <c r="J8" s="46">
        <v>15.9005541793675</v>
      </c>
      <c r="K8" s="9"/>
      <c r="L8" s="9"/>
      <c r="M8" s="9"/>
      <c r="N8" s="8">
        <v>10598138.932700001</v>
      </c>
      <c r="O8" s="8">
        <v>36063909.177100003</v>
      </c>
      <c r="P8" s="8">
        <v>46167</v>
      </c>
      <c r="Q8" s="8">
        <v>47399</v>
      </c>
      <c r="R8" s="8">
        <v>-2.59921095381759</v>
      </c>
      <c r="S8" s="8">
        <v>12.888988888166899</v>
      </c>
      <c r="T8" s="8">
        <v>12.8654684697989</v>
      </c>
      <c r="U8" s="47">
        <v>0.1828182038077</v>
      </c>
    </row>
    <row r="9" spans="1:23" ht="12" thickBot="1">
      <c r="A9" s="71"/>
      <c r="B9" s="60" t="s">
        <v>7</v>
      </c>
      <c r="C9" s="61"/>
      <c r="D9" s="8">
        <v>98106.611900000004</v>
      </c>
      <c r="E9" s="8">
        <v>119050</v>
      </c>
      <c r="F9" s="46">
        <v>82.407905837883206</v>
      </c>
      <c r="G9" s="9"/>
      <c r="H9" s="9"/>
      <c r="I9" s="8">
        <v>18882.150799999999</v>
      </c>
      <c r="J9" s="46">
        <v>19.2465629322176</v>
      </c>
      <c r="K9" s="9"/>
      <c r="L9" s="9"/>
      <c r="M9" s="9"/>
      <c r="N9" s="8">
        <v>2045688.6237999999</v>
      </c>
      <c r="O9" s="8">
        <v>7128663.8450999996</v>
      </c>
      <c r="P9" s="8">
        <v>8964</v>
      </c>
      <c r="Q9" s="8">
        <v>9369</v>
      </c>
      <c r="R9" s="8">
        <v>-4.3227665706051903</v>
      </c>
      <c r="S9" s="8">
        <v>12.573210631414501</v>
      </c>
      <c r="T9" s="8">
        <v>12.2901355534209</v>
      </c>
      <c r="U9" s="47">
        <v>2.30327059260873</v>
      </c>
    </row>
    <row r="10" spans="1:23" ht="12" thickBot="1">
      <c r="A10" s="71"/>
      <c r="B10" s="60" t="s">
        <v>8</v>
      </c>
      <c r="C10" s="61"/>
      <c r="D10" s="8">
        <v>159923.2169</v>
      </c>
      <c r="E10" s="8">
        <v>157933</v>
      </c>
      <c r="F10" s="46">
        <v>101.26016532327</v>
      </c>
      <c r="G10" s="9"/>
      <c r="H10" s="9"/>
      <c r="I10" s="8">
        <v>33932.634299999998</v>
      </c>
      <c r="J10" s="46">
        <v>21.2180788742</v>
      </c>
      <c r="K10" s="9"/>
      <c r="L10" s="9"/>
      <c r="M10" s="9"/>
      <c r="N10" s="8">
        <v>3063823.5252999999</v>
      </c>
      <c r="O10" s="8">
        <v>11475127.687799999</v>
      </c>
      <c r="P10" s="8">
        <v>99125</v>
      </c>
      <c r="Q10" s="8">
        <v>97870</v>
      </c>
      <c r="R10" s="8">
        <v>1.2823132727086901</v>
      </c>
      <c r="S10" s="8">
        <v>1.91284872635561</v>
      </c>
      <c r="T10" s="8">
        <v>1.79699591294574</v>
      </c>
      <c r="U10" s="47">
        <v>6.4470270953457298</v>
      </c>
    </row>
    <row r="11" spans="1:23" ht="12" thickBot="1">
      <c r="A11" s="71"/>
      <c r="B11" s="60" t="s">
        <v>9</v>
      </c>
      <c r="C11" s="61"/>
      <c r="D11" s="8">
        <v>41319.540999999997</v>
      </c>
      <c r="E11" s="8">
        <v>48089</v>
      </c>
      <c r="F11" s="46">
        <v>85.923061406974597</v>
      </c>
      <c r="G11" s="9"/>
      <c r="H11" s="9"/>
      <c r="I11" s="8">
        <v>7228.9733999999999</v>
      </c>
      <c r="J11" s="46">
        <v>17.495289698402001</v>
      </c>
      <c r="K11" s="9"/>
      <c r="L11" s="9"/>
      <c r="M11" s="9"/>
      <c r="N11" s="8">
        <v>948556.71230000001</v>
      </c>
      <c r="O11" s="8">
        <v>4167377.02</v>
      </c>
      <c r="P11" s="8">
        <v>2963</v>
      </c>
      <c r="Q11" s="8">
        <v>3029</v>
      </c>
      <c r="R11" s="8">
        <v>-2.1789369428854499</v>
      </c>
      <c r="S11" s="8">
        <v>16.612119473506599</v>
      </c>
      <c r="T11" s="8">
        <v>16.870419280290498</v>
      </c>
      <c r="U11" s="47">
        <v>-1.53108113374343</v>
      </c>
    </row>
    <row r="12" spans="1:23" ht="12" thickBot="1">
      <c r="A12" s="71"/>
      <c r="B12" s="60" t="s">
        <v>10</v>
      </c>
      <c r="C12" s="61"/>
      <c r="D12" s="8">
        <v>142909.65160000001</v>
      </c>
      <c r="E12" s="8">
        <v>176185</v>
      </c>
      <c r="F12" s="46">
        <v>81.113404432840497</v>
      </c>
      <c r="G12" s="9"/>
      <c r="H12" s="9"/>
      <c r="I12" s="8">
        <v>7789.0616</v>
      </c>
      <c r="J12" s="46">
        <v>5.45033978656764</v>
      </c>
      <c r="K12" s="9"/>
      <c r="L12" s="9"/>
      <c r="M12" s="9"/>
      <c r="N12" s="8">
        <v>3266500.3975</v>
      </c>
      <c r="O12" s="8">
        <v>16307891.178300001</v>
      </c>
      <c r="P12" s="8">
        <v>2624</v>
      </c>
      <c r="Q12" s="8">
        <v>2678</v>
      </c>
      <c r="R12" s="8">
        <v>-2.0164301717699802</v>
      </c>
      <c r="S12" s="8">
        <v>64.671612042682895</v>
      </c>
      <c r="T12" s="8">
        <v>63.652856609410001</v>
      </c>
      <c r="U12" s="47">
        <v>1.60048658856626</v>
      </c>
    </row>
    <row r="13" spans="1:23" ht="12" thickBot="1">
      <c r="A13" s="71"/>
      <c r="B13" s="60" t="s">
        <v>11</v>
      </c>
      <c r="C13" s="61"/>
      <c r="D13" s="8">
        <v>272215.27720000001</v>
      </c>
      <c r="E13" s="8">
        <v>352117</v>
      </c>
      <c r="F13" s="46">
        <v>77.308189380234396</v>
      </c>
      <c r="G13" s="9"/>
      <c r="H13" s="9"/>
      <c r="I13" s="8">
        <v>46184.020100000002</v>
      </c>
      <c r="J13" s="46">
        <v>16.9659912459902</v>
      </c>
      <c r="K13" s="9"/>
      <c r="L13" s="9"/>
      <c r="M13" s="9"/>
      <c r="N13" s="8">
        <v>5553823.6672</v>
      </c>
      <c r="O13" s="8">
        <v>20284140.9395</v>
      </c>
      <c r="P13" s="8">
        <v>17632</v>
      </c>
      <c r="Q13" s="8">
        <v>18057</v>
      </c>
      <c r="R13" s="8">
        <v>-2.3536578612172501</v>
      </c>
      <c r="S13" s="8">
        <v>18.157678085299501</v>
      </c>
      <c r="T13" s="8">
        <v>18.321675804397199</v>
      </c>
      <c r="U13" s="47">
        <v>-0.89510217759869504</v>
      </c>
    </row>
    <row r="14" spans="1:23" ht="12" thickBot="1">
      <c r="A14" s="71"/>
      <c r="B14" s="60" t="s">
        <v>12</v>
      </c>
      <c r="C14" s="61"/>
      <c r="D14" s="8">
        <v>155505.22959999999</v>
      </c>
      <c r="E14" s="8">
        <v>158522</v>
      </c>
      <c r="F14" s="46">
        <v>98.096938973770193</v>
      </c>
      <c r="G14" s="9"/>
      <c r="H14" s="9"/>
      <c r="I14" s="8">
        <v>11082.839400000001</v>
      </c>
      <c r="J14" s="46">
        <v>7.1269882231664798</v>
      </c>
      <c r="K14" s="9"/>
      <c r="L14" s="9"/>
      <c r="M14" s="9"/>
      <c r="N14" s="8">
        <v>2978381.9164</v>
      </c>
      <c r="O14" s="8">
        <v>11604105.538699999</v>
      </c>
      <c r="P14" s="8">
        <v>3624</v>
      </c>
      <c r="Q14" s="8">
        <v>3630</v>
      </c>
      <c r="R14" s="8">
        <v>-0.165289256198342</v>
      </c>
      <c r="S14" s="8">
        <v>50.636779801324501</v>
      </c>
      <c r="T14" s="8">
        <v>46.7209201101928</v>
      </c>
      <c r="U14" s="47">
        <v>8.3813839322855408</v>
      </c>
    </row>
    <row r="15" spans="1:23" ht="12" thickBot="1">
      <c r="A15" s="71"/>
      <c r="B15" s="60" t="s">
        <v>13</v>
      </c>
      <c r="C15" s="61"/>
      <c r="D15" s="8">
        <v>119522.2387</v>
      </c>
      <c r="E15" s="8">
        <v>110718</v>
      </c>
      <c r="F15" s="46">
        <v>107.951948824943</v>
      </c>
      <c r="G15" s="9"/>
      <c r="H15" s="9"/>
      <c r="I15" s="8">
        <v>12754.325999999999</v>
      </c>
      <c r="J15" s="46">
        <v>10.6710902830504</v>
      </c>
      <c r="K15" s="9"/>
      <c r="L15" s="9"/>
      <c r="M15" s="9"/>
      <c r="N15" s="8">
        <v>2248670.9175</v>
      </c>
      <c r="O15" s="8">
        <v>7756322.7271999996</v>
      </c>
      <c r="P15" s="8">
        <v>7203</v>
      </c>
      <c r="Q15" s="8">
        <v>8363</v>
      </c>
      <c r="R15" s="8">
        <v>-13.870620590697101</v>
      </c>
      <c r="S15" s="8">
        <v>19.5352630848258</v>
      </c>
      <c r="T15" s="8">
        <v>19.682673681693199</v>
      </c>
      <c r="U15" s="47">
        <v>-0.74893583692602395</v>
      </c>
    </row>
    <row r="16" spans="1:23" ht="12" thickBot="1">
      <c r="A16" s="71"/>
      <c r="B16" s="60" t="s">
        <v>14</v>
      </c>
      <c r="C16" s="61"/>
      <c r="D16" s="8">
        <v>939539.57449999999</v>
      </c>
      <c r="E16" s="8">
        <v>893215</v>
      </c>
      <c r="F16" s="46">
        <v>105.186273685507</v>
      </c>
      <c r="G16" s="9"/>
      <c r="H16" s="9"/>
      <c r="I16" s="8">
        <v>16552.0497</v>
      </c>
      <c r="J16" s="46">
        <v>1.76171926646183</v>
      </c>
      <c r="K16" s="9"/>
      <c r="L16" s="9"/>
      <c r="M16" s="9"/>
      <c r="N16" s="8">
        <v>17548232.107299998</v>
      </c>
      <c r="O16" s="8">
        <v>64244227.5176</v>
      </c>
      <c r="P16" s="8">
        <v>113179</v>
      </c>
      <c r="Q16" s="8">
        <v>109025</v>
      </c>
      <c r="R16" s="8">
        <v>3.8101352900710799</v>
      </c>
      <c r="S16" s="8">
        <v>9.7214357787221992</v>
      </c>
      <c r="T16" s="8">
        <v>10.1638441641825</v>
      </c>
      <c r="U16" s="47">
        <v>-4.3527663186668901</v>
      </c>
    </row>
    <row r="17" spans="1:21" ht="12" thickBot="1">
      <c r="A17" s="71"/>
      <c r="B17" s="60" t="s">
        <v>15</v>
      </c>
      <c r="C17" s="61"/>
      <c r="D17" s="8">
        <v>773623.49950000003</v>
      </c>
      <c r="E17" s="8">
        <v>604938</v>
      </c>
      <c r="F17" s="46">
        <v>127.884758355402</v>
      </c>
      <c r="G17" s="9"/>
      <c r="H17" s="9"/>
      <c r="I17" s="8">
        <v>30525.567899999998</v>
      </c>
      <c r="J17" s="46">
        <v>3.94579119167514</v>
      </c>
      <c r="K17" s="9"/>
      <c r="L17" s="9"/>
      <c r="M17" s="9"/>
      <c r="N17" s="8">
        <v>8553461.5209999997</v>
      </c>
      <c r="O17" s="8">
        <v>45405130.636799999</v>
      </c>
      <c r="P17" s="8">
        <v>13017</v>
      </c>
      <c r="Q17" s="8">
        <v>12459</v>
      </c>
      <c r="R17" s="8">
        <v>4.4786901035396101</v>
      </c>
      <c r="S17" s="8">
        <v>69.638731658600307</v>
      </c>
      <c r="T17" s="8">
        <v>60.348895577494197</v>
      </c>
      <c r="U17" s="47">
        <v>15.393547789415599</v>
      </c>
    </row>
    <row r="18" spans="1:21" ht="12" thickBot="1">
      <c r="A18" s="71"/>
      <c r="B18" s="60" t="s">
        <v>16</v>
      </c>
      <c r="C18" s="61"/>
      <c r="D18" s="8">
        <v>1654751.7390999999</v>
      </c>
      <c r="E18" s="8">
        <v>1833680</v>
      </c>
      <c r="F18" s="46">
        <v>90.242121804240696</v>
      </c>
      <c r="G18" s="9"/>
      <c r="H18" s="9"/>
      <c r="I18" s="8">
        <v>144579.13459999999</v>
      </c>
      <c r="J18" s="46">
        <v>8.7372100106469706</v>
      </c>
      <c r="K18" s="9"/>
      <c r="L18" s="9"/>
      <c r="M18" s="9"/>
      <c r="N18" s="8">
        <v>30526499.2599</v>
      </c>
      <c r="O18" s="8">
        <v>111020672.51350001</v>
      </c>
      <c r="P18" s="8">
        <v>248367</v>
      </c>
      <c r="Q18" s="8">
        <v>246767</v>
      </c>
      <c r="R18" s="8">
        <v>0.64838491370402496</v>
      </c>
      <c r="S18" s="8">
        <v>7.8039343056847299</v>
      </c>
      <c r="T18" s="8">
        <v>7.6972351181478897</v>
      </c>
      <c r="U18" s="47">
        <v>1.3862014853265501</v>
      </c>
    </row>
    <row r="19" spans="1:21" ht="12" thickBot="1">
      <c r="A19" s="71"/>
      <c r="B19" s="60" t="s">
        <v>17</v>
      </c>
      <c r="C19" s="61"/>
      <c r="D19" s="8">
        <v>542544.2672</v>
      </c>
      <c r="E19" s="8">
        <v>532251</v>
      </c>
      <c r="F19" s="46">
        <v>101.933912233138</v>
      </c>
      <c r="G19" s="9"/>
      <c r="H19" s="9"/>
      <c r="I19" s="8">
        <v>27982.7664</v>
      </c>
      <c r="J19" s="46">
        <v>5.15769276199625</v>
      </c>
      <c r="K19" s="9"/>
      <c r="L19" s="9"/>
      <c r="M19" s="9"/>
      <c r="N19" s="8">
        <v>8848262.1491999999</v>
      </c>
      <c r="O19" s="8">
        <v>40904285.7064</v>
      </c>
      <c r="P19" s="8">
        <v>17961</v>
      </c>
      <c r="Q19" s="8">
        <v>17438</v>
      </c>
      <c r="R19" s="8">
        <v>2.9991971556371202</v>
      </c>
      <c r="S19" s="8">
        <v>35.564073269862497</v>
      </c>
      <c r="T19" s="8">
        <v>30.7776436517949</v>
      </c>
      <c r="U19" s="47">
        <v>15.5516441486527</v>
      </c>
    </row>
    <row r="20" spans="1:21" ht="12" thickBot="1">
      <c r="A20" s="71"/>
      <c r="B20" s="60" t="s">
        <v>18</v>
      </c>
      <c r="C20" s="61"/>
      <c r="D20" s="8">
        <v>1131690.2132999999</v>
      </c>
      <c r="E20" s="8">
        <v>1068591</v>
      </c>
      <c r="F20" s="46">
        <v>105.90489844103099</v>
      </c>
      <c r="G20" s="9"/>
      <c r="H20" s="9"/>
      <c r="I20" s="8">
        <v>34495.493499999997</v>
      </c>
      <c r="J20" s="46">
        <v>3.0481392429304002</v>
      </c>
      <c r="K20" s="9"/>
      <c r="L20" s="9"/>
      <c r="M20" s="9"/>
      <c r="N20" s="8">
        <v>15755074.2173</v>
      </c>
      <c r="O20" s="8">
        <v>66272205.082699999</v>
      </c>
      <c r="P20" s="8">
        <v>54491</v>
      </c>
      <c r="Q20" s="8">
        <v>55748</v>
      </c>
      <c r="R20" s="8">
        <v>-2.2547894094855501</v>
      </c>
      <c r="S20" s="8">
        <v>23.653334312088202</v>
      </c>
      <c r="T20" s="8">
        <v>16.337124560522401</v>
      </c>
      <c r="U20" s="47">
        <v>44.782726142916601</v>
      </c>
    </row>
    <row r="21" spans="1:21" ht="12" thickBot="1">
      <c r="A21" s="71"/>
      <c r="B21" s="60" t="s">
        <v>19</v>
      </c>
      <c r="C21" s="61"/>
      <c r="D21" s="8">
        <v>455117.91690000001</v>
      </c>
      <c r="E21" s="8">
        <v>385092</v>
      </c>
      <c r="F21" s="46">
        <v>118.184204527749</v>
      </c>
      <c r="G21" s="9"/>
      <c r="H21" s="9"/>
      <c r="I21" s="8">
        <v>-3337.4249</v>
      </c>
      <c r="J21" s="46">
        <v>-0.73330993486976004</v>
      </c>
      <c r="K21" s="9"/>
      <c r="L21" s="9"/>
      <c r="M21" s="9"/>
      <c r="N21" s="8">
        <v>6709438.7280999999</v>
      </c>
      <c r="O21" s="8">
        <v>23590839.865800001</v>
      </c>
      <c r="P21" s="8">
        <v>60760</v>
      </c>
      <c r="Q21" s="8">
        <v>56729</v>
      </c>
      <c r="R21" s="8">
        <v>7.1057131273246403</v>
      </c>
      <c r="S21" s="8">
        <v>8.5852335401580007</v>
      </c>
      <c r="T21" s="8">
        <v>8.3065458442771796</v>
      </c>
      <c r="U21" s="47">
        <v>3.35503711296343</v>
      </c>
    </row>
    <row r="22" spans="1:21" ht="12" thickBot="1">
      <c r="A22" s="71"/>
      <c r="B22" s="60" t="s">
        <v>20</v>
      </c>
      <c r="C22" s="61"/>
      <c r="D22" s="8">
        <v>1142317.3743</v>
      </c>
      <c r="E22" s="8">
        <v>1026125</v>
      </c>
      <c r="F22" s="46">
        <v>111.323413258619</v>
      </c>
      <c r="G22" s="9"/>
      <c r="H22" s="9"/>
      <c r="I22" s="8">
        <v>132982.63649999999</v>
      </c>
      <c r="J22" s="46">
        <v>11.6414789350018</v>
      </c>
      <c r="K22" s="9"/>
      <c r="L22" s="9"/>
      <c r="M22" s="9"/>
      <c r="N22" s="8">
        <v>21456793.447999999</v>
      </c>
      <c r="O22" s="8">
        <v>87203453.079099998</v>
      </c>
      <c r="P22" s="8">
        <v>125881</v>
      </c>
      <c r="Q22" s="8">
        <v>122242</v>
      </c>
      <c r="R22" s="8">
        <v>2.9768819227434098</v>
      </c>
      <c r="S22" s="8">
        <v>10.596054924095</v>
      </c>
      <c r="T22" s="8">
        <v>10.4993945648795</v>
      </c>
      <c r="U22" s="47">
        <v>0.92062793352680805</v>
      </c>
    </row>
    <row r="23" spans="1:21" ht="12" thickBot="1">
      <c r="A23" s="71"/>
      <c r="B23" s="60" t="s">
        <v>21</v>
      </c>
      <c r="C23" s="61"/>
      <c r="D23" s="8">
        <v>2371763.5488999998</v>
      </c>
      <c r="E23" s="8">
        <v>2437709</v>
      </c>
      <c r="F23" s="46">
        <v>97.294777551381202</v>
      </c>
      <c r="G23" s="9"/>
      <c r="H23" s="9"/>
      <c r="I23" s="8">
        <v>156919.4332</v>
      </c>
      <c r="J23" s="46">
        <v>6.6161499645602397</v>
      </c>
      <c r="K23" s="9"/>
      <c r="L23" s="9"/>
      <c r="M23" s="9"/>
      <c r="N23" s="8">
        <v>46519026.7667</v>
      </c>
      <c r="O23" s="8">
        <v>176364318.71939999</v>
      </c>
      <c r="P23" s="8">
        <v>174500</v>
      </c>
      <c r="Q23" s="8">
        <v>173722</v>
      </c>
      <c r="R23" s="8">
        <v>0.447841954386896</v>
      </c>
      <c r="S23" s="8">
        <v>15.913537645845301</v>
      </c>
      <c r="T23" s="8">
        <v>15.7853628216346</v>
      </c>
      <c r="U23" s="47">
        <v>0.81198529079760096</v>
      </c>
    </row>
    <row r="24" spans="1:21" ht="12" thickBot="1">
      <c r="A24" s="71"/>
      <c r="B24" s="60" t="s">
        <v>22</v>
      </c>
      <c r="C24" s="61"/>
      <c r="D24" s="8">
        <v>307538.07</v>
      </c>
      <c r="E24" s="8">
        <v>405148</v>
      </c>
      <c r="F24" s="46">
        <v>75.907586857148502</v>
      </c>
      <c r="G24" s="9"/>
      <c r="H24" s="9"/>
      <c r="I24" s="8">
        <v>48005.425999999999</v>
      </c>
      <c r="J24" s="46">
        <v>15.609588107254501</v>
      </c>
      <c r="K24" s="9"/>
      <c r="L24" s="9"/>
      <c r="M24" s="9"/>
      <c r="N24" s="8">
        <v>5637320.0201000003</v>
      </c>
      <c r="O24" s="8">
        <v>19412285.177700002</v>
      </c>
      <c r="P24" s="8">
        <v>46274</v>
      </c>
      <c r="Q24" s="8">
        <v>45389</v>
      </c>
      <c r="R24" s="8">
        <v>1.94981162836811</v>
      </c>
      <c r="S24" s="8">
        <v>7.7301117603838003</v>
      </c>
      <c r="T24" s="8">
        <v>7.6962332327215899</v>
      </c>
      <c r="U24" s="47">
        <v>0.44019621856281599</v>
      </c>
    </row>
    <row r="25" spans="1:21" ht="12" thickBot="1">
      <c r="A25" s="71"/>
      <c r="B25" s="60" t="s">
        <v>23</v>
      </c>
      <c r="C25" s="61"/>
      <c r="D25" s="8">
        <v>227638.08499999999</v>
      </c>
      <c r="E25" s="8">
        <v>296368</v>
      </c>
      <c r="F25" s="46">
        <v>76.809265845165498</v>
      </c>
      <c r="G25" s="9"/>
      <c r="H25" s="9"/>
      <c r="I25" s="8">
        <v>18837.373100000001</v>
      </c>
      <c r="J25" s="46">
        <v>8.2751412620607798</v>
      </c>
      <c r="K25" s="9"/>
      <c r="L25" s="9"/>
      <c r="M25" s="9"/>
      <c r="N25" s="8">
        <v>4002612.0824000002</v>
      </c>
      <c r="O25" s="8">
        <v>14762072.616800001</v>
      </c>
      <c r="P25" s="8">
        <v>21769</v>
      </c>
      <c r="Q25" s="8">
        <v>20924</v>
      </c>
      <c r="R25" s="8">
        <v>4.0384247753775497</v>
      </c>
      <c r="S25" s="8">
        <v>11.7374284716799</v>
      </c>
      <c r="T25" s="8">
        <v>11.3228452351367</v>
      </c>
      <c r="U25" s="47">
        <v>3.66147578575664</v>
      </c>
    </row>
    <row r="26" spans="1:21" ht="12" thickBot="1">
      <c r="A26" s="71"/>
      <c r="B26" s="60" t="s">
        <v>24</v>
      </c>
      <c r="C26" s="61"/>
      <c r="D26" s="8">
        <v>606215.14650000003</v>
      </c>
      <c r="E26" s="8">
        <v>555222</v>
      </c>
      <c r="F26" s="46">
        <v>109.18428061208</v>
      </c>
      <c r="G26" s="9"/>
      <c r="H26" s="9"/>
      <c r="I26" s="8">
        <v>103000.0113</v>
      </c>
      <c r="J26" s="46">
        <v>16.9906693844048</v>
      </c>
      <c r="K26" s="9"/>
      <c r="L26" s="9"/>
      <c r="M26" s="9"/>
      <c r="N26" s="8">
        <v>11134669.761</v>
      </c>
      <c r="O26" s="8">
        <v>40288127.632600002</v>
      </c>
      <c r="P26" s="8">
        <v>76020</v>
      </c>
      <c r="Q26" s="8">
        <v>76709</v>
      </c>
      <c r="R26" s="8">
        <v>-0.89819968973653397</v>
      </c>
      <c r="S26" s="8">
        <v>9.0753919205472204</v>
      </c>
      <c r="T26" s="8">
        <v>9.2137135381767497</v>
      </c>
      <c r="U26" s="47">
        <v>-1.5012580655605401</v>
      </c>
    </row>
    <row r="27" spans="1:21" ht="12" thickBot="1">
      <c r="A27" s="71"/>
      <c r="B27" s="60" t="s">
        <v>25</v>
      </c>
      <c r="C27" s="61"/>
      <c r="D27" s="8">
        <v>229416.91639999999</v>
      </c>
      <c r="E27" s="8">
        <v>287348</v>
      </c>
      <c r="F27" s="46">
        <v>79.839399056196697</v>
      </c>
      <c r="G27" s="9"/>
      <c r="H27" s="9"/>
      <c r="I27" s="8">
        <v>63802.487800000003</v>
      </c>
      <c r="J27" s="46">
        <v>27.8107163155995</v>
      </c>
      <c r="K27" s="9"/>
      <c r="L27" s="9"/>
      <c r="M27" s="9"/>
      <c r="N27" s="8">
        <v>4305181.2178999996</v>
      </c>
      <c r="O27" s="8">
        <v>16693195.412599999</v>
      </c>
      <c r="P27" s="8">
        <v>47940</v>
      </c>
      <c r="Q27" s="8">
        <v>47621</v>
      </c>
      <c r="R27" s="8">
        <v>0.66987253522605705</v>
      </c>
      <c r="S27" s="8">
        <v>5.5792723258239496</v>
      </c>
      <c r="T27" s="8">
        <v>5.6327537367967899</v>
      </c>
      <c r="U27" s="47">
        <v>-0.94947184755246306</v>
      </c>
    </row>
    <row r="28" spans="1:21" ht="12" thickBot="1">
      <c r="A28" s="71"/>
      <c r="B28" s="60" t="s">
        <v>26</v>
      </c>
      <c r="C28" s="61"/>
      <c r="D28" s="8">
        <v>862149.42949999997</v>
      </c>
      <c r="E28" s="8">
        <v>850596</v>
      </c>
      <c r="F28" s="46">
        <v>101.358274609803</v>
      </c>
      <c r="G28" s="9"/>
      <c r="H28" s="9"/>
      <c r="I28" s="8">
        <v>43492.619700000003</v>
      </c>
      <c r="J28" s="46">
        <v>5.0446730243994198</v>
      </c>
      <c r="K28" s="9"/>
      <c r="L28" s="9"/>
      <c r="M28" s="9"/>
      <c r="N28" s="8">
        <v>15453653.1252</v>
      </c>
      <c r="O28" s="8">
        <v>57232976.520900004</v>
      </c>
      <c r="P28" s="8">
        <v>65795</v>
      </c>
      <c r="Q28" s="8">
        <v>63048</v>
      </c>
      <c r="R28" s="8">
        <v>4.3569978429133496</v>
      </c>
      <c r="S28" s="8">
        <v>13.116466995972299</v>
      </c>
      <c r="T28" s="8">
        <v>12.8189870479635</v>
      </c>
      <c r="U28" s="47">
        <v>2.32061977202904</v>
      </c>
    </row>
    <row r="29" spans="1:21" ht="12" thickBot="1">
      <c r="A29" s="71"/>
      <c r="B29" s="60" t="s">
        <v>27</v>
      </c>
      <c r="C29" s="61"/>
      <c r="D29" s="8">
        <v>556056.1618</v>
      </c>
      <c r="E29" s="8">
        <v>558819</v>
      </c>
      <c r="F29" s="46">
        <v>99.505593367440994</v>
      </c>
      <c r="G29" s="9"/>
      <c r="H29" s="9"/>
      <c r="I29" s="8">
        <v>80264.455000000002</v>
      </c>
      <c r="J29" s="46">
        <v>14.4345950128809</v>
      </c>
      <c r="K29" s="9"/>
      <c r="L29" s="9"/>
      <c r="M29" s="9"/>
      <c r="N29" s="8">
        <v>9959072.7627000008</v>
      </c>
      <c r="O29" s="8">
        <v>40821655.894699998</v>
      </c>
      <c r="P29" s="8">
        <v>201466</v>
      </c>
      <c r="Q29" s="8">
        <v>195877</v>
      </c>
      <c r="R29" s="8">
        <v>2.8533212168861102</v>
      </c>
      <c r="S29" s="8">
        <v>2.7641717024212502</v>
      </c>
      <c r="T29" s="8">
        <v>2.7314269832599001</v>
      </c>
      <c r="U29" s="47">
        <v>1.1988136370487701</v>
      </c>
    </row>
    <row r="30" spans="1:21" ht="12" thickBot="1">
      <c r="A30" s="71"/>
      <c r="B30" s="60" t="s">
        <v>28</v>
      </c>
      <c r="C30" s="61"/>
      <c r="D30" s="8">
        <v>1027301.0884</v>
      </c>
      <c r="E30" s="8">
        <v>1138724</v>
      </c>
      <c r="F30" s="46">
        <v>90.215108173710206</v>
      </c>
      <c r="G30" s="9"/>
      <c r="H30" s="9"/>
      <c r="I30" s="8">
        <v>139710.23989999999</v>
      </c>
      <c r="J30" s="46">
        <v>13.5997363847434</v>
      </c>
      <c r="K30" s="9"/>
      <c r="L30" s="9"/>
      <c r="M30" s="9"/>
      <c r="N30" s="8">
        <v>20209595.1743</v>
      </c>
      <c r="O30" s="8">
        <v>88698315.610200003</v>
      </c>
      <c r="P30" s="8">
        <v>100677</v>
      </c>
      <c r="Q30" s="8">
        <v>96302</v>
      </c>
      <c r="R30" s="8">
        <v>4.54300014537601</v>
      </c>
      <c r="S30" s="8">
        <v>11.5522131311024</v>
      </c>
      <c r="T30" s="8">
        <v>11.4076965992399</v>
      </c>
      <c r="U30" s="47">
        <v>1.26683358560022</v>
      </c>
    </row>
    <row r="31" spans="1:21" ht="12" thickBot="1">
      <c r="A31" s="71"/>
      <c r="B31" s="60" t="s">
        <v>29</v>
      </c>
      <c r="C31" s="61"/>
      <c r="D31" s="8">
        <v>1046790.6527</v>
      </c>
      <c r="E31" s="8">
        <v>1002754</v>
      </c>
      <c r="F31" s="46">
        <v>104.391570883786</v>
      </c>
      <c r="G31" s="9"/>
      <c r="H31" s="9"/>
      <c r="I31" s="8">
        <v>19542.9535</v>
      </c>
      <c r="J31" s="46">
        <v>1.8669400084527501</v>
      </c>
      <c r="K31" s="9"/>
      <c r="L31" s="9"/>
      <c r="M31" s="9"/>
      <c r="N31" s="8">
        <v>17651442.603300001</v>
      </c>
      <c r="O31" s="8">
        <v>67286375.002100006</v>
      </c>
      <c r="P31" s="8">
        <v>46529</v>
      </c>
      <c r="Q31" s="8">
        <v>45791</v>
      </c>
      <c r="R31" s="8">
        <v>1.6116704155838499</v>
      </c>
      <c r="S31" s="8">
        <v>24.922160409637002</v>
      </c>
      <c r="T31" s="8">
        <v>24.940317990434799</v>
      </c>
      <c r="U31" s="47">
        <v>-7.2804127055504E-2</v>
      </c>
    </row>
    <row r="32" spans="1:21" ht="12" thickBot="1">
      <c r="A32" s="71"/>
      <c r="B32" s="60" t="s">
        <v>30</v>
      </c>
      <c r="C32" s="61"/>
      <c r="D32" s="8">
        <v>127967.0555</v>
      </c>
      <c r="E32" s="8">
        <v>148243</v>
      </c>
      <c r="F32" s="46">
        <v>86.322494485405699</v>
      </c>
      <c r="G32" s="9"/>
      <c r="H32" s="9"/>
      <c r="I32" s="8">
        <v>32023.9375</v>
      </c>
      <c r="J32" s="46">
        <v>25.025142115581499</v>
      </c>
      <c r="K32" s="9"/>
      <c r="L32" s="9"/>
      <c r="M32" s="9"/>
      <c r="N32" s="8">
        <v>2424142.8555999999</v>
      </c>
      <c r="O32" s="8">
        <v>10764582.952299999</v>
      </c>
      <c r="P32" s="8">
        <v>36132</v>
      </c>
      <c r="Q32" s="8">
        <v>35585</v>
      </c>
      <c r="R32" s="8">
        <v>1.5371645356189401</v>
      </c>
      <c r="S32" s="8">
        <v>4.1033861867596597</v>
      </c>
      <c r="T32" s="8">
        <v>4.0769694702824202</v>
      </c>
      <c r="U32" s="47">
        <v>0.64794982326434902</v>
      </c>
    </row>
    <row r="33" spans="1:21" ht="12" thickBot="1">
      <c r="A33" s="71"/>
      <c r="B33" s="60" t="s">
        <v>31</v>
      </c>
      <c r="C33" s="61"/>
      <c r="D33" s="8">
        <v>79.409199999999998</v>
      </c>
      <c r="E33" s="9"/>
      <c r="F33" s="9"/>
      <c r="G33" s="9"/>
      <c r="H33" s="9"/>
      <c r="I33" s="8">
        <v>16.936399999999999</v>
      </c>
      <c r="J33" s="46">
        <v>21.328007334162798</v>
      </c>
      <c r="K33" s="9"/>
      <c r="L33" s="9"/>
      <c r="M33" s="9"/>
      <c r="N33" s="8">
        <v>2289.1840999999999</v>
      </c>
      <c r="O33" s="8">
        <v>8655.7569999999996</v>
      </c>
      <c r="P33" s="8">
        <v>15</v>
      </c>
      <c r="Q33" s="8">
        <v>29</v>
      </c>
      <c r="R33" s="8">
        <v>-48.275862068965502</v>
      </c>
      <c r="S33" s="8">
        <v>6.19</v>
      </c>
      <c r="T33" s="8">
        <v>5.4972413793103501</v>
      </c>
      <c r="U33" s="47">
        <v>12.601932003512699</v>
      </c>
    </row>
    <row r="34" spans="1:21" ht="12" thickBot="1">
      <c r="A34" s="71"/>
      <c r="B34" s="60" t="s">
        <v>40</v>
      </c>
      <c r="C34" s="61"/>
      <c r="D34" s="9"/>
      <c r="E34" s="9"/>
      <c r="F34" s="9"/>
      <c r="G34" s="9"/>
      <c r="H34" s="9"/>
      <c r="I34" s="9"/>
      <c r="J34" s="9"/>
      <c r="K34" s="9"/>
      <c r="L34" s="9"/>
      <c r="M34" s="9"/>
      <c r="N34" s="8">
        <v>1</v>
      </c>
      <c r="O34" s="8">
        <v>2</v>
      </c>
      <c r="P34" s="9"/>
      <c r="Q34" s="9"/>
      <c r="R34" s="9"/>
      <c r="S34" s="9"/>
      <c r="T34" s="9"/>
      <c r="U34" s="17"/>
    </row>
    <row r="35" spans="1:21" ht="12" thickBot="1">
      <c r="A35" s="71"/>
      <c r="B35" s="60" t="s">
        <v>32</v>
      </c>
      <c r="C35" s="61"/>
      <c r="D35" s="8">
        <v>154907.89499999999</v>
      </c>
      <c r="E35" s="8">
        <v>168978</v>
      </c>
      <c r="F35" s="46">
        <v>91.673410148066594</v>
      </c>
      <c r="G35" s="9"/>
      <c r="H35" s="9"/>
      <c r="I35" s="8">
        <v>14283.013999999999</v>
      </c>
      <c r="J35" s="46">
        <v>9.2203266980033494</v>
      </c>
      <c r="K35" s="9"/>
      <c r="L35" s="9"/>
      <c r="M35" s="9"/>
      <c r="N35" s="8">
        <v>2416092.9342</v>
      </c>
      <c r="O35" s="8">
        <v>6046436.9912999999</v>
      </c>
      <c r="P35" s="8">
        <v>15620</v>
      </c>
      <c r="Q35" s="8">
        <v>15091</v>
      </c>
      <c r="R35" s="8">
        <v>3.5054005698760902</v>
      </c>
      <c r="S35" s="8">
        <v>9.9335581241997506</v>
      </c>
      <c r="T35" s="8">
        <v>9.8516094824730001</v>
      </c>
      <c r="U35" s="47">
        <v>0.83182998547133302</v>
      </c>
    </row>
    <row r="36" spans="1:21" ht="12" customHeight="1" thickBot="1">
      <c r="A36" s="71"/>
      <c r="B36" s="60" t="s">
        <v>41</v>
      </c>
      <c r="C36" s="61"/>
      <c r="D36" s="9"/>
      <c r="E36" s="8">
        <v>621924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7"/>
    </row>
    <row r="37" spans="1:21" ht="12" thickBot="1">
      <c r="A37" s="71"/>
      <c r="B37" s="60" t="s">
        <v>42</v>
      </c>
      <c r="C37" s="61"/>
      <c r="D37" s="9"/>
      <c r="E37" s="8">
        <v>512066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7"/>
    </row>
    <row r="38" spans="1:21" ht="12" thickBot="1">
      <c r="A38" s="71"/>
      <c r="B38" s="60" t="s">
        <v>43</v>
      </c>
      <c r="C38" s="61"/>
      <c r="D38" s="9"/>
      <c r="E38" s="8">
        <v>374396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7"/>
    </row>
    <row r="39" spans="1:21" ht="12" customHeight="1" thickBot="1">
      <c r="A39" s="71"/>
      <c r="B39" s="60" t="s">
        <v>33</v>
      </c>
      <c r="C39" s="61"/>
      <c r="D39" s="8">
        <v>409475.21350000001</v>
      </c>
      <c r="E39" s="8">
        <v>458409</v>
      </c>
      <c r="F39" s="46">
        <v>89.325299786871597</v>
      </c>
      <c r="G39" s="9"/>
      <c r="H39" s="9"/>
      <c r="I39" s="8">
        <v>19186.6234</v>
      </c>
      <c r="J39" s="46">
        <v>4.68566173664136</v>
      </c>
      <c r="K39" s="9"/>
      <c r="L39" s="9"/>
      <c r="M39" s="9"/>
      <c r="N39" s="8">
        <v>6826169.0476000002</v>
      </c>
      <c r="O39" s="8">
        <v>23685469.480099998</v>
      </c>
      <c r="P39" s="8">
        <v>553</v>
      </c>
      <c r="Q39" s="8">
        <v>573</v>
      </c>
      <c r="R39" s="8">
        <v>-3.4904013961605602</v>
      </c>
      <c r="S39" s="8">
        <v>869.89873417721503</v>
      </c>
      <c r="T39" s="8">
        <v>1069.67190226876</v>
      </c>
      <c r="U39" s="47">
        <v>-18.676116262176201</v>
      </c>
    </row>
    <row r="40" spans="1:21" ht="12" thickBot="1">
      <c r="A40" s="71"/>
      <c r="B40" s="60" t="s">
        <v>34</v>
      </c>
      <c r="C40" s="61"/>
      <c r="D40" s="8">
        <v>449402.45240000001</v>
      </c>
      <c r="E40" s="8">
        <v>575649</v>
      </c>
      <c r="F40" s="46">
        <v>78.068832291900094</v>
      </c>
      <c r="G40" s="9"/>
      <c r="H40" s="9"/>
      <c r="I40" s="8">
        <v>20383.440900000001</v>
      </c>
      <c r="J40" s="46">
        <v>4.5356763834161899</v>
      </c>
      <c r="K40" s="9"/>
      <c r="L40" s="9"/>
      <c r="M40" s="9"/>
      <c r="N40" s="8">
        <v>8896674.9920000006</v>
      </c>
      <c r="O40" s="8">
        <v>35647212.653800003</v>
      </c>
      <c r="P40" s="8">
        <v>2255</v>
      </c>
      <c r="Q40" s="8">
        <v>2315</v>
      </c>
      <c r="R40" s="8">
        <v>-2.5917926565874798</v>
      </c>
      <c r="S40" s="8">
        <v>240.66894013303801</v>
      </c>
      <c r="T40" s="8">
        <v>218.43538228941699</v>
      </c>
      <c r="U40" s="47">
        <v>10.178551483093701</v>
      </c>
    </row>
    <row r="41" spans="1:21" ht="12" thickBot="1">
      <c r="A41" s="71"/>
      <c r="B41" s="60" t="s">
        <v>44</v>
      </c>
      <c r="C41" s="61"/>
      <c r="D41" s="9"/>
      <c r="E41" s="8">
        <v>164286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7"/>
    </row>
    <row r="42" spans="1:21" ht="12" thickBot="1">
      <c r="A42" s="71"/>
      <c r="B42" s="60" t="s">
        <v>45</v>
      </c>
      <c r="C42" s="61"/>
      <c r="D42" s="9"/>
      <c r="E42" s="8">
        <v>64078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7"/>
    </row>
    <row r="43" spans="1:21" ht="12" thickBot="1">
      <c r="A43" s="72"/>
      <c r="B43" s="60" t="s">
        <v>35</v>
      </c>
      <c r="C43" s="61"/>
      <c r="D43" s="10">
        <v>20787.546999999999</v>
      </c>
      <c r="E43" s="11"/>
      <c r="F43" s="11"/>
      <c r="G43" s="11"/>
      <c r="H43" s="11"/>
      <c r="I43" s="10">
        <v>3061.2136</v>
      </c>
      <c r="J43" s="48">
        <v>14.7261896750011</v>
      </c>
      <c r="K43" s="11"/>
      <c r="L43" s="11"/>
      <c r="M43" s="11"/>
      <c r="N43" s="10">
        <v>915492.3247</v>
      </c>
      <c r="O43" s="10">
        <v>3227719.7707000002</v>
      </c>
      <c r="P43" s="10">
        <v>45</v>
      </c>
      <c r="Q43" s="10">
        <v>25</v>
      </c>
      <c r="R43" s="10">
        <v>80</v>
      </c>
      <c r="S43" s="10">
        <v>535.26666666666699</v>
      </c>
      <c r="T43" s="10">
        <v>2035.7</v>
      </c>
      <c r="U43" s="49">
        <v>-73.706014311211604</v>
      </c>
    </row>
  </sheetData>
  <mergeCells count="41">
    <mergeCell ref="B37:C37"/>
    <mergeCell ref="B38:C38"/>
    <mergeCell ref="B23:C23"/>
    <mergeCell ref="B36:C36"/>
    <mergeCell ref="B25:C25"/>
    <mergeCell ref="B26:C26"/>
    <mergeCell ref="B27:C27"/>
    <mergeCell ref="B28:C28"/>
    <mergeCell ref="B29:C29"/>
    <mergeCell ref="B30:C30"/>
    <mergeCell ref="A1:U4"/>
    <mergeCell ref="W1:W4"/>
    <mergeCell ref="B6:C6"/>
    <mergeCell ref="A7:C7"/>
    <mergeCell ref="B8:C8"/>
    <mergeCell ref="A8:A43"/>
    <mergeCell ref="B39:C39"/>
    <mergeCell ref="B40:C40"/>
    <mergeCell ref="B41:C41"/>
    <mergeCell ref="B42:C42"/>
    <mergeCell ref="B43:C43"/>
    <mergeCell ref="B31:C31"/>
    <mergeCell ref="B32:C32"/>
    <mergeCell ref="B33:C33"/>
    <mergeCell ref="B34:C34"/>
    <mergeCell ref="B35:C35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</mergeCells>
  <phoneticPr fontId="2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sqref="A1:XFD1048576"/>
    </sheetView>
  </sheetViews>
  <sheetFormatPr defaultRowHeight="13.5"/>
  <cols>
    <col min="1" max="1" width="9" style="50"/>
    <col min="2" max="2" width="9" style="51"/>
    <col min="3" max="8" width="9" style="50"/>
    <col min="9" max="16384" width="9" style="18"/>
  </cols>
  <sheetData>
    <row r="1" spans="1:8" ht="16.5">
      <c r="A1" s="52" t="s">
        <v>53</v>
      </c>
      <c r="B1" s="53" t="s">
        <v>36</v>
      </c>
      <c r="C1" s="52" t="s">
        <v>37</v>
      </c>
      <c r="D1" s="52" t="s">
        <v>38</v>
      </c>
      <c r="E1" s="52" t="s">
        <v>39</v>
      </c>
      <c r="F1" s="52" t="s">
        <v>46</v>
      </c>
      <c r="G1" s="52" t="s">
        <v>39</v>
      </c>
      <c r="H1" s="52" t="s">
        <v>47</v>
      </c>
    </row>
    <row r="2" spans="1:8" ht="16.5">
      <c r="A2" s="54">
        <v>1</v>
      </c>
      <c r="B2" s="55">
        <v>12</v>
      </c>
      <c r="C2" s="54">
        <v>60241</v>
      </c>
      <c r="D2" s="54">
        <v>505541.09145213699</v>
      </c>
      <c r="E2" s="54">
        <v>425156.95337521401</v>
      </c>
      <c r="F2" s="54">
        <v>80384.138076923104</v>
      </c>
      <c r="G2" s="54">
        <v>425156.95337521401</v>
      </c>
      <c r="H2" s="54">
        <v>0.159006141016202</v>
      </c>
    </row>
    <row r="3" spans="1:8" ht="16.5">
      <c r="A3" s="54">
        <v>2</v>
      </c>
      <c r="B3" s="55">
        <v>13</v>
      </c>
      <c r="C3" s="54">
        <v>13232.5</v>
      </c>
      <c r="D3" s="54">
        <v>98106.610561545996</v>
      </c>
      <c r="E3" s="54">
        <v>79224.475002889303</v>
      </c>
      <c r="F3" s="54">
        <v>18882.135558656701</v>
      </c>
      <c r="G3" s="54">
        <v>79224.475002889303</v>
      </c>
      <c r="H3" s="54">
        <v>0.19246547659304999</v>
      </c>
    </row>
    <row r="4" spans="1:8" ht="16.5">
      <c r="A4" s="54">
        <v>3</v>
      </c>
      <c r="B4" s="55">
        <v>14</v>
      </c>
      <c r="C4" s="54">
        <v>121087</v>
      </c>
      <c r="D4" s="54">
        <v>159925.48342991501</v>
      </c>
      <c r="E4" s="54">
        <v>125990.58398119701</v>
      </c>
      <c r="F4" s="54">
        <v>33934.899448717901</v>
      </c>
      <c r="G4" s="54">
        <v>125990.58398119701</v>
      </c>
      <c r="H4" s="54">
        <v>0.212191945404308</v>
      </c>
    </row>
    <row r="5" spans="1:8" ht="16.5">
      <c r="A5" s="54">
        <v>4</v>
      </c>
      <c r="B5" s="55">
        <v>15</v>
      </c>
      <c r="C5" s="54">
        <v>3157</v>
      </c>
      <c r="D5" s="54">
        <v>41319.561995726501</v>
      </c>
      <c r="E5" s="54">
        <v>34090.5675307692</v>
      </c>
      <c r="F5" s="54">
        <v>7228.9944649572599</v>
      </c>
      <c r="G5" s="54">
        <v>34090.5675307692</v>
      </c>
      <c r="H5" s="54">
        <v>0.17495331789104901</v>
      </c>
    </row>
    <row r="6" spans="1:8" ht="16.5">
      <c r="A6" s="54">
        <v>5</v>
      </c>
      <c r="B6" s="55">
        <v>16</v>
      </c>
      <c r="C6" s="54">
        <v>3694</v>
      </c>
      <c r="D6" s="54">
        <v>142909.66399914501</v>
      </c>
      <c r="E6" s="54">
        <v>135120.59065555601</v>
      </c>
      <c r="F6" s="54">
        <v>7789.07334358974</v>
      </c>
      <c r="G6" s="54">
        <v>135120.59065555601</v>
      </c>
      <c r="H6" s="54">
        <v>5.4503475311762903E-2</v>
      </c>
    </row>
    <row r="7" spans="1:8" ht="16.5">
      <c r="A7" s="54">
        <v>6</v>
      </c>
      <c r="B7" s="55">
        <v>17</v>
      </c>
      <c r="C7" s="54">
        <v>20573</v>
      </c>
      <c r="D7" s="54">
        <v>272215.37557521398</v>
      </c>
      <c r="E7" s="54">
        <v>226031.25572991499</v>
      </c>
      <c r="F7" s="54">
        <v>46184.119845299101</v>
      </c>
      <c r="G7" s="54">
        <v>226031.25572991499</v>
      </c>
      <c r="H7" s="54">
        <v>0.169660217567462</v>
      </c>
    </row>
    <row r="8" spans="1:8" ht="16.5">
      <c r="A8" s="54">
        <v>7</v>
      </c>
      <c r="B8" s="55">
        <v>18</v>
      </c>
      <c r="C8" s="54">
        <v>43629</v>
      </c>
      <c r="D8" s="54">
        <v>155505.21428034201</v>
      </c>
      <c r="E8" s="54">
        <v>144422.388330769</v>
      </c>
      <c r="F8" s="54">
        <v>11082.8259495726</v>
      </c>
      <c r="G8" s="54">
        <v>144422.388330769</v>
      </c>
      <c r="H8" s="54">
        <v>7.1269802757820994E-2</v>
      </c>
    </row>
    <row r="9" spans="1:8" ht="16.5">
      <c r="A9" s="54">
        <v>8</v>
      </c>
      <c r="B9" s="55">
        <v>19</v>
      </c>
      <c r="C9" s="54">
        <v>22844</v>
      </c>
      <c r="D9" s="54">
        <v>119522.272840171</v>
      </c>
      <c r="E9" s="54">
        <v>106767.91144786301</v>
      </c>
      <c r="F9" s="54">
        <v>12754.361392307699</v>
      </c>
      <c r="G9" s="54">
        <v>106767.91144786301</v>
      </c>
      <c r="H9" s="54">
        <v>0.106711168464502</v>
      </c>
    </row>
    <row r="10" spans="1:8" ht="16.5">
      <c r="A10" s="54">
        <v>9</v>
      </c>
      <c r="B10" s="55">
        <v>21</v>
      </c>
      <c r="C10" s="54">
        <v>321082</v>
      </c>
      <c r="D10" s="54">
        <v>939539.23419999995</v>
      </c>
      <c r="E10" s="54">
        <v>922987.52480000001</v>
      </c>
      <c r="F10" s="54">
        <v>16551.7094</v>
      </c>
      <c r="G10" s="54">
        <v>922987.52480000001</v>
      </c>
      <c r="H10" s="54">
        <v>1.76168368467268E-2</v>
      </c>
    </row>
    <row r="11" spans="1:8" ht="16.5">
      <c r="A11" s="54">
        <v>10</v>
      </c>
      <c r="B11" s="55">
        <v>22</v>
      </c>
      <c r="C11" s="54">
        <v>69390</v>
      </c>
      <c r="D11" s="54">
        <v>773623.53909914498</v>
      </c>
      <c r="E11" s="54">
        <v>743097.93048119696</v>
      </c>
      <c r="F11" s="54">
        <v>30525.608617948699</v>
      </c>
      <c r="G11" s="54">
        <v>743097.93048119696</v>
      </c>
      <c r="H11" s="54">
        <v>3.9457962529804401E-2</v>
      </c>
    </row>
    <row r="12" spans="1:8" ht="16.5">
      <c r="A12" s="54">
        <v>11</v>
      </c>
      <c r="B12" s="55">
        <v>23</v>
      </c>
      <c r="C12" s="54">
        <v>317388.40000000002</v>
      </c>
      <c r="D12" s="54">
        <v>1654751.6783735</v>
      </c>
      <c r="E12" s="54">
        <v>1510172.57644701</v>
      </c>
      <c r="F12" s="54">
        <v>144579.10192649599</v>
      </c>
      <c r="G12" s="54">
        <v>1510172.57644701</v>
      </c>
      <c r="H12" s="54">
        <v>8.7372083567611794E-2</v>
      </c>
    </row>
    <row r="13" spans="1:8" ht="16.5">
      <c r="A13" s="54">
        <v>12</v>
      </c>
      <c r="B13" s="55">
        <v>24</v>
      </c>
      <c r="C13" s="54">
        <v>26452</v>
      </c>
      <c r="D13" s="54">
        <v>542544.21384957305</v>
      </c>
      <c r="E13" s="54">
        <v>514561.500640171</v>
      </c>
      <c r="F13" s="54">
        <v>27982.7132094017</v>
      </c>
      <c r="G13" s="54">
        <v>514561.500640171</v>
      </c>
      <c r="H13" s="54">
        <v>5.1576834652521601E-2</v>
      </c>
    </row>
    <row r="14" spans="1:8" ht="16.5">
      <c r="A14" s="54">
        <v>13</v>
      </c>
      <c r="B14" s="55">
        <v>25</v>
      </c>
      <c r="C14" s="54">
        <v>78263</v>
      </c>
      <c r="D14" s="54">
        <v>1131690.2582</v>
      </c>
      <c r="E14" s="54">
        <v>1097194.7198000001</v>
      </c>
      <c r="F14" s="54">
        <v>34495.538399999998</v>
      </c>
      <c r="G14" s="54">
        <v>1097194.7198000001</v>
      </c>
      <c r="H14" s="54">
        <v>3.0481430895116599E-2</v>
      </c>
    </row>
    <row r="15" spans="1:8" ht="16.5">
      <c r="A15" s="54">
        <v>14</v>
      </c>
      <c r="B15" s="55">
        <v>26</v>
      </c>
      <c r="C15" s="54">
        <v>119362</v>
      </c>
      <c r="D15" s="54">
        <v>455117.80715700798</v>
      </c>
      <c r="E15" s="54">
        <v>458455.34166775597</v>
      </c>
      <c r="F15" s="54">
        <v>-3337.5345107480498</v>
      </c>
      <c r="G15" s="54">
        <v>458455.34166775597</v>
      </c>
      <c r="H15" s="54">
        <v>-7.3333419573202102E-3</v>
      </c>
    </row>
    <row r="16" spans="1:8" ht="16.5">
      <c r="A16" s="54">
        <v>15</v>
      </c>
      <c r="B16" s="55">
        <v>27</v>
      </c>
      <c r="C16" s="54">
        <v>207160.88399999999</v>
      </c>
      <c r="D16" s="54">
        <v>1142317.6994938101</v>
      </c>
      <c r="E16" s="54">
        <v>1009334.7392097299</v>
      </c>
      <c r="F16" s="54">
        <v>132982.96028407101</v>
      </c>
      <c r="G16" s="54">
        <v>1009334.7392097299</v>
      </c>
      <c r="H16" s="54">
        <v>0.116415039654029</v>
      </c>
    </row>
    <row r="17" spans="1:8" ht="16.5">
      <c r="A17" s="54">
        <v>16</v>
      </c>
      <c r="B17" s="55">
        <v>29</v>
      </c>
      <c r="C17" s="54">
        <v>213759</v>
      </c>
      <c r="D17" s="54">
        <v>2371764.8114700899</v>
      </c>
      <c r="E17" s="54">
        <v>2214844.1465076902</v>
      </c>
      <c r="F17" s="54">
        <v>156920.664962393</v>
      </c>
      <c r="G17" s="54">
        <v>2214844.1465076902</v>
      </c>
      <c r="H17" s="54">
        <v>6.6161983769853397E-2</v>
      </c>
    </row>
    <row r="18" spans="1:8" ht="16.5">
      <c r="A18" s="54">
        <v>17</v>
      </c>
      <c r="B18" s="55">
        <v>31</v>
      </c>
      <c r="C18" s="54">
        <v>51479.743999999999</v>
      </c>
      <c r="D18" s="54">
        <v>307538.09672535397</v>
      </c>
      <c r="E18" s="54">
        <v>259532.64034851801</v>
      </c>
      <c r="F18" s="54">
        <v>48005.4563768359</v>
      </c>
      <c r="G18" s="54">
        <v>259532.64034851801</v>
      </c>
      <c r="H18" s="54">
        <v>0.15609596628188499</v>
      </c>
    </row>
    <row r="19" spans="1:8" ht="16.5">
      <c r="A19" s="54">
        <v>18</v>
      </c>
      <c r="B19" s="55">
        <v>32</v>
      </c>
      <c r="C19" s="54">
        <v>15216.834999999999</v>
      </c>
      <c r="D19" s="54">
        <v>227638.07633326499</v>
      </c>
      <c r="E19" s="54">
        <v>208800.727994038</v>
      </c>
      <c r="F19" s="54">
        <v>18837.348339227199</v>
      </c>
      <c r="G19" s="54">
        <v>208800.727994038</v>
      </c>
      <c r="H19" s="54">
        <v>8.2751306998610497E-2</v>
      </c>
    </row>
    <row r="20" spans="1:8" ht="16.5">
      <c r="A20" s="54">
        <v>19</v>
      </c>
      <c r="B20" s="55">
        <v>33</v>
      </c>
      <c r="C20" s="54">
        <v>67942.017999999996</v>
      </c>
      <c r="D20" s="54">
        <v>606215.11686702201</v>
      </c>
      <c r="E20" s="54">
        <v>503215.21569204901</v>
      </c>
      <c r="F20" s="54">
        <v>102999.901174973</v>
      </c>
      <c r="G20" s="54">
        <v>503215.21569204901</v>
      </c>
      <c r="H20" s="54">
        <v>0.169906520489437</v>
      </c>
    </row>
    <row r="21" spans="1:8" ht="16.5">
      <c r="A21" s="54">
        <v>20</v>
      </c>
      <c r="B21" s="55">
        <v>34</v>
      </c>
      <c r="C21" s="54">
        <v>48745.781000000003</v>
      </c>
      <c r="D21" s="54">
        <v>229416.85696348199</v>
      </c>
      <c r="E21" s="54">
        <v>165614.428879012</v>
      </c>
      <c r="F21" s="54">
        <v>63802.428084470099</v>
      </c>
      <c r="G21" s="54">
        <v>165614.428879012</v>
      </c>
      <c r="H21" s="54">
        <v>0.278106974914341</v>
      </c>
    </row>
    <row r="22" spans="1:8" ht="16.5">
      <c r="A22" s="54">
        <v>21</v>
      </c>
      <c r="B22" s="55">
        <v>35</v>
      </c>
      <c r="C22" s="54">
        <v>37487.735000000001</v>
      </c>
      <c r="D22" s="54">
        <v>862149.42983805295</v>
      </c>
      <c r="E22" s="54">
        <v>818656.79546875099</v>
      </c>
      <c r="F22" s="54">
        <v>43492.634369302003</v>
      </c>
      <c r="G22" s="54">
        <v>818656.79546875099</v>
      </c>
      <c r="H22" s="54">
        <v>5.0446747239016002E-2</v>
      </c>
    </row>
    <row r="23" spans="1:8" ht="16.5">
      <c r="A23" s="54">
        <v>22</v>
      </c>
      <c r="B23" s="55">
        <v>36</v>
      </c>
      <c r="C23" s="54">
        <v>128719.16800000001</v>
      </c>
      <c r="D23" s="54">
        <v>556056.16179557506</v>
      </c>
      <c r="E23" s="54">
        <v>475791.69239605003</v>
      </c>
      <c r="F23" s="54">
        <v>80264.4693995251</v>
      </c>
      <c r="G23" s="54">
        <v>475791.69239605003</v>
      </c>
      <c r="H23" s="54">
        <v>0.14434597602576901</v>
      </c>
    </row>
    <row r="24" spans="1:8" ht="16.5">
      <c r="A24" s="54">
        <v>23</v>
      </c>
      <c r="B24" s="55">
        <v>37</v>
      </c>
      <c r="C24" s="54">
        <v>140742.883</v>
      </c>
      <c r="D24" s="54">
        <v>1027301.11383363</v>
      </c>
      <c r="E24" s="54">
        <v>887590.86882527499</v>
      </c>
      <c r="F24" s="54">
        <v>139710.245008353</v>
      </c>
      <c r="G24" s="54">
        <v>887590.86882527499</v>
      </c>
      <c r="H24" s="54">
        <v>0.135997365453046</v>
      </c>
    </row>
    <row r="25" spans="1:8" ht="16.5">
      <c r="A25" s="54">
        <v>24</v>
      </c>
      <c r="B25" s="55">
        <v>38</v>
      </c>
      <c r="C25" s="54">
        <v>242294.67499999999</v>
      </c>
      <c r="D25" s="54">
        <v>1046790.68640846</v>
      </c>
      <c r="E25" s="54">
        <v>1027247.65712743</v>
      </c>
      <c r="F25" s="54">
        <v>19543.029281022598</v>
      </c>
      <c r="G25" s="54">
        <v>1027247.65712743</v>
      </c>
      <c r="H25" s="54">
        <v>1.8669471877013798E-2</v>
      </c>
    </row>
    <row r="26" spans="1:8" ht="16.5">
      <c r="A26" s="54">
        <v>25</v>
      </c>
      <c r="B26" s="55">
        <v>39</v>
      </c>
      <c r="C26" s="54">
        <v>85208.004000000001</v>
      </c>
      <c r="D26" s="54">
        <v>127966.960765683</v>
      </c>
      <c r="E26" s="54">
        <v>95943.136289242801</v>
      </c>
      <c r="F26" s="54">
        <v>32023.824476440601</v>
      </c>
      <c r="G26" s="54">
        <v>95943.136289242801</v>
      </c>
      <c r="H26" s="54">
        <v>0.25025072319314101</v>
      </c>
    </row>
    <row r="27" spans="1:8" ht="16.5">
      <c r="A27" s="54">
        <v>26</v>
      </c>
      <c r="B27" s="55">
        <v>40</v>
      </c>
      <c r="C27" s="54">
        <v>24.141999999999999</v>
      </c>
      <c r="D27" s="54">
        <v>79.409099999999995</v>
      </c>
      <c r="E27" s="54">
        <v>62.472799999999999</v>
      </c>
      <c r="F27" s="54">
        <v>16.936299999999999</v>
      </c>
      <c r="G27" s="54">
        <v>62.472799999999999</v>
      </c>
      <c r="H27" s="54">
        <v>0.213279082624032</v>
      </c>
    </row>
    <row r="28" spans="1:8" ht="16.5">
      <c r="A28" s="54">
        <v>27</v>
      </c>
      <c r="B28" s="55">
        <v>42</v>
      </c>
      <c r="C28" s="54">
        <v>10437.094999999999</v>
      </c>
      <c r="D28" s="54">
        <v>154907.8947</v>
      </c>
      <c r="E28" s="54">
        <v>140624.8847</v>
      </c>
      <c r="F28" s="54">
        <v>14283.01</v>
      </c>
      <c r="G28" s="54">
        <v>140624.8847</v>
      </c>
      <c r="H28" s="54">
        <v>9.2203241336801897E-2</v>
      </c>
    </row>
    <row r="29" spans="1:8" ht="16.5">
      <c r="A29" s="54">
        <v>28</v>
      </c>
      <c r="B29" s="55">
        <v>75</v>
      </c>
      <c r="C29" s="54">
        <v>633</v>
      </c>
      <c r="D29" s="54">
        <v>409475.21367521398</v>
      </c>
      <c r="E29" s="54">
        <v>390288.59059829102</v>
      </c>
      <c r="F29" s="54">
        <v>19186.623076923101</v>
      </c>
      <c r="G29" s="54">
        <v>390288.59059829102</v>
      </c>
      <c r="H29" s="54">
        <v>4.68566165573613E-2</v>
      </c>
    </row>
    <row r="30" spans="1:8" ht="16.5">
      <c r="A30" s="54">
        <v>29</v>
      </c>
      <c r="B30" s="55">
        <v>76</v>
      </c>
      <c r="C30" s="54">
        <v>2246</v>
      </c>
      <c r="D30" s="54">
        <v>449402.447837607</v>
      </c>
      <c r="E30" s="54">
        <v>429019.01535384601</v>
      </c>
      <c r="F30" s="54">
        <v>20383.432483760698</v>
      </c>
      <c r="G30" s="54">
        <v>429019.01535384601</v>
      </c>
      <c r="H30" s="54">
        <v>4.53567455670075E-2</v>
      </c>
    </row>
    <row r="31" spans="1:8" ht="16.5">
      <c r="A31" s="54">
        <v>30</v>
      </c>
      <c r="B31" s="55">
        <v>99</v>
      </c>
      <c r="C31" s="54">
        <v>45</v>
      </c>
      <c r="D31" s="54">
        <v>20787.547008547001</v>
      </c>
      <c r="E31" s="54">
        <v>17726.333333333299</v>
      </c>
      <c r="F31" s="54">
        <v>3061.2136752136798</v>
      </c>
      <c r="G31" s="54">
        <v>17726.333333333299</v>
      </c>
      <c r="H31" s="54">
        <v>0.147261900307671</v>
      </c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admin</cp:lastModifiedBy>
  <dcterms:created xsi:type="dcterms:W3CDTF">2013-06-21T00:28:37Z</dcterms:created>
  <dcterms:modified xsi:type="dcterms:W3CDTF">2013-07-21T23:26:23Z</dcterms:modified>
</cp:coreProperties>
</file>