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<sst xmlns="http://schemas.openxmlformats.org/spreadsheetml/2006/main" count="114" uniqueCount="71">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</sst>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7" Type="http://schemas.openxmlformats.org/officeDocument/2006/relationships/hyperlink" Target="cid:7393130e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61" Type="http://schemas.openxmlformats.org/officeDocument/2006/relationships/hyperlink" Target="cid:f456201d2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3" t="s">
        <v>4</v>
      </c>
      <c r="D2" s="53"/>
      <c r="E2" s="28"/>
      <c r="F2" s="39"/>
      <c r="G2" s="29"/>
      <c r="H2" s="39"/>
      <c r="I2" s="35"/>
      <c r="J2" s="36"/>
      <c r="K2" s="37"/>
      <c r="L2" s="37"/>
    </row>
    <row r="3" spans="1:12">
      <c r="A3" s="54" t="s">
        <v>5</v>
      </c>
      <c r="B3" s="54"/>
      <c r="C3" s="54"/>
      <c r="D3" s="54"/>
      <c r="E3" s="30">
        <f>RA!D7</f>
        <v>17855773.754700001</v>
      </c>
      <c r="F3" s="40">
        <f>RA!I7</f>
        <v>1479390.7134</v>
      </c>
      <c r="G3" s="31">
        <f>E3-F3</f>
        <v>16376383.041300001</v>
      </c>
      <c r="H3" s="42">
        <f>RA!J7</f>
        <v>8.2852232209236796</v>
      </c>
      <c r="I3" s="35">
        <f>SUM(I4:I39)</f>
        <v>17855777.965778213</v>
      </c>
      <c r="J3" s="36">
        <f>SUM(J4:J39)</f>
        <v>16376383.55350462</v>
      </c>
      <c r="K3" s="37">
        <f>E3-I3</f>
        <v>-4.2110782116651535</v>
      </c>
      <c r="L3" s="37">
        <f>G3-J3</f>
        <v>-0.51220461912453175</v>
      </c>
    </row>
    <row r="4" spans="1:12">
      <c r="A4" s="55">
        <f>RA!A8</f>
        <v>41475</v>
      </c>
      <c r="B4" s="27">
        <v>12</v>
      </c>
      <c r="C4" s="52" t="s">
        <v>6</v>
      </c>
      <c r="D4" s="52"/>
      <c r="E4" s="30">
        <f>RA!D8</f>
        <v>568493.89520000003</v>
      </c>
      <c r="F4" s="40">
        <f>RA!I8</f>
        <v>91061.996100000004</v>
      </c>
      <c r="G4" s="31">
        <f t="shared" ref="G4:G39" si="0">E4-F4</f>
        <v>477431.89910000004</v>
      </c>
      <c r="H4" s="42">
        <f>RA!J8</f>
        <v>16.018113275950601</v>
      </c>
      <c r="I4" s="35">
        <f>VLOOKUP(B4,RMS!B:D,3,FALSE)</f>
        <v>568494.33134615398</v>
      </c>
      <c r="J4" s="36">
        <f>VLOOKUP(B4,RMS!B:E,4,FALSE)</f>
        <v>477431.905194872</v>
      </c>
      <c r="K4" s="37">
        <f t="shared" ref="K4:K39" si="1">E4-I4</f>
        <v>-0.43614615395199507</v>
      </c>
      <c r="L4" s="37">
        <f t="shared" ref="L4:L39" si="2">G4-J4</f>
        <v>-6.0948719619773328E-3</v>
      </c>
    </row>
    <row r="5" spans="1:12">
      <c r="A5" s="55"/>
      <c r="B5" s="27">
        <v>13</v>
      </c>
      <c r="C5" s="52" t="s">
        <v>7</v>
      </c>
      <c r="D5" s="52"/>
      <c r="E5" s="30">
        <f>RA!D9</f>
        <v>112749.1391</v>
      </c>
      <c r="F5" s="40">
        <f>RA!I9</f>
        <v>21617.623</v>
      </c>
      <c r="G5" s="31">
        <f t="shared" si="0"/>
        <v>91131.516100000008</v>
      </c>
      <c r="H5" s="42">
        <f>RA!J9</f>
        <v>19.173204489682899</v>
      </c>
      <c r="I5" s="35">
        <f>VLOOKUP(B5,RMS!B:D,3,FALSE)</f>
        <v>112749.135459103</v>
      </c>
      <c r="J5" s="36">
        <f>VLOOKUP(B5,RMS!B:E,4,FALSE)</f>
        <v>91131.497478715697</v>
      </c>
      <c r="K5" s="37">
        <f t="shared" si="1"/>
        <v>3.640897004515864E-3</v>
      </c>
      <c r="L5" s="37">
        <f t="shared" si="2"/>
        <v>1.862128431093879E-2</v>
      </c>
    </row>
    <row r="6" spans="1:12">
      <c r="A6" s="55"/>
      <c r="B6" s="27">
        <v>14</v>
      </c>
      <c r="C6" s="52" t="s">
        <v>8</v>
      </c>
      <c r="D6" s="52"/>
      <c r="E6" s="30">
        <f>RA!D10</f>
        <v>182063.4632</v>
      </c>
      <c r="F6" s="40">
        <f>RA!I10</f>
        <v>38464.749000000003</v>
      </c>
      <c r="G6" s="31">
        <f t="shared" si="0"/>
        <v>143598.71419999999</v>
      </c>
      <c r="H6" s="42">
        <f>RA!J10</f>
        <v>21.1271104723224</v>
      </c>
      <c r="I6" s="35">
        <f>VLOOKUP(B6,RMS!B:D,3,FALSE)</f>
        <v>182065.90747692299</v>
      </c>
      <c r="J6" s="36">
        <f>VLOOKUP(B6,RMS!B:E,4,FALSE)</f>
        <v>143598.71421709401</v>
      </c>
      <c r="K6" s="37">
        <f t="shared" si="1"/>
        <v>-2.4442769229935948</v>
      </c>
      <c r="L6" s="37">
        <f t="shared" si="2"/>
        <v>-1.7094018403440714E-5</v>
      </c>
    </row>
    <row r="7" spans="1:12">
      <c r="A7" s="55"/>
      <c r="B7" s="27">
        <v>15</v>
      </c>
      <c r="C7" s="52" t="s">
        <v>9</v>
      </c>
      <c r="D7" s="52"/>
      <c r="E7" s="30">
        <f>RA!D11</f>
        <v>50380.716699999997</v>
      </c>
      <c r="F7" s="40">
        <f>RA!I11</f>
        <v>8346.4560999999994</v>
      </c>
      <c r="G7" s="31">
        <f t="shared" si="0"/>
        <v>42034.260599999994</v>
      </c>
      <c r="H7" s="42">
        <f>RA!J11</f>
        <v>16.566767300473899</v>
      </c>
      <c r="I7" s="35">
        <f>VLOOKUP(B7,RMS!B:D,3,FALSE)</f>
        <v>50380.739533333297</v>
      </c>
      <c r="J7" s="36">
        <f>VLOOKUP(B7,RMS!B:E,4,FALSE)</f>
        <v>42034.2605666667</v>
      </c>
      <c r="K7" s="37">
        <f t="shared" si="1"/>
        <v>-2.2833333299786318E-2</v>
      </c>
      <c r="L7" s="37">
        <f t="shared" si="2"/>
        <v>3.333329368615523E-5</v>
      </c>
    </row>
    <row r="8" spans="1:12">
      <c r="A8" s="55"/>
      <c r="B8" s="27">
        <v>16</v>
      </c>
      <c r="C8" s="52" t="s">
        <v>10</v>
      </c>
      <c r="D8" s="52"/>
      <c r="E8" s="30">
        <f>RA!D12</f>
        <v>154809.7273</v>
      </c>
      <c r="F8" s="40">
        <f>RA!I12</f>
        <v>7893.7599</v>
      </c>
      <c r="G8" s="31">
        <f t="shared" si="0"/>
        <v>146915.96739999999</v>
      </c>
      <c r="H8" s="42">
        <f>RA!J12</f>
        <v>5.0990076900678103</v>
      </c>
      <c r="I8" s="35">
        <f>VLOOKUP(B8,RMS!B:D,3,FALSE)</f>
        <v>154809.74188546999</v>
      </c>
      <c r="J8" s="36">
        <f>VLOOKUP(B8,RMS!B:E,4,FALSE)</f>
        <v>146915.967264103</v>
      </c>
      <c r="K8" s="37">
        <f t="shared" si="1"/>
        <v>-1.4585469994926825E-2</v>
      </c>
      <c r="L8" s="37">
        <f t="shared" si="2"/>
        <v>1.358969893772155E-4</v>
      </c>
    </row>
    <row r="9" spans="1:12">
      <c r="A9" s="55"/>
      <c r="B9" s="27">
        <v>17</v>
      </c>
      <c r="C9" s="52" t="s">
        <v>11</v>
      </c>
      <c r="D9" s="52"/>
      <c r="E9" s="30">
        <f>RA!D13</f>
        <v>308151.33529999998</v>
      </c>
      <c r="F9" s="40">
        <f>RA!I13</f>
        <v>52732.306600000004</v>
      </c>
      <c r="G9" s="31">
        <f t="shared" si="0"/>
        <v>255419.02869999997</v>
      </c>
      <c r="H9" s="42">
        <f>RA!J13</f>
        <v>17.112470581593499</v>
      </c>
      <c r="I9" s="35">
        <f>VLOOKUP(B9,RMS!B:D,3,FALSE)</f>
        <v>308151.44021623902</v>
      </c>
      <c r="J9" s="36">
        <f>VLOOKUP(B9,RMS!B:E,4,FALSE)</f>
        <v>255419.02709658101</v>
      </c>
      <c r="K9" s="37">
        <f t="shared" si="1"/>
        <v>-0.10491623904090375</v>
      </c>
      <c r="L9" s="37">
        <f t="shared" si="2"/>
        <v>1.6034189611673355E-3</v>
      </c>
    </row>
    <row r="10" spans="1:12">
      <c r="A10" s="55"/>
      <c r="B10" s="27">
        <v>18</v>
      </c>
      <c r="C10" s="52" t="s">
        <v>12</v>
      </c>
      <c r="D10" s="52"/>
      <c r="E10" s="30">
        <f>RA!D14</f>
        <v>172259.69880000001</v>
      </c>
      <c r="F10" s="40">
        <f>RA!I14</f>
        <v>11132.2639</v>
      </c>
      <c r="G10" s="31">
        <f t="shared" si="0"/>
        <v>161127.43490000002</v>
      </c>
      <c r="H10" s="42">
        <f>RA!J14</f>
        <v>6.4624888918010797</v>
      </c>
      <c r="I10" s="35">
        <f>VLOOKUP(B10,RMS!B:D,3,FALSE)</f>
        <v>172259.68566837601</v>
      </c>
      <c r="J10" s="36">
        <f>VLOOKUP(B10,RMS!B:E,4,FALSE)</f>
        <v>161127.431321368</v>
      </c>
      <c r="K10" s="37">
        <f t="shared" si="1"/>
        <v>1.3131624000379816E-2</v>
      </c>
      <c r="L10" s="37">
        <f t="shared" si="2"/>
        <v>3.578632022254169E-3</v>
      </c>
    </row>
    <row r="11" spans="1:12">
      <c r="A11" s="55"/>
      <c r="B11" s="27">
        <v>19</v>
      </c>
      <c r="C11" s="52" t="s">
        <v>13</v>
      </c>
      <c r="D11" s="52"/>
      <c r="E11" s="30">
        <f>RA!D15</f>
        <v>138354.62450000001</v>
      </c>
      <c r="F11" s="40">
        <f>RA!I15</f>
        <v>14916.3141</v>
      </c>
      <c r="G11" s="31">
        <f t="shared" si="0"/>
        <v>123438.3104</v>
      </c>
      <c r="H11" s="42">
        <f>RA!J15</f>
        <v>10.7812183032595</v>
      </c>
      <c r="I11" s="35">
        <f>VLOOKUP(B11,RMS!B:D,3,FALSE)</f>
        <v>138354.66634017101</v>
      </c>
      <c r="J11" s="36">
        <f>VLOOKUP(B11,RMS!B:E,4,FALSE)</f>
        <v>123438.31084017101</v>
      </c>
      <c r="K11" s="37">
        <f t="shared" si="1"/>
        <v>-4.1840171004878357E-2</v>
      </c>
      <c r="L11" s="37">
        <f t="shared" si="2"/>
        <v>-4.4017100299242884E-4</v>
      </c>
    </row>
    <row r="12" spans="1:12">
      <c r="A12" s="55"/>
      <c r="B12" s="27">
        <v>21</v>
      </c>
      <c r="C12" s="52" t="s">
        <v>14</v>
      </c>
      <c r="D12" s="52"/>
      <c r="E12" s="30">
        <f>RA!D16</f>
        <v>1078774.0941000001</v>
      </c>
      <c r="F12" s="40">
        <f>RA!I16</f>
        <v>8854.6231000000007</v>
      </c>
      <c r="G12" s="31">
        <f t="shared" si="0"/>
        <v>1069919.4710000001</v>
      </c>
      <c r="H12" s="42">
        <f>RA!J16</f>
        <v>0.82080420251352404</v>
      </c>
      <c r="I12" s="35">
        <f>VLOOKUP(B12,RMS!B:D,3,FALSE)</f>
        <v>1078773.7245</v>
      </c>
      <c r="J12" s="36">
        <f>VLOOKUP(B12,RMS!B:E,4,FALSE)</f>
        <v>1069919.4709999999</v>
      </c>
      <c r="K12" s="37">
        <f t="shared" si="1"/>
        <v>0.36960000009275973</v>
      </c>
      <c r="L12" s="37">
        <f t="shared" si="2"/>
        <v>0</v>
      </c>
    </row>
    <row r="13" spans="1:12">
      <c r="A13" s="55"/>
      <c r="B13" s="27">
        <v>22</v>
      </c>
      <c r="C13" s="52" t="s">
        <v>15</v>
      </c>
      <c r="D13" s="52"/>
      <c r="E13" s="30">
        <f>RA!D17</f>
        <v>729585.97250000003</v>
      </c>
      <c r="F13" s="40">
        <f>RA!I17</f>
        <v>39214.966500000002</v>
      </c>
      <c r="G13" s="31">
        <f t="shared" si="0"/>
        <v>690371.00600000005</v>
      </c>
      <c r="H13" s="42">
        <f>RA!J17</f>
        <v>5.3749616876028998</v>
      </c>
      <c r="I13" s="35">
        <f>VLOOKUP(B13,RMS!B:D,3,FALSE)</f>
        <v>729586.01759829104</v>
      </c>
      <c r="J13" s="36">
        <f>VLOOKUP(B13,RMS!B:E,4,FALSE)</f>
        <v>690371.00366239296</v>
      </c>
      <c r="K13" s="37">
        <f t="shared" si="1"/>
        <v>-4.5098291011527181E-2</v>
      </c>
      <c r="L13" s="37">
        <f t="shared" si="2"/>
        <v>2.3376070894300938E-3</v>
      </c>
    </row>
    <row r="14" spans="1:12">
      <c r="A14" s="55"/>
      <c r="B14" s="27">
        <v>23</v>
      </c>
      <c r="C14" s="52" t="s">
        <v>16</v>
      </c>
      <c r="D14" s="52"/>
      <c r="E14" s="30">
        <f>RA!D18</f>
        <v>1787051.5497000001</v>
      </c>
      <c r="F14" s="40">
        <f>RA!I18</f>
        <v>150380.16339999999</v>
      </c>
      <c r="G14" s="31">
        <f t="shared" si="0"/>
        <v>1636671.3863000001</v>
      </c>
      <c r="H14" s="42">
        <f>RA!J18</f>
        <v>8.4149874370017503</v>
      </c>
      <c r="I14" s="35">
        <f>VLOOKUP(B14,RMS!B:D,3,FALSE)</f>
        <v>1787051.4692111099</v>
      </c>
      <c r="J14" s="36">
        <f>VLOOKUP(B14,RMS!B:E,4,FALSE)</f>
        <v>1636671.3801222199</v>
      </c>
      <c r="K14" s="37">
        <f t="shared" si="1"/>
        <v>8.0488890176638961E-2</v>
      </c>
      <c r="L14" s="37">
        <f t="shared" si="2"/>
        <v>6.1777802184224129E-3</v>
      </c>
    </row>
    <row r="15" spans="1:12">
      <c r="A15" s="55"/>
      <c r="B15" s="27">
        <v>24</v>
      </c>
      <c r="C15" s="52" t="s">
        <v>17</v>
      </c>
      <c r="D15" s="52"/>
      <c r="E15" s="30">
        <f>RA!D19</f>
        <v>608950.45649999997</v>
      </c>
      <c r="F15" s="40">
        <f>RA!I19</f>
        <v>24950.227900000002</v>
      </c>
      <c r="G15" s="31">
        <f t="shared" si="0"/>
        <v>584000.22859999991</v>
      </c>
      <c r="H15" s="42">
        <f>RA!J19</f>
        <v>4.0972508738073401</v>
      </c>
      <c r="I15" s="35">
        <f>VLOOKUP(B15,RMS!B:D,3,FALSE)</f>
        <v>608950.40604359005</v>
      </c>
      <c r="J15" s="36">
        <f>VLOOKUP(B15,RMS!B:E,4,FALSE)</f>
        <v>584000.22910256404</v>
      </c>
      <c r="K15" s="37">
        <f t="shared" si="1"/>
        <v>5.0456409924663603E-2</v>
      </c>
      <c r="L15" s="37">
        <f t="shared" si="2"/>
        <v>-5.0256412941962481E-4</v>
      </c>
    </row>
    <row r="16" spans="1:12">
      <c r="A16" s="55"/>
      <c r="B16" s="27">
        <v>25</v>
      </c>
      <c r="C16" s="52" t="s">
        <v>18</v>
      </c>
      <c r="D16" s="52"/>
      <c r="E16" s="30">
        <f>RA!D20</f>
        <v>860577.34909999999</v>
      </c>
      <c r="F16" s="40">
        <f>RA!I20</f>
        <v>45134.6803</v>
      </c>
      <c r="G16" s="31">
        <f t="shared" si="0"/>
        <v>815442.66879999998</v>
      </c>
      <c r="H16" s="42">
        <f>RA!J20</f>
        <v>5.2446976843164999</v>
      </c>
      <c r="I16" s="35">
        <f>VLOOKUP(B16,RMS!B:D,3,FALSE)</f>
        <v>860577.38749999995</v>
      </c>
      <c r="J16" s="36">
        <f>VLOOKUP(B16,RMS!B:E,4,FALSE)</f>
        <v>815442.66879999998</v>
      </c>
      <c r="K16" s="37">
        <f t="shared" si="1"/>
        <v>-3.8399999961256981E-2</v>
      </c>
      <c r="L16" s="37">
        <f t="shared" si="2"/>
        <v>0</v>
      </c>
    </row>
    <row r="17" spans="1:12">
      <c r="A17" s="55"/>
      <c r="B17" s="27">
        <v>26</v>
      </c>
      <c r="C17" s="52" t="s">
        <v>19</v>
      </c>
      <c r="D17" s="52"/>
      <c r="E17" s="30">
        <f>RA!D21</f>
        <v>469968.9044</v>
      </c>
      <c r="F17" s="40">
        <f>RA!I21</f>
        <v>4093.2957999999999</v>
      </c>
      <c r="G17" s="31">
        <f t="shared" si="0"/>
        <v>465875.60859999998</v>
      </c>
      <c r="H17" s="42">
        <f>RA!J21</f>
        <v>0.87097162422391095</v>
      </c>
      <c r="I17" s="35">
        <f>VLOOKUP(B17,RMS!B:D,3,FALSE)</f>
        <v>469968.75985986699</v>
      </c>
      <c r="J17" s="36">
        <f>VLOOKUP(B17,RMS!B:E,4,FALSE)</f>
        <v>465875.60851990001</v>
      </c>
      <c r="K17" s="37">
        <f t="shared" si="1"/>
        <v>0.14454013301292434</v>
      </c>
      <c r="L17" s="37">
        <f t="shared" si="2"/>
        <v>8.0099969636648893E-5</v>
      </c>
    </row>
    <row r="18" spans="1:12">
      <c r="A18" s="55"/>
      <c r="B18" s="27">
        <v>27</v>
      </c>
      <c r="C18" s="52" t="s">
        <v>20</v>
      </c>
      <c r="D18" s="52"/>
      <c r="E18" s="30">
        <f>RA!D22</f>
        <v>1282138.0144</v>
      </c>
      <c r="F18" s="40">
        <f>RA!I22</f>
        <v>146795.8173</v>
      </c>
      <c r="G18" s="31">
        <f t="shared" si="0"/>
        <v>1135342.1971</v>
      </c>
      <c r="H18" s="42">
        <f>RA!J22</f>
        <v>11.449299190204201</v>
      </c>
      <c r="I18" s="35">
        <f>VLOOKUP(B18,RMS!B:D,3,FALSE)</f>
        <v>1282138.3916867301</v>
      </c>
      <c r="J18" s="36">
        <f>VLOOKUP(B18,RMS!B:E,4,FALSE)</f>
        <v>1135342.19546372</v>
      </c>
      <c r="K18" s="37">
        <f t="shared" si="1"/>
        <v>-0.37728673010133207</v>
      </c>
      <c r="L18" s="37">
        <f t="shared" si="2"/>
        <v>1.6362799797207117E-3</v>
      </c>
    </row>
    <row r="19" spans="1:12">
      <c r="A19" s="55"/>
      <c r="B19" s="27">
        <v>29</v>
      </c>
      <c r="C19" s="52" t="s">
        <v>21</v>
      </c>
      <c r="D19" s="52"/>
      <c r="E19" s="30">
        <f>RA!D23</f>
        <v>2749505.7524999999</v>
      </c>
      <c r="F19" s="40">
        <f>RA!I23</f>
        <v>131863.84849999999</v>
      </c>
      <c r="G19" s="31">
        <f t="shared" si="0"/>
        <v>2617641.9040000001</v>
      </c>
      <c r="H19" s="42">
        <f>RA!J23</f>
        <v>4.7959109880058399</v>
      </c>
      <c r="I19" s="35">
        <f>VLOOKUP(B19,RMS!B:D,3,FALSE)</f>
        <v>2749507.2086213701</v>
      </c>
      <c r="J19" s="36">
        <f>VLOOKUP(B19,RMS!B:E,4,FALSE)</f>
        <v>2617641.9379119701</v>
      </c>
      <c r="K19" s="37">
        <f t="shared" si="1"/>
        <v>-1.4561213701963425</v>
      </c>
      <c r="L19" s="37">
        <f t="shared" si="2"/>
        <v>-3.3911969978362322E-2</v>
      </c>
    </row>
    <row r="20" spans="1:12">
      <c r="A20" s="55"/>
      <c r="B20" s="27">
        <v>31</v>
      </c>
      <c r="C20" s="52" t="s">
        <v>22</v>
      </c>
      <c r="D20" s="52"/>
      <c r="E20" s="30">
        <f>RA!D24</f>
        <v>345098.92680000002</v>
      </c>
      <c r="F20" s="40">
        <f>RA!I24</f>
        <v>52355.197999999997</v>
      </c>
      <c r="G20" s="31">
        <f t="shared" si="0"/>
        <v>292743.72880000004</v>
      </c>
      <c r="H20" s="42">
        <f>RA!J24</f>
        <v>15.1710694917177</v>
      </c>
      <c r="I20" s="35">
        <f>VLOOKUP(B20,RMS!B:D,3,FALSE)</f>
        <v>345098.94776705198</v>
      </c>
      <c r="J20" s="36">
        <f>VLOOKUP(B20,RMS!B:E,4,FALSE)</f>
        <v>292743.72407778102</v>
      </c>
      <c r="K20" s="37">
        <f t="shared" si="1"/>
        <v>-2.09670519689098E-2</v>
      </c>
      <c r="L20" s="37">
        <f t="shared" si="2"/>
        <v>4.7222190187312663E-3</v>
      </c>
    </row>
    <row r="21" spans="1:12">
      <c r="A21" s="55"/>
      <c r="B21" s="27">
        <v>32</v>
      </c>
      <c r="C21" s="52" t="s">
        <v>23</v>
      </c>
      <c r="D21" s="52"/>
      <c r="E21" s="30">
        <f>RA!D25</f>
        <v>261333.44149999999</v>
      </c>
      <c r="F21" s="40">
        <f>RA!I25</f>
        <v>20495.509099999999</v>
      </c>
      <c r="G21" s="31">
        <f t="shared" si="0"/>
        <v>240837.93239999999</v>
      </c>
      <c r="H21" s="42">
        <f>RA!J25</f>
        <v>7.8426660523659004</v>
      </c>
      <c r="I21" s="35">
        <f>VLOOKUP(B21,RMS!B:D,3,FALSE)</f>
        <v>261333.43734646399</v>
      </c>
      <c r="J21" s="36">
        <f>VLOOKUP(B21,RMS!B:E,4,FALSE)</f>
        <v>240837.926874478</v>
      </c>
      <c r="K21" s="37">
        <f t="shared" si="1"/>
        <v>4.153535992372781E-3</v>
      </c>
      <c r="L21" s="37">
        <f t="shared" si="2"/>
        <v>5.5255219922401011E-3</v>
      </c>
    </row>
    <row r="22" spans="1:12">
      <c r="A22" s="55"/>
      <c r="B22" s="27">
        <v>33</v>
      </c>
      <c r="C22" s="52" t="s">
        <v>24</v>
      </c>
      <c r="D22" s="52"/>
      <c r="E22" s="30">
        <f>RA!D26</f>
        <v>654147.22219999996</v>
      </c>
      <c r="F22" s="40">
        <f>RA!I26</f>
        <v>112434.20789999999</v>
      </c>
      <c r="G22" s="31">
        <f t="shared" si="0"/>
        <v>541713.01429999992</v>
      </c>
      <c r="H22" s="42">
        <f>RA!J26</f>
        <v>17.187905731964399</v>
      </c>
      <c r="I22" s="35">
        <f>VLOOKUP(B22,RMS!B:D,3,FALSE)</f>
        <v>654147.19068730797</v>
      </c>
      <c r="J22" s="36">
        <f>VLOOKUP(B22,RMS!B:E,4,FALSE)</f>
        <v>541713.14860417403</v>
      </c>
      <c r="K22" s="37">
        <f t="shared" si="1"/>
        <v>3.1512691988609731E-2</v>
      </c>
      <c r="L22" s="37">
        <f t="shared" si="2"/>
        <v>-0.13430417410563678</v>
      </c>
    </row>
    <row r="23" spans="1:12">
      <c r="A23" s="55"/>
      <c r="B23" s="27">
        <v>34</v>
      </c>
      <c r="C23" s="52" t="s">
        <v>25</v>
      </c>
      <c r="D23" s="52"/>
      <c r="E23" s="30">
        <f>RA!D27</f>
        <v>248537.67189999999</v>
      </c>
      <c r="F23" s="40">
        <f>RA!I27</f>
        <v>68425.291200000007</v>
      </c>
      <c r="G23" s="31">
        <f t="shared" si="0"/>
        <v>180112.38069999998</v>
      </c>
      <c r="H23" s="42">
        <f>RA!J27</f>
        <v>27.531154805188301</v>
      </c>
      <c r="I23" s="35">
        <f>VLOOKUP(B23,RMS!B:D,3,FALSE)</f>
        <v>248537.60873949801</v>
      </c>
      <c r="J23" s="36">
        <f>VLOOKUP(B23,RMS!B:E,4,FALSE)</f>
        <v>180112.38367038799</v>
      </c>
      <c r="K23" s="37">
        <f t="shared" si="1"/>
        <v>6.3160501973470673E-2</v>
      </c>
      <c r="L23" s="37">
        <f t="shared" si="2"/>
        <v>-2.9703880136366934E-3</v>
      </c>
    </row>
    <row r="24" spans="1:12">
      <c r="A24" s="55"/>
      <c r="B24" s="27">
        <v>35</v>
      </c>
      <c r="C24" s="52" t="s">
        <v>26</v>
      </c>
      <c r="D24" s="52"/>
      <c r="E24" s="30">
        <f>RA!D28</f>
        <v>983604.5797</v>
      </c>
      <c r="F24" s="40">
        <f>RA!I28</f>
        <v>52077.293100000003</v>
      </c>
      <c r="G24" s="31">
        <f t="shared" si="0"/>
        <v>931527.28659999999</v>
      </c>
      <c r="H24" s="42">
        <f>RA!J28</f>
        <v>5.2945354438959198</v>
      </c>
      <c r="I24" s="35">
        <f>VLOOKUP(B24,RMS!B:D,3,FALSE)</f>
        <v>983604.57982831902</v>
      </c>
      <c r="J24" s="36">
        <f>VLOOKUP(B24,RMS!B:E,4,FALSE)</f>
        <v>931527.48231294798</v>
      </c>
      <c r="K24" s="37">
        <f t="shared" si="1"/>
        <v>-1.2831902131438255E-4</v>
      </c>
      <c r="L24" s="37">
        <f t="shared" si="2"/>
        <v>-0.19571294798515737</v>
      </c>
    </row>
    <row r="25" spans="1:12">
      <c r="A25" s="55"/>
      <c r="B25" s="27">
        <v>36</v>
      </c>
      <c r="C25" s="52" t="s">
        <v>27</v>
      </c>
      <c r="D25" s="52"/>
      <c r="E25" s="30">
        <f>RA!D29</f>
        <v>603619.72649999999</v>
      </c>
      <c r="F25" s="40">
        <f>RA!I29</f>
        <v>92974.59</v>
      </c>
      <c r="G25" s="31">
        <f t="shared" si="0"/>
        <v>510645.13650000002</v>
      </c>
      <c r="H25" s="42">
        <f>RA!J29</f>
        <v>15.402841543814301</v>
      </c>
      <c r="I25" s="35">
        <f>VLOOKUP(B25,RMS!B:D,3,FALSE)</f>
        <v>603619.72643893806</v>
      </c>
      <c r="J25" s="36">
        <f>VLOOKUP(B25,RMS!B:E,4,FALSE)</f>
        <v>510645.17216693901</v>
      </c>
      <c r="K25" s="37">
        <f t="shared" si="1"/>
        <v>6.1061931774020195E-5</v>
      </c>
      <c r="L25" s="37">
        <f t="shared" si="2"/>
        <v>-3.566693898756057E-2</v>
      </c>
    </row>
    <row r="26" spans="1:12">
      <c r="A26" s="55"/>
      <c r="B26" s="27">
        <v>37</v>
      </c>
      <c r="C26" s="52" t="s">
        <v>28</v>
      </c>
      <c r="D26" s="52"/>
      <c r="E26" s="30">
        <f>RA!D30</f>
        <v>1165422.7560000001</v>
      </c>
      <c r="F26" s="40">
        <f>RA!I30</f>
        <v>153841.6679</v>
      </c>
      <c r="G26" s="31">
        <f t="shared" si="0"/>
        <v>1011581.0881000001</v>
      </c>
      <c r="H26" s="42">
        <f>RA!J30</f>
        <v>13.2005031743176</v>
      </c>
      <c r="I26" s="35">
        <f>VLOOKUP(B26,RMS!B:D,3,FALSE)</f>
        <v>1165422.7761619501</v>
      </c>
      <c r="J26" s="36">
        <f>VLOOKUP(B26,RMS!B:E,4,FALSE)</f>
        <v>1011581.08678236</v>
      </c>
      <c r="K26" s="37">
        <f t="shared" si="1"/>
        <v>-2.0161950029432774E-2</v>
      </c>
      <c r="L26" s="37">
        <f t="shared" si="2"/>
        <v>1.3176400680094957E-3</v>
      </c>
    </row>
    <row r="27" spans="1:12">
      <c r="A27" s="55"/>
      <c r="B27" s="27">
        <v>38</v>
      </c>
      <c r="C27" s="52" t="s">
        <v>29</v>
      </c>
      <c r="D27" s="52"/>
      <c r="E27" s="30">
        <f>RA!D31</f>
        <v>1105800.9343000001</v>
      </c>
      <c r="F27" s="40">
        <f>RA!I31</f>
        <v>25693.6194</v>
      </c>
      <c r="G27" s="31">
        <f t="shared" si="0"/>
        <v>1080107.3149000001</v>
      </c>
      <c r="H27" s="42">
        <f>RA!J31</f>
        <v>2.32353026688883</v>
      </c>
      <c r="I27" s="35">
        <f>VLOOKUP(B27,RMS!B:D,3,FALSE)</f>
        <v>1105800.97898801</v>
      </c>
      <c r="J27" s="36">
        <f>VLOOKUP(B27,RMS!B:E,4,FALSE)</f>
        <v>1080107.4541327399</v>
      </c>
      <c r="K27" s="37">
        <f t="shared" si="1"/>
        <v>-4.4688009889796376E-2</v>
      </c>
      <c r="L27" s="37">
        <f t="shared" si="2"/>
        <v>-0.13923273980617523</v>
      </c>
    </row>
    <row r="28" spans="1:12">
      <c r="A28" s="55"/>
      <c r="B28" s="27">
        <v>39</v>
      </c>
      <c r="C28" s="52" t="s">
        <v>30</v>
      </c>
      <c r="D28" s="52"/>
      <c r="E28" s="30">
        <f>RA!D32</f>
        <v>140272.85939999999</v>
      </c>
      <c r="F28" s="40">
        <f>RA!I32</f>
        <v>34710.153100000003</v>
      </c>
      <c r="G28" s="31">
        <f t="shared" si="0"/>
        <v>105562.70629999999</v>
      </c>
      <c r="H28" s="42">
        <f>RA!J32</f>
        <v>24.744739109524399</v>
      </c>
      <c r="I28" s="35">
        <f>VLOOKUP(B28,RMS!B:D,3,FALSE)</f>
        <v>140272.77075437599</v>
      </c>
      <c r="J28" s="36">
        <f>VLOOKUP(B28,RMS!B:E,4,FALSE)</f>
        <v>105562.72300287501</v>
      </c>
      <c r="K28" s="37">
        <f t="shared" si="1"/>
        <v>8.8645623996853828E-2</v>
      </c>
      <c r="L28" s="37">
        <f t="shared" si="2"/>
        <v>-1.6702875014743768E-2</v>
      </c>
    </row>
    <row r="29" spans="1:12">
      <c r="A29" s="55"/>
      <c r="B29" s="27">
        <v>40</v>
      </c>
      <c r="C29" s="52" t="s">
        <v>31</v>
      </c>
      <c r="D29" s="52"/>
      <c r="E29" s="30">
        <f>RA!D33</f>
        <v>322.55439999999999</v>
      </c>
      <c r="F29" s="40">
        <f>RA!I33</f>
        <v>62.189</v>
      </c>
      <c r="G29" s="31">
        <f t="shared" si="0"/>
        <v>260.36539999999997</v>
      </c>
      <c r="H29" s="42">
        <f>RA!J33</f>
        <v>19.280158633706399</v>
      </c>
      <c r="I29" s="35">
        <f>VLOOKUP(B29,RMS!B:D,3,FALSE)</f>
        <v>322.55439999999999</v>
      </c>
      <c r="J29" s="36">
        <f>VLOOKUP(B29,RMS!B:E,4,FALSE)</f>
        <v>260.36540000000002</v>
      </c>
      <c r="K29" s="37">
        <f t="shared" si="1"/>
        <v>0</v>
      </c>
      <c r="L29" s="37">
        <f t="shared" si="2"/>
        <v>0</v>
      </c>
    </row>
    <row r="30" spans="1:12">
      <c r="A30" s="55"/>
      <c r="B30" s="27">
        <v>41</v>
      </c>
      <c r="C30" s="52" t="s">
        <v>40</v>
      </c>
      <c r="D30" s="52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5"/>
      <c r="B31" s="27">
        <v>42</v>
      </c>
      <c r="C31" s="52" t="s">
        <v>32</v>
      </c>
      <c r="D31" s="52"/>
      <c r="E31" s="30">
        <f>RA!D35</f>
        <v>169173.05040000001</v>
      </c>
      <c r="F31" s="40">
        <f>RA!I35</f>
        <v>15506.230600000001</v>
      </c>
      <c r="G31" s="31">
        <f t="shared" si="0"/>
        <v>153666.8198</v>
      </c>
      <c r="H31" s="42">
        <f>RA!J35</f>
        <v>9.1658988020470193</v>
      </c>
      <c r="I31" s="35">
        <f>VLOOKUP(B31,RMS!B:D,3,FALSE)</f>
        <v>169173.04980000001</v>
      </c>
      <c r="J31" s="36">
        <f>VLOOKUP(B31,RMS!B:E,4,FALSE)</f>
        <v>153666.80869999999</v>
      </c>
      <c r="K31" s="37">
        <f t="shared" si="1"/>
        <v>5.9999999939464033E-4</v>
      </c>
      <c r="L31" s="37">
        <f t="shared" si="2"/>
        <v>1.1100000003352761E-2</v>
      </c>
    </row>
    <row r="32" spans="1:12">
      <c r="A32" s="55"/>
      <c r="B32" s="27">
        <v>71</v>
      </c>
      <c r="C32" s="52" t="s">
        <v>41</v>
      </c>
      <c r="D32" s="52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5"/>
      <c r="B33" s="27">
        <v>72</v>
      </c>
      <c r="C33" s="52" t="s">
        <v>42</v>
      </c>
      <c r="D33" s="52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5"/>
      <c r="B34" s="27">
        <v>73</v>
      </c>
      <c r="C34" s="52" t="s">
        <v>43</v>
      </c>
      <c r="D34" s="52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5"/>
      <c r="B35" s="27">
        <v>75</v>
      </c>
      <c r="C35" s="52" t="s">
        <v>33</v>
      </c>
      <c r="D35" s="52"/>
      <c r="E35" s="30">
        <f>RA!D39</f>
        <v>401942.3076</v>
      </c>
      <c r="F35" s="40">
        <f>RA!I39</f>
        <v>23581.0877</v>
      </c>
      <c r="G35" s="31">
        <f t="shared" si="0"/>
        <v>378361.21990000003</v>
      </c>
      <c r="H35" s="42">
        <f>RA!J39</f>
        <v>5.8667841762671902</v>
      </c>
      <c r="I35" s="35">
        <f>VLOOKUP(B35,RMS!B:D,3,FALSE)</f>
        <v>401942.30769230798</v>
      </c>
      <c r="J35" s="36">
        <f>VLOOKUP(B35,RMS!B:E,4,FALSE)</f>
        <v>378361.22316239303</v>
      </c>
      <c r="K35" s="37">
        <f t="shared" si="1"/>
        <v>-9.230797877535224E-5</v>
      </c>
      <c r="L35" s="37">
        <f t="shared" si="2"/>
        <v>-3.2623930019326508E-3</v>
      </c>
    </row>
    <row r="36" spans="1:12">
      <c r="A36" s="55"/>
      <c r="B36" s="27">
        <v>76</v>
      </c>
      <c r="C36" s="52" t="s">
        <v>34</v>
      </c>
      <c r="D36" s="52"/>
      <c r="E36" s="30">
        <f>RA!D40</f>
        <v>498611.99489999999</v>
      </c>
      <c r="F36" s="40">
        <f>RA!I40</f>
        <v>25106.578399999999</v>
      </c>
      <c r="G36" s="31">
        <f t="shared" si="0"/>
        <v>473505.41649999999</v>
      </c>
      <c r="H36" s="42">
        <f>RA!J40</f>
        <v>5.0352937066897701</v>
      </c>
      <c r="I36" s="35">
        <f>VLOOKUP(B36,RMS!B:D,3,FALSE)</f>
        <v>498611.98822393198</v>
      </c>
      <c r="J36" s="36">
        <f>VLOOKUP(B36,RMS!B:E,4,FALSE)</f>
        <v>473505.41687435901</v>
      </c>
      <c r="K36" s="37">
        <f t="shared" si="1"/>
        <v>6.676068005617708E-3</v>
      </c>
      <c r="L36" s="37">
        <f t="shared" si="2"/>
        <v>-3.7435902049764991E-4</v>
      </c>
    </row>
    <row r="37" spans="1:12">
      <c r="A37" s="55"/>
      <c r="B37" s="27">
        <v>77</v>
      </c>
      <c r="C37" s="52" t="s">
        <v>44</v>
      </c>
      <c r="D37" s="52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5"/>
      <c r="B38" s="27">
        <v>78</v>
      </c>
      <c r="C38" s="52" t="s">
        <v>45</v>
      </c>
      <c r="D38" s="52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5"/>
      <c r="B39" s="27">
        <v>99</v>
      </c>
      <c r="C39" s="52" t="s">
        <v>35</v>
      </c>
      <c r="D39" s="52"/>
      <c r="E39" s="30">
        <f>RA!D43</f>
        <v>24071.035800000001</v>
      </c>
      <c r="F39" s="40">
        <f>RA!I43</f>
        <v>4674.0065000000004</v>
      </c>
      <c r="G39" s="31">
        <f t="shared" si="0"/>
        <v>19397.029300000002</v>
      </c>
      <c r="H39" s="42">
        <f>RA!J43</f>
        <v>19.417554520026101</v>
      </c>
      <c r="I39" s="35">
        <f>VLOOKUP(B39,RMS!B:D,3,FALSE)</f>
        <v>24071.036003328001</v>
      </c>
      <c r="J39" s="36">
        <f>VLOOKUP(B39,RMS!B:E,4,FALSE)</f>
        <v>19397.0291808486</v>
      </c>
      <c r="K39" s="37">
        <f t="shared" si="1"/>
        <v>-2.033279997704085E-4</v>
      </c>
      <c r="L39" s="37">
        <f t="shared" si="2"/>
        <v>1.1915140203200281E-4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43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43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13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5" t="s">
        <v>64</v>
      </c>
      <c r="P5" s="5" t="s">
        <v>65</v>
      </c>
      <c r="Q5" s="5" t="s">
        <v>66</v>
      </c>
      <c r="R5" s="5" t="s">
        <v>67</v>
      </c>
      <c r="S5" s="5" t="s">
        <v>68</v>
      </c>
      <c r="T5" s="5" t="s">
        <v>69</v>
      </c>
      <c r="U5" s="14" t="s">
        <v>70</v>
      </c>
    </row>
    <row r="6" spans="1:23" ht="12" thickBot="1">
      <c r="A6" s="6" t="s">
        <v>3</v>
      </c>
      <c r="B6" s="61" t="s">
        <v>4</v>
      </c>
      <c r="C6" s="6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3" t="s">
        <v>5</v>
      </c>
      <c r="B7" s="64"/>
      <c r="C7" s="65"/>
      <c r="D7" s="7">
        <v>17855773.754700001</v>
      </c>
      <c r="E7" s="7">
        <v>20075040</v>
      </c>
      <c r="F7" s="44">
        <v>88.945146583518607</v>
      </c>
      <c r="G7" s="16"/>
      <c r="H7" s="16"/>
      <c r="I7" s="7">
        <v>1479390.7134</v>
      </c>
      <c r="J7" s="44">
        <v>8.2852232209236796</v>
      </c>
      <c r="K7" s="16"/>
      <c r="L7" s="16"/>
      <c r="M7" s="16"/>
      <c r="N7" s="7">
        <v>314310555.73000002</v>
      </c>
      <c r="O7" s="7">
        <v>1172223528.4625001</v>
      </c>
      <c r="P7" s="7">
        <v>1813509</v>
      </c>
      <c r="Q7" s="7">
        <v>1657548</v>
      </c>
      <c r="R7" s="7">
        <v>9.4091392828443006</v>
      </c>
      <c r="S7" s="7">
        <v>11.280193274640499</v>
      </c>
      <c r="T7" s="7">
        <v>11.420602802935401</v>
      </c>
      <c r="U7" s="45">
        <v>-1.22944060587449</v>
      </c>
    </row>
    <row r="8" spans="1:23" ht="12" thickBot="1">
      <c r="A8" s="66">
        <v>41475</v>
      </c>
      <c r="B8" s="56" t="s">
        <v>6</v>
      </c>
      <c r="C8" s="57"/>
      <c r="D8" s="8">
        <v>568493.89520000003</v>
      </c>
      <c r="E8" s="8">
        <v>546517</v>
      </c>
      <c r="F8" s="46">
        <v>104.021264699909</v>
      </c>
      <c r="G8" s="9"/>
      <c r="H8" s="9"/>
      <c r="I8" s="8">
        <v>91061.996100000004</v>
      </c>
      <c r="J8" s="46">
        <v>16.018113275950601</v>
      </c>
      <c r="K8" s="9"/>
      <c r="L8" s="9"/>
      <c r="M8" s="9"/>
      <c r="N8" s="8">
        <v>11166632.8279</v>
      </c>
      <c r="O8" s="8">
        <v>36632403.072300002</v>
      </c>
      <c r="P8" s="8">
        <v>51514</v>
      </c>
      <c r="Q8" s="8">
        <v>46167</v>
      </c>
      <c r="R8" s="8">
        <v>11.5818658349037</v>
      </c>
      <c r="S8" s="8">
        <v>13.021856194432599</v>
      </c>
      <c r="T8" s="8">
        <v>12.888988888166899</v>
      </c>
      <c r="U8" s="47">
        <v>1.03085903338538</v>
      </c>
    </row>
    <row r="9" spans="1:23" ht="12" thickBot="1">
      <c r="A9" s="67"/>
      <c r="B9" s="56" t="s">
        <v>7</v>
      </c>
      <c r="C9" s="57"/>
      <c r="D9" s="8">
        <v>112749.1391</v>
      </c>
      <c r="E9" s="8">
        <v>129370</v>
      </c>
      <c r="F9" s="46">
        <v>87.152461235216805</v>
      </c>
      <c r="G9" s="9"/>
      <c r="H9" s="9"/>
      <c r="I9" s="8">
        <v>21617.623</v>
      </c>
      <c r="J9" s="46">
        <v>19.173204489682899</v>
      </c>
      <c r="K9" s="9"/>
      <c r="L9" s="9"/>
      <c r="M9" s="9"/>
      <c r="N9" s="8">
        <v>2158437.7629</v>
      </c>
      <c r="O9" s="8">
        <v>7241412.9841999998</v>
      </c>
      <c r="P9" s="8">
        <v>10167</v>
      </c>
      <c r="Q9" s="8">
        <v>8964</v>
      </c>
      <c r="R9" s="8">
        <v>13.420348058902301</v>
      </c>
      <c r="S9" s="8">
        <v>12.7464424117242</v>
      </c>
      <c r="T9" s="8">
        <v>12.573210631414501</v>
      </c>
      <c r="U9" s="47">
        <v>1.3777847630805899</v>
      </c>
    </row>
    <row r="10" spans="1:23" ht="12" thickBot="1">
      <c r="A10" s="67"/>
      <c r="B10" s="56" t="s">
        <v>8</v>
      </c>
      <c r="C10" s="57"/>
      <c r="D10" s="8">
        <v>182063.4632</v>
      </c>
      <c r="E10" s="8">
        <v>182131</v>
      </c>
      <c r="F10" s="46">
        <v>99.962918558619904</v>
      </c>
      <c r="G10" s="9"/>
      <c r="H10" s="9"/>
      <c r="I10" s="8">
        <v>38464.749000000003</v>
      </c>
      <c r="J10" s="46">
        <v>21.1271104723224</v>
      </c>
      <c r="K10" s="9"/>
      <c r="L10" s="9"/>
      <c r="M10" s="9"/>
      <c r="N10" s="8">
        <v>3245886.9885</v>
      </c>
      <c r="O10" s="8">
        <v>11657191.151000001</v>
      </c>
      <c r="P10" s="8">
        <v>107575</v>
      </c>
      <c r="Q10" s="8">
        <v>99125</v>
      </c>
      <c r="R10" s="8">
        <v>8.5245901639344304</v>
      </c>
      <c r="S10" s="8">
        <v>1.9986006042296101</v>
      </c>
      <c r="T10" s="8">
        <v>1.91284872635561</v>
      </c>
      <c r="U10" s="47">
        <v>4.4829408981739798</v>
      </c>
    </row>
    <row r="11" spans="1:23" ht="12" thickBot="1">
      <c r="A11" s="67"/>
      <c r="B11" s="56" t="s">
        <v>9</v>
      </c>
      <c r="C11" s="57"/>
      <c r="D11" s="8">
        <v>50380.716699999997</v>
      </c>
      <c r="E11" s="8">
        <v>56445</v>
      </c>
      <c r="F11" s="46">
        <v>89.256296749047806</v>
      </c>
      <c r="G11" s="9"/>
      <c r="H11" s="9"/>
      <c r="I11" s="8">
        <v>8346.4560999999994</v>
      </c>
      <c r="J11" s="46">
        <v>16.566767300473899</v>
      </c>
      <c r="K11" s="9"/>
      <c r="L11" s="9"/>
      <c r="M11" s="9"/>
      <c r="N11" s="8">
        <v>998937.429</v>
      </c>
      <c r="O11" s="8">
        <v>4217757.7367000002</v>
      </c>
      <c r="P11" s="8">
        <v>3389</v>
      </c>
      <c r="Q11" s="8">
        <v>2963</v>
      </c>
      <c r="R11" s="8">
        <v>14.3773202834965</v>
      </c>
      <c r="S11" s="8">
        <v>17.577571555031</v>
      </c>
      <c r="T11" s="8">
        <v>16.612119473506599</v>
      </c>
      <c r="U11" s="47">
        <v>5.81173331352527</v>
      </c>
    </row>
    <row r="12" spans="1:23" ht="12" thickBot="1">
      <c r="A12" s="67"/>
      <c r="B12" s="56" t="s">
        <v>10</v>
      </c>
      <c r="C12" s="57"/>
      <c r="D12" s="8">
        <v>154809.7273</v>
      </c>
      <c r="E12" s="8">
        <v>165293</v>
      </c>
      <c r="F12" s="46">
        <v>93.657763668152896</v>
      </c>
      <c r="G12" s="9"/>
      <c r="H12" s="9"/>
      <c r="I12" s="8">
        <v>7893.7599</v>
      </c>
      <c r="J12" s="46">
        <v>5.0990076900678103</v>
      </c>
      <c r="K12" s="9"/>
      <c r="L12" s="9"/>
      <c r="M12" s="9"/>
      <c r="N12" s="8">
        <v>3421310.1247999999</v>
      </c>
      <c r="O12" s="8">
        <v>16462700.9056</v>
      </c>
      <c r="P12" s="8">
        <v>2941</v>
      </c>
      <c r="Q12" s="8">
        <v>2624</v>
      </c>
      <c r="R12" s="8">
        <v>12.0807926829268</v>
      </c>
      <c r="S12" s="8">
        <v>62.817545052703203</v>
      </c>
      <c r="T12" s="8">
        <v>64.671612042682895</v>
      </c>
      <c r="U12" s="47">
        <v>-2.8668946565860902</v>
      </c>
    </row>
    <row r="13" spans="1:23" ht="12" thickBot="1">
      <c r="A13" s="67"/>
      <c r="B13" s="56" t="s">
        <v>11</v>
      </c>
      <c r="C13" s="57"/>
      <c r="D13" s="8">
        <v>308151.33529999998</v>
      </c>
      <c r="E13" s="8">
        <v>387905</v>
      </c>
      <c r="F13" s="46">
        <v>79.439897732692302</v>
      </c>
      <c r="G13" s="9"/>
      <c r="H13" s="9"/>
      <c r="I13" s="8">
        <v>52732.306600000004</v>
      </c>
      <c r="J13" s="46">
        <v>17.112470581593499</v>
      </c>
      <c r="K13" s="9"/>
      <c r="L13" s="9"/>
      <c r="M13" s="9"/>
      <c r="N13" s="8">
        <v>5861975.0025000004</v>
      </c>
      <c r="O13" s="8">
        <v>20592292.274799999</v>
      </c>
      <c r="P13" s="8">
        <v>19564</v>
      </c>
      <c r="Q13" s="8">
        <v>17632</v>
      </c>
      <c r="R13" s="8">
        <v>10.957350272232301</v>
      </c>
      <c r="S13" s="8">
        <v>18.5129651400532</v>
      </c>
      <c r="T13" s="8">
        <v>18.157678085299501</v>
      </c>
      <c r="U13" s="47">
        <v>1.9566766911753399</v>
      </c>
    </row>
    <row r="14" spans="1:23" ht="12" thickBot="1">
      <c r="A14" s="67"/>
      <c r="B14" s="56" t="s">
        <v>12</v>
      </c>
      <c r="C14" s="57"/>
      <c r="D14" s="8">
        <v>172259.69880000001</v>
      </c>
      <c r="E14" s="8">
        <v>173388</v>
      </c>
      <c r="F14" s="46">
        <v>99.349262232680502</v>
      </c>
      <c r="G14" s="9"/>
      <c r="H14" s="9"/>
      <c r="I14" s="8">
        <v>11132.2639</v>
      </c>
      <c r="J14" s="46">
        <v>6.4624888918010797</v>
      </c>
      <c r="K14" s="9"/>
      <c r="L14" s="9"/>
      <c r="M14" s="9"/>
      <c r="N14" s="8">
        <v>3150641.6151999999</v>
      </c>
      <c r="O14" s="8">
        <v>11776365.237500001</v>
      </c>
      <c r="P14" s="8">
        <v>4133</v>
      </c>
      <c r="Q14" s="8">
        <v>3624</v>
      </c>
      <c r="R14" s="8">
        <v>14.0452538631347</v>
      </c>
      <c r="S14" s="8">
        <v>49.213670457294903</v>
      </c>
      <c r="T14" s="8">
        <v>50.636779801324501</v>
      </c>
      <c r="U14" s="47">
        <v>-2.8104262348695701</v>
      </c>
    </row>
    <row r="15" spans="1:23" ht="12" thickBot="1">
      <c r="A15" s="67"/>
      <c r="B15" s="56" t="s">
        <v>13</v>
      </c>
      <c r="C15" s="57"/>
      <c r="D15" s="8">
        <v>138354.62450000001</v>
      </c>
      <c r="E15" s="8">
        <v>119762</v>
      </c>
      <c r="F15" s="46">
        <v>115.524644294517</v>
      </c>
      <c r="G15" s="9"/>
      <c r="H15" s="9"/>
      <c r="I15" s="8">
        <v>14916.3141</v>
      </c>
      <c r="J15" s="46">
        <v>10.7812183032595</v>
      </c>
      <c r="K15" s="9"/>
      <c r="L15" s="9"/>
      <c r="M15" s="9"/>
      <c r="N15" s="8">
        <v>2387025.5419999999</v>
      </c>
      <c r="O15" s="8">
        <v>7894677.3517000005</v>
      </c>
      <c r="P15" s="8">
        <v>7863</v>
      </c>
      <c r="Q15" s="8">
        <v>7203</v>
      </c>
      <c r="R15" s="8">
        <v>9.1628488129945804</v>
      </c>
      <c r="S15" s="8">
        <v>20.652766119801601</v>
      </c>
      <c r="T15" s="8">
        <v>19.5352630848258</v>
      </c>
      <c r="U15" s="47">
        <v>5.7204401605620996</v>
      </c>
    </row>
    <row r="16" spans="1:23" ht="12" thickBot="1">
      <c r="A16" s="67"/>
      <c r="B16" s="56" t="s">
        <v>14</v>
      </c>
      <c r="C16" s="57"/>
      <c r="D16" s="8">
        <v>1078774.0941000001</v>
      </c>
      <c r="E16" s="8">
        <v>1012473</v>
      </c>
      <c r="F16" s="46">
        <v>106.54843083223</v>
      </c>
      <c r="G16" s="9"/>
      <c r="H16" s="9"/>
      <c r="I16" s="8">
        <v>8854.6231000000007</v>
      </c>
      <c r="J16" s="46">
        <v>0.82080420251352404</v>
      </c>
      <c r="K16" s="9"/>
      <c r="L16" s="9"/>
      <c r="M16" s="9"/>
      <c r="N16" s="8">
        <v>18627006.201400001</v>
      </c>
      <c r="O16" s="8">
        <v>65323001.611699998</v>
      </c>
      <c r="P16" s="8">
        <v>127148</v>
      </c>
      <c r="Q16" s="8">
        <v>113179</v>
      </c>
      <c r="R16" s="8">
        <v>12.3423956741092</v>
      </c>
      <c r="S16" s="8">
        <v>9.9150356277723599</v>
      </c>
      <c r="T16" s="8">
        <v>9.7214357787221992</v>
      </c>
      <c r="U16" s="47">
        <v>1.99147382605664</v>
      </c>
    </row>
    <row r="17" spans="1:21" ht="12" thickBot="1">
      <c r="A17" s="67"/>
      <c r="B17" s="56" t="s">
        <v>15</v>
      </c>
      <c r="C17" s="57"/>
      <c r="D17" s="8">
        <v>729585.97250000003</v>
      </c>
      <c r="E17" s="8">
        <v>596930</v>
      </c>
      <c r="F17" s="46">
        <v>122.223036620709</v>
      </c>
      <c r="G17" s="9"/>
      <c r="H17" s="9"/>
      <c r="I17" s="8">
        <v>39214.966500000002</v>
      </c>
      <c r="J17" s="46">
        <v>5.3749616876028998</v>
      </c>
      <c r="K17" s="9"/>
      <c r="L17" s="9"/>
      <c r="M17" s="9"/>
      <c r="N17" s="8">
        <v>9283047.4934999999</v>
      </c>
      <c r="O17" s="8">
        <v>46134716.609300002</v>
      </c>
      <c r="P17" s="8">
        <v>14344</v>
      </c>
      <c r="Q17" s="8">
        <v>13017</v>
      </c>
      <c r="R17" s="8">
        <v>10.194361219943101</v>
      </c>
      <c r="S17" s="8">
        <v>59.718563162297798</v>
      </c>
      <c r="T17" s="8">
        <v>69.638731658600307</v>
      </c>
      <c r="U17" s="47">
        <v>-14.2451883600286</v>
      </c>
    </row>
    <row r="18" spans="1:21" ht="12" thickBot="1">
      <c r="A18" s="67"/>
      <c r="B18" s="56" t="s">
        <v>16</v>
      </c>
      <c r="C18" s="57"/>
      <c r="D18" s="8">
        <v>1787051.5497000001</v>
      </c>
      <c r="E18" s="8">
        <v>1913186</v>
      </c>
      <c r="F18" s="46">
        <v>93.407099450863598</v>
      </c>
      <c r="G18" s="9"/>
      <c r="H18" s="9"/>
      <c r="I18" s="8">
        <v>150380.16339999999</v>
      </c>
      <c r="J18" s="46">
        <v>8.4149874370017503</v>
      </c>
      <c r="K18" s="9"/>
      <c r="L18" s="9"/>
      <c r="M18" s="9"/>
      <c r="N18" s="8">
        <v>32313550.809599999</v>
      </c>
      <c r="O18" s="8">
        <v>112807724.0632</v>
      </c>
      <c r="P18" s="8">
        <v>269260</v>
      </c>
      <c r="Q18" s="8">
        <v>248367</v>
      </c>
      <c r="R18" s="8">
        <v>8.4121481517270809</v>
      </c>
      <c r="S18" s="8">
        <v>7.7694149766025404</v>
      </c>
      <c r="T18" s="8">
        <v>7.8039343056847299</v>
      </c>
      <c r="U18" s="47">
        <v>-0.44233238940835101</v>
      </c>
    </row>
    <row r="19" spans="1:21" ht="12" thickBot="1">
      <c r="A19" s="67"/>
      <c r="B19" s="56" t="s">
        <v>17</v>
      </c>
      <c r="C19" s="57"/>
      <c r="D19" s="8">
        <v>608950.45649999997</v>
      </c>
      <c r="E19" s="8">
        <v>621232</v>
      </c>
      <c r="F19" s="46">
        <v>98.023034309243599</v>
      </c>
      <c r="G19" s="9"/>
      <c r="H19" s="9"/>
      <c r="I19" s="8">
        <v>24950.227900000002</v>
      </c>
      <c r="J19" s="46">
        <v>4.0972508738073401</v>
      </c>
      <c r="K19" s="9"/>
      <c r="L19" s="9"/>
      <c r="M19" s="9"/>
      <c r="N19" s="8">
        <v>9457212.6056999993</v>
      </c>
      <c r="O19" s="8">
        <v>41513236.162900001</v>
      </c>
      <c r="P19" s="8">
        <v>19631</v>
      </c>
      <c r="Q19" s="8">
        <v>17961</v>
      </c>
      <c r="R19" s="8">
        <v>9.2979232782139007</v>
      </c>
      <c r="S19" s="8">
        <v>36.483045183638097</v>
      </c>
      <c r="T19" s="8">
        <v>35.564073269862497</v>
      </c>
      <c r="U19" s="47">
        <v>2.5839894851256799</v>
      </c>
    </row>
    <row r="20" spans="1:21" ht="12" thickBot="1">
      <c r="A20" s="67"/>
      <c r="B20" s="56" t="s">
        <v>18</v>
      </c>
      <c r="C20" s="57"/>
      <c r="D20" s="8">
        <v>860577.34909999999</v>
      </c>
      <c r="E20" s="8">
        <v>1006093</v>
      </c>
      <c r="F20" s="46">
        <v>85.536560645983997</v>
      </c>
      <c r="G20" s="9"/>
      <c r="H20" s="9"/>
      <c r="I20" s="8">
        <v>45134.6803</v>
      </c>
      <c r="J20" s="46">
        <v>5.2446976843164999</v>
      </c>
      <c r="K20" s="9"/>
      <c r="L20" s="9"/>
      <c r="M20" s="9"/>
      <c r="N20" s="8">
        <v>16615651.566400001</v>
      </c>
      <c r="O20" s="8">
        <v>67132782.431799993</v>
      </c>
      <c r="P20" s="8">
        <v>60807</v>
      </c>
      <c r="Q20" s="8">
        <v>54491</v>
      </c>
      <c r="R20" s="8">
        <v>11.590904920078501</v>
      </c>
      <c r="S20" s="8">
        <v>16.200097357212201</v>
      </c>
      <c r="T20" s="8">
        <v>23.653334312088202</v>
      </c>
      <c r="U20" s="47">
        <v>-31.510301492957101</v>
      </c>
    </row>
    <row r="21" spans="1:21" ht="12" thickBot="1">
      <c r="A21" s="67"/>
      <c r="B21" s="56" t="s">
        <v>19</v>
      </c>
      <c r="C21" s="57"/>
      <c r="D21" s="8">
        <v>469968.9044</v>
      </c>
      <c r="E21" s="8">
        <v>417711</v>
      </c>
      <c r="F21" s="46">
        <v>112.51054063694799</v>
      </c>
      <c r="G21" s="9"/>
      <c r="H21" s="9"/>
      <c r="I21" s="8">
        <v>4093.2957999999999</v>
      </c>
      <c r="J21" s="46">
        <v>0.87097162422391095</v>
      </c>
      <c r="K21" s="9"/>
      <c r="L21" s="9"/>
      <c r="M21" s="9"/>
      <c r="N21" s="8">
        <v>7179407.6325000003</v>
      </c>
      <c r="O21" s="8">
        <v>24060808.770199999</v>
      </c>
      <c r="P21" s="8">
        <v>63760</v>
      </c>
      <c r="Q21" s="8">
        <v>60760</v>
      </c>
      <c r="R21" s="8">
        <v>4.9374588545095399</v>
      </c>
      <c r="S21" s="8">
        <v>8.4564687892095307</v>
      </c>
      <c r="T21" s="8">
        <v>8.5852335401580007</v>
      </c>
      <c r="U21" s="47">
        <v>-1.49983981619323</v>
      </c>
    </row>
    <row r="22" spans="1:21" ht="12" thickBot="1">
      <c r="A22" s="67"/>
      <c r="B22" s="56" t="s">
        <v>20</v>
      </c>
      <c r="C22" s="57"/>
      <c r="D22" s="8">
        <v>1282138.0144</v>
      </c>
      <c r="E22" s="8">
        <v>1162072</v>
      </c>
      <c r="F22" s="46">
        <v>110.33206328007201</v>
      </c>
      <c r="G22" s="9"/>
      <c r="H22" s="9"/>
      <c r="I22" s="8">
        <v>146795.8173</v>
      </c>
      <c r="J22" s="46">
        <v>11.449299190204201</v>
      </c>
      <c r="K22" s="9"/>
      <c r="L22" s="9"/>
      <c r="M22" s="9"/>
      <c r="N22" s="8">
        <v>22738931.462400001</v>
      </c>
      <c r="O22" s="8">
        <v>88485591.093500003</v>
      </c>
      <c r="P22" s="8">
        <v>139508</v>
      </c>
      <c r="Q22" s="8">
        <v>125881</v>
      </c>
      <c r="R22" s="8">
        <v>10.8253032626052</v>
      </c>
      <c r="S22" s="8">
        <v>10.7328862817903</v>
      </c>
      <c r="T22" s="8">
        <v>10.596054924095</v>
      </c>
      <c r="U22" s="47">
        <v>1.29134247298177</v>
      </c>
    </row>
    <row r="23" spans="1:21" ht="12" thickBot="1">
      <c r="A23" s="67"/>
      <c r="B23" s="56" t="s">
        <v>21</v>
      </c>
      <c r="C23" s="57"/>
      <c r="D23" s="8">
        <v>2749505.7524999999</v>
      </c>
      <c r="E23" s="8">
        <v>2657055</v>
      </c>
      <c r="F23" s="46">
        <v>103.479444441308</v>
      </c>
      <c r="G23" s="9"/>
      <c r="H23" s="9"/>
      <c r="I23" s="8">
        <v>131863.84849999999</v>
      </c>
      <c r="J23" s="46">
        <v>4.7959109880058399</v>
      </c>
      <c r="K23" s="9"/>
      <c r="L23" s="9"/>
      <c r="M23" s="9"/>
      <c r="N23" s="8">
        <v>49268532.519199997</v>
      </c>
      <c r="O23" s="8">
        <v>179113824.47189999</v>
      </c>
      <c r="P23" s="8">
        <v>192816</v>
      </c>
      <c r="Q23" s="8">
        <v>174500</v>
      </c>
      <c r="R23" s="8">
        <v>10.4962750716332</v>
      </c>
      <c r="S23" s="8">
        <v>16.702658232200601</v>
      </c>
      <c r="T23" s="8">
        <v>15.913537645845301</v>
      </c>
      <c r="U23" s="47">
        <v>4.9588005126025596</v>
      </c>
    </row>
    <row r="24" spans="1:21" ht="12" thickBot="1">
      <c r="A24" s="67"/>
      <c r="B24" s="56" t="s">
        <v>22</v>
      </c>
      <c r="C24" s="57"/>
      <c r="D24" s="8">
        <v>345098.92680000002</v>
      </c>
      <c r="E24" s="8">
        <v>448891</v>
      </c>
      <c r="F24" s="46">
        <v>76.878112236600899</v>
      </c>
      <c r="G24" s="9"/>
      <c r="H24" s="9"/>
      <c r="I24" s="8">
        <v>52355.197999999997</v>
      </c>
      <c r="J24" s="46">
        <v>15.1710694917177</v>
      </c>
      <c r="K24" s="9"/>
      <c r="L24" s="9"/>
      <c r="M24" s="9"/>
      <c r="N24" s="8">
        <v>5982418.9468999999</v>
      </c>
      <c r="O24" s="8">
        <v>19757384.104499999</v>
      </c>
      <c r="P24" s="8">
        <v>51186</v>
      </c>
      <c r="Q24" s="8">
        <v>46274</v>
      </c>
      <c r="R24" s="8">
        <v>10.615032199507301</v>
      </c>
      <c r="S24" s="8">
        <v>7.8447317645449903</v>
      </c>
      <c r="T24" s="8">
        <v>7.7301117603838003</v>
      </c>
      <c r="U24" s="47">
        <v>1.4827729237837199</v>
      </c>
    </row>
    <row r="25" spans="1:21" ht="12" thickBot="1">
      <c r="A25" s="67"/>
      <c r="B25" s="56" t="s">
        <v>23</v>
      </c>
      <c r="C25" s="57"/>
      <c r="D25" s="8">
        <v>261333.44149999999</v>
      </c>
      <c r="E25" s="8">
        <v>329562</v>
      </c>
      <c r="F25" s="46">
        <v>79.297200981909299</v>
      </c>
      <c r="G25" s="9"/>
      <c r="H25" s="9"/>
      <c r="I25" s="8">
        <v>20495.509099999999</v>
      </c>
      <c r="J25" s="46">
        <v>7.8426660523659004</v>
      </c>
      <c r="K25" s="9"/>
      <c r="L25" s="9"/>
      <c r="M25" s="9"/>
      <c r="N25" s="8">
        <v>4263945.5239000004</v>
      </c>
      <c r="O25" s="8">
        <v>15023406.0583</v>
      </c>
      <c r="P25" s="8">
        <v>24769</v>
      </c>
      <c r="Q25" s="8">
        <v>21769</v>
      </c>
      <c r="R25" s="8">
        <v>13.7810648169415</v>
      </c>
      <c r="S25" s="8">
        <v>11.852375287658001</v>
      </c>
      <c r="T25" s="8">
        <v>11.7374284716799</v>
      </c>
      <c r="U25" s="47">
        <v>0.97931856415900398</v>
      </c>
    </row>
    <row r="26" spans="1:21" ht="12" thickBot="1">
      <c r="A26" s="67"/>
      <c r="B26" s="56" t="s">
        <v>24</v>
      </c>
      <c r="C26" s="57"/>
      <c r="D26" s="8">
        <v>654147.22219999996</v>
      </c>
      <c r="E26" s="8">
        <v>600049</v>
      </c>
      <c r="F26" s="46">
        <v>109.01563408988299</v>
      </c>
      <c r="G26" s="9"/>
      <c r="H26" s="9"/>
      <c r="I26" s="8">
        <v>112434.20789999999</v>
      </c>
      <c r="J26" s="46">
        <v>17.187905731964399</v>
      </c>
      <c r="K26" s="9"/>
      <c r="L26" s="9"/>
      <c r="M26" s="9"/>
      <c r="N26" s="8">
        <v>11788816.983200001</v>
      </c>
      <c r="O26" s="8">
        <v>40942274.854800001</v>
      </c>
      <c r="P26" s="8">
        <v>81976</v>
      </c>
      <c r="Q26" s="8">
        <v>76020</v>
      </c>
      <c r="R26" s="8">
        <v>7.8347803209681599</v>
      </c>
      <c r="S26" s="8">
        <v>9.0770155325949098</v>
      </c>
      <c r="T26" s="8">
        <v>9.0753919205472204</v>
      </c>
      <c r="U26" s="47">
        <v>1.7890269223586001E-2</v>
      </c>
    </row>
    <row r="27" spans="1:21" ht="12" thickBot="1">
      <c r="A27" s="67"/>
      <c r="B27" s="56" t="s">
        <v>25</v>
      </c>
      <c r="C27" s="57"/>
      <c r="D27" s="8">
        <v>248537.67189999999</v>
      </c>
      <c r="E27" s="8">
        <v>294008</v>
      </c>
      <c r="F27" s="46">
        <v>84.534322841555294</v>
      </c>
      <c r="G27" s="9"/>
      <c r="H27" s="9"/>
      <c r="I27" s="8">
        <v>68425.291200000007</v>
      </c>
      <c r="J27" s="46">
        <v>27.531154805188301</v>
      </c>
      <c r="K27" s="9"/>
      <c r="L27" s="9"/>
      <c r="M27" s="9"/>
      <c r="N27" s="8">
        <v>4553718.8898</v>
      </c>
      <c r="O27" s="8">
        <v>16941733.0845</v>
      </c>
      <c r="P27" s="8">
        <v>51396</v>
      </c>
      <c r="Q27" s="8">
        <v>47940</v>
      </c>
      <c r="R27" s="8">
        <v>7.2090112640800896</v>
      </c>
      <c r="S27" s="8">
        <v>5.6379653260954203</v>
      </c>
      <c r="T27" s="8">
        <v>5.5792723258239496</v>
      </c>
      <c r="U27" s="47">
        <v>1.05198306954484</v>
      </c>
    </row>
    <row r="28" spans="1:21" ht="12" thickBot="1">
      <c r="A28" s="67"/>
      <c r="B28" s="56" t="s">
        <v>26</v>
      </c>
      <c r="C28" s="57"/>
      <c r="D28" s="8">
        <v>983604.5797</v>
      </c>
      <c r="E28" s="8">
        <v>937341</v>
      </c>
      <c r="F28" s="46">
        <v>104.935618915635</v>
      </c>
      <c r="G28" s="9"/>
      <c r="H28" s="9"/>
      <c r="I28" s="8">
        <v>52077.293100000003</v>
      </c>
      <c r="J28" s="46">
        <v>5.2945354438959198</v>
      </c>
      <c r="K28" s="9"/>
      <c r="L28" s="9"/>
      <c r="M28" s="9"/>
      <c r="N28" s="8">
        <v>16437257.7049</v>
      </c>
      <c r="O28" s="8">
        <v>58216581.100599997</v>
      </c>
      <c r="P28" s="8">
        <v>73087</v>
      </c>
      <c r="Q28" s="8">
        <v>65795</v>
      </c>
      <c r="R28" s="8">
        <v>11.082909035641</v>
      </c>
      <c r="S28" s="8">
        <v>13.4689247184862</v>
      </c>
      <c r="T28" s="8">
        <v>13.116466995972299</v>
      </c>
      <c r="U28" s="47">
        <v>2.68713917110512</v>
      </c>
    </row>
    <row r="29" spans="1:21" ht="12" thickBot="1">
      <c r="A29" s="67"/>
      <c r="B29" s="56" t="s">
        <v>27</v>
      </c>
      <c r="C29" s="57"/>
      <c r="D29" s="8">
        <v>603619.72649999999</v>
      </c>
      <c r="E29" s="8">
        <v>624433</v>
      </c>
      <c r="F29" s="46">
        <v>96.666852408504994</v>
      </c>
      <c r="G29" s="9"/>
      <c r="H29" s="9"/>
      <c r="I29" s="8">
        <v>92974.59</v>
      </c>
      <c r="J29" s="46">
        <v>15.402841543814301</v>
      </c>
      <c r="K29" s="9"/>
      <c r="L29" s="9"/>
      <c r="M29" s="9"/>
      <c r="N29" s="8">
        <v>10562692.4892</v>
      </c>
      <c r="O29" s="8">
        <v>41425275.621200003</v>
      </c>
      <c r="P29" s="8">
        <v>217338</v>
      </c>
      <c r="Q29" s="8">
        <v>201466</v>
      </c>
      <c r="R29" s="8">
        <v>7.8782524098359099</v>
      </c>
      <c r="S29" s="8">
        <v>2.7813736139101302</v>
      </c>
      <c r="T29" s="8">
        <v>2.7641717024212502</v>
      </c>
      <c r="U29" s="47">
        <v>0.62231703890935897</v>
      </c>
    </row>
    <row r="30" spans="1:21" ht="12" thickBot="1">
      <c r="A30" s="67"/>
      <c r="B30" s="56" t="s">
        <v>28</v>
      </c>
      <c r="C30" s="57"/>
      <c r="D30" s="8">
        <v>1165422.7560000001</v>
      </c>
      <c r="E30" s="8">
        <v>1297168</v>
      </c>
      <c r="F30" s="46">
        <v>89.843625189643902</v>
      </c>
      <c r="G30" s="9"/>
      <c r="H30" s="9"/>
      <c r="I30" s="8">
        <v>153841.6679</v>
      </c>
      <c r="J30" s="46">
        <v>13.2005031743176</v>
      </c>
      <c r="K30" s="9"/>
      <c r="L30" s="9"/>
      <c r="M30" s="9"/>
      <c r="N30" s="8">
        <v>21375017.930300001</v>
      </c>
      <c r="O30" s="8">
        <v>89863738.3662</v>
      </c>
      <c r="P30" s="8">
        <v>112556</v>
      </c>
      <c r="Q30" s="8">
        <v>100677</v>
      </c>
      <c r="R30" s="8">
        <v>11.7991199578851</v>
      </c>
      <c r="S30" s="8">
        <v>11.7205466709904</v>
      </c>
      <c r="T30" s="8">
        <v>11.5522131311024</v>
      </c>
      <c r="U30" s="47">
        <v>1.45715403600712</v>
      </c>
    </row>
    <row r="31" spans="1:21" ht="12" thickBot="1">
      <c r="A31" s="67"/>
      <c r="B31" s="56" t="s">
        <v>29</v>
      </c>
      <c r="C31" s="57"/>
      <c r="D31" s="8">
        <v>1105800.9343000001</v>
      </c>
      <c r="E31" s="8">
        <v>1129914</v>
      </c>
      <c r="F31" s="46">
        <v>97.865937965190298</v>
      </c>
      <c r="G31" s="9"/>
      <c r="H31" s="9"/>
      <c r="I31" s="8">
        <v>25693.6194</v>
      </c>
      <c r="J31" s="46">
        <v>2.32353026688883</v>
      </c>
      <c r="K31" s="9"/>
      <c r="L31" s="9"/>
      <c r="M31" s="9"/>
      <c r="N31" s="8">
        <v>18757243.537599999</v>
      </c>
      <c r="O31" s="8">
        <v>68392175.936399996</v>
      </c>
      <c r="P31" s="8">
        <v>47957</v>
      </c>
      <c r="Q31" s="8">
        <v>46529</v>
      </c>
      <c r="R31" s="8">
        <v>3.0690537084399101</v>
      </c>
      <c r="S31" s="8">
        <v>25.486936797547799</v>
      </c>
      <c r="T31" s="8">
        <v>24.922160409637002</v>
      </c>
      <c r="U31" s="47">
        <v>2.2661614347543102</v>
      </c>
    </row>
    <row r="32" spans="1:21" ht="12" thickBot="1">
      <c r="A32" s="67"/>
      <c r="B32" s="56" t="s">
        <v>30</v>
      </c>
      <c r="C32" s="57"/>
      <c r="D32" s="8">
        <v>140272.85939999999</v>
      </c>
      <c r="E32" s="8">
        <v>153136</v>
      </c>
      <c r="F32" s="46">
        <v>91.600185064256607</v>
      </c>
      <c r="G32" s="9"/>
      <c r="H32" s="9"/>
      <c r="I32" s="8">
        <v>34710.153100000003</v>
      </c>
      <c r="J32" s="46">
        <v>24.744739109524399</v>
      </c>
      <c r="K32" s="9"/>
      <c r="L32" s="9"/>
      <c r="M32" s="9"/>
      <c r="N32" s="8">
        <v>2564415.7149999999</v>
      </c>
      <c r="O32" s="8">
        <v>10904855.811699999</v>
      </c>
      <c r="P32" s="8">
        <v>38867</v>
      </c>
      <c r="Q32" s="8">
        <v>36132</v>
      </c>
      <c r="R32" s="8">
        <v>7.5694675080261202</v>
      </c>
      <c r="S32" s="8">
        <v>4.1806023310263196</v>
      </c>
      <c r="T32" s="8">
        <v>4.1033861867596597</v>
      </c>
      <c r="U32" s="47">
        <v>1.88176644245219</v>
      </c>
    </row>
    <row r="33" spans="1:21" ht="12" thickBot="1">
      <c r="A33" s="67"/>
      <c r="B33" s="56" t="s">
        <v>31</v>
      </c>
      <c r="C33" s="57"/>
      <c r="D33" s="8">
        <v>322.55439999999999</v>
      </c>
      <c r="E33" s="9"/>
      <c r="F33" s="9"/>
      <c r="G33" s="9"/>
      <c r="H33" s="9"/>
      <c r="I33" s="8">
        <v>62.189</v>
      </c>
      <c r="J33" s="46">
        <v>19.280158633706399</v>
      </c>
      <c r="K33" s="9"/>
      <c r="L33" s="9"/>
      <c r="M33" s="9"/>
      <c r="N33" s="8">
        <v>2611.7384999999999</v>
      </c>
      <c r="O33" s="8">
        <v>8978.3114000000005</v>
      </c>
      <c r="P33" s="8">
        <v>26</v>
      </c>
      <c r="Q33" s="8">
        <v>15</v>
      </c>
      <c r="R33" s="8">
        <v>73.3333333333333</v>
      </c>
      <c r="S33" s="8">
        <v>15.388461538461501</v>
      </c>
      <c r="T33" s="8">
        <v>6.19</v>
      </c>
      <c r="U33" s="47">
        <v>148.601963464645</v>
      </c>
    </row>
    <row r="34" spans="1:21" ht="12" thickBot="1">
      <c r="A34" s="67"/>
      <c r="B34" s="56" t="s">
        <v>40</v>
      </c>
      <c r="C34" s="57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9"/>
      <c r="R34" s="9"/>
      <c r="S34" s="9"/>
      <c r="T34" s="9"/>
      <c r="U34" s="17"/>
    </row>
    <row r="35" spans="1:21" ht="12" thickBot="1">
      <c r="A35" s="67"/>
      <c r="B35" s="56" t="s">
        <v>32</v>
      </c>
      <c r="C35" s="57"/>
      <c r="D35" s="8">
        <v>169173.05040000001</v>
      </c>
      <c r="E35" s="8">
        <v>182770</v>
      </c>
      <c r="F35" s="46">
        <v>92.560622859331403</v>
      </c>
      <c r="G35" s="9"/>
      <c r="H35" s="9"/>
      <c r="I35" s="8">
        <v>15506.230600000001</v>
      </c>
      <c r="J35" s="46">
        <v>9.1658988020470193</v>
      </c>
      <c r="K35" s="9"/>
      <c r="L35" s="9"/>
      <c r="M35" s="9"/>
      <c r="N35" s="8">
        <v>2585265.9846000001</v>
      </c>
      <c r="O35" s="8">
        <v>6215610.0416999999</v>
      </c>
      <c r="P35" s="8">
        <v>16762</v>
      </c>
      <c r="Q35" s="8">
        <v>15620</v>
      </c>
      <c r="R35" s="8">
        <v>7.3111395646607003</v>
      </c>
      <c r="S35" s="8">
        <v>10.105781261185999</v>
      </c>
      <c r="T35" s="8">
        <v>9.9335581241997506</v>
      </c>
      <c r="U35" s="47">
        <v>1.7337507349628201</v>
      </c>
    </row>
    <row r="36" spans="1:21" ht="12" customHeight="1" thickBot="1">
      <c r="A36" s="67"/>
      <c r="B36" s="56" t="s">
        <v>41</v>
      </c>
      <c r="C36" s="57"/>
      <c r="D36" s="9"/>
      <c r="E36" s="8">
        <v>655302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7"/>
      <c r="B37" s="56" t="s">
        <v>42</v>
      </c>
      <c r="C37" s="57"/>
      <c r="D37" s="9"/>
      <c r="E37" s="8">
        <v>538164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7"/>
      <c r="B38" s="56" t="s">
        <v>43</v>
      </c>
      <c r="C38" s="57"/>
      <c r="D38" s="9"/>
      <c r="E38" s="8">
        <v>393801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7"/>
      <c r="B39" s="56" t="s">
        <v>33</v>
      </c>
      <c r="C39" s="57"/>
      <c r="D39" s="8">
        <v>401942.3076</v>
      </c>
      <c r="E39" s="8">
        <v>458486</v>
      </c>
      <c r="F39" s="46">
        <v>87.667302294944704</v>
      </c>
      <c r="G39" s="9"/>
      <c r="H39" s="9"/>
      <c r="I39" s="8">
        <v>23581.0877</v>
      </c>
      <c r="J39" s="46">
        <v>5.8667841762671902</v>
      </c>
      <c r="K39" s="9"/>
      <c r="L39" s="9"/>
      <c r="M39" s="9"/>
      <c r="N39" s="8">
        <v>7228111.3552000001</v>
      </c>
      <c r="O39" s="8">
        <v>24087411.787700001</v>
      </c>
      <c r="P39" s="8">
        <v>606</v>
      </c>
      <c r="Q39" s="8">
        <v>553</v>
      </c>
      <c r="R39" s="8">
        <v>9.5840867992766707</v>
      </c>
      <c r="S39" s="8">
        <v>797.08135313531398</v>
      </c>
      <c r="T39" s="8">
        <v>869.89873417721503</v>
      </c>
      <c r="U39" s="47">
        <v>-8.3707882516664593</v>
      </c>
    </row>
    <row r="40" spans="1:21" ht="12" thickBot="1">
      <c r="A40" s="67"/>
      <c r="B40" s="56" t="s">
        <v>34</v>
      </c>
      <c r="C40" s="57"/>
      <c r="D40" s="8">
        <v>498611.99489999999</v>
      </c>
      <c r="E40" s="8">
        <v>643777</v>
      </c>
      <c r="F40" s="46">
        <v>77.451042037848495</v>
      </c>
      <c r="G40" s="9"/>
      <c r="H40" s="9"/>
      <c r="I40" s="8">
        <v>25106.578399999999</v>
      </c>
      <c r="J40" s="46">
        <v>5.0352937066897701</v>
      </c>
      <c r="K40" s="9"/>
      <c r="L40" s="9"/>
      <c r="M40" s="9"/>
      <c r="N40" s="8">
        <v>9395286.9868999999</v>
      </c>
      <c r="O40" s="8">
        <v>36145824.648699999</v>
      </c>
      <c r="P40" s="8">
        <v>2514</v>
      </c>
      <c r="Q40" s="8">
        <v>2255</v>
      </c>
      <c r="R40" s="8">
        <v>11.485587583148501</v>
      </c>
      <c r="S40" s="8">
        <v>238.29678599840901</v>
      </c>
      <c r="T40" s="8">
        <v>240.66894013303801</v>
      </c>
      <c r="U40" s="47">
        <v>-0.98565030174540003</v>
      </c>
    </row>
    <row r="41" spans="1:21" ht="12" thickBot="1">
      <c r="A41" s="67"/>
      <c r="B41" s="56" t="s">
        <v>44</v>
      </c>
      <c r="C41" s="57"/>
      <c r="D41" s="9"/>
      <c r="E41" s="8">
        <v>173385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7"/>
      <c r="B42" s="56" t="s">
        <v>45</v>
      </c>
      <c r="C42" s="57"/>
      <c r="D42" s="9"/>
      <c r="E42" s="8">
        <v>67290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8"/>
      <c r="B43" s="56" t="s">
        <v>35</v>
      </c>
      <c r="C43" s="57"/>
      <c r="D43" s="10">
        <v>24071.035800000001</v>
      </c>
      <c r="E43" s="11"/>
      <c r="F43" s="11"/>
      <c r="G43" s="11"/>
      <c r="H43" s="11"/>
      <c r="I43" s="10">
        <v>4674.0065000000004</v>
      </c>
      <c r="J43" s="48">
        <v>19.417554520026101</v>
      </c>
      <c r="K43" s="11"/>
      <c r="L43" s="11"/>
      <c r="M43" s="11"/>
      <c r="N43" s="10">
        <v>939563.36049999995</v>
      </c>
      <c r="O43" s="10">
        <v>3251790.8064999999</v>
      </c>
      <c r="P43" s="10">
        <v>49</v>
      </c>
      <c r="Q43" s="10">
        <v>45</v>
      </c>
      <c r="R43" s="10">
        <v>8.8888888888888804</v>
      </c>
      <c r="S43" s="10">
        <v>564.72040816326501</v>
      </c>
      <c r="T43" s="10">
        <v>535.26666666666699</v>
      </c>
      <c r="U43" s="49">
        <v>5.5026294986795499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6.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6.5">
      <c r="A2" s="71">
        <v>1</v>
      </c>
      <c r="B2" s="72">
        <v>12</v>
      </c>
      <c r="C2" s="71">
        <v>66410</v>
      </c>
      <c r="D2" s="71">
        <v>568494.33134615398</v>
      </c>
      <c r="E2" s="71">
        <v>477431.905194872</v>
      </c>
      <c r="F2" s="71">
        <v>91062.426151282096</v>
      </c>
      <c r="G2" s="71">
        <v>477431.905194872</v>
      </c>
      <c r="H2" s="71">
        <v>0.160181766343479</v>
      </c>
    </row>
    <row r="3" spans="1:8" ht="16.5">
      <c r="A3" s="71">
        <v>2</v>
      </c>
      <c r="B3" s="72">
        <v>13</v>
      </c>
      <c r="C3" s="71">
        <v>14718.428</v>
      </c>
      <c r="D3" s="71">
        <v>112749.135459103</v>
      </c>
      <c r="E3" s="71">
        <v>91131.497478715697</v>
      </c>
      <c r="F3" s="71">
        <v>21617.637980387299</v>
      </c>
      <c r="G3" s="71">
        <v>91131.497478715697</v>
      </c>
      <c r="H3" s="71">
        <v>0.19173218395300701</v>
      </c>
    </row>
    <row r="4" spans="1:8" ht="16.5">
      <c r="A4" s="71">
        <v>3</v>
      </c>
      <c r="B4" s="72">
        <v>14</v>
      </c>
      <c r="C4" s="71">
        <v>126937</v>
      </c>
      <c r="D4" s="71">
        <v>182065.90747692299</v>
      </c>
      <c r="E4" s="71">
        <v>143598.71421709401</v>
      </c>
      <c r="F4" s="71">
        <v>38467.193259829102</v>
      </c>
      <c r="G4" s="71">
        <v>143598.71421709401</v>
      </c>
      <c r="H4" s="71">
        <v>0.211281693497201</v>
      </c>
    </row>
    <row r="5" spans="1:8" ht="16.5">
      <c r="A5" s="71">
        <v>4</v>
      </c>
      <c r="B5" s="72">
        <v>15</v>
      </c>
      <c r="C5" s="71">
        <v>3752</v>
      </c>
      <c r="D5" s="71">
        <v>50380.739533333297</v>
      </c>
      <c r="E5" s="71">
        <v>42034.2605666667</v>
      </c>
      <c r="F5" s="71">
        <v>8346.4789666666693</v>
      </c>
      <c r="G5" s="71">
        <v>42034.2605666667</v>
      </c>
      <c r="H5" s="71">
        <v>0.16566805179873201</v>
      </c>
    </row>
    <row r="6" spans="1:8" ht="16.5">
      <c r="A6" s="71">
        <v>5</v>
      </c>
      <c r="B6" s="72">
        <v>16</v>
      </c>
      <c r="C6" s="71">
        <v>3603</v>
      </c>
      <c r="D6" s="71">
        <v>154809.74188546999</v>
      </c>
      <c r="E6" s="71">
        <v>146915.967264103</v>
      </c>
      <c r="F6" s="71">
        <v>7893.77462136752</v>
      </c>
      <c r="G6" s="71">
        <v>146915.967264103</v>
      </c>
      <c r="H6" s="71">
        <v>5.0990167189913803E-2</v>
      </c>
    </row>
    <row r="7" spans="1:8" ht="16.5">
      <c r="A7" s="71">
        <v>6</v>
      </c>
      <c r="B7" s="72">
        <v>17</v>
      </c>
      <c r="C7" s="71">
        <v>22706</v>
      </c>
      <c r="D7" s="71">
        <v>308151.44021623902</v>
      </c>
      <c r="E7" s="71">
        <v>255419.02709658101</v>
      </c>
      <c r="F7" s="71">
        <v>52732.4131196581</v>
      </c>
      <c r="G7" s="71">
        <v>255419.02709658101</v>
      </c>
      <c r="H7" s="71">
        <v>0.17112499322623401</v>
      </c>
    </row>
    <row r="8" spans="1:8" ht="16.5">
      <c r="A8" s="71">
        <v>7</v>
      </c>
      <c r="B8" s="72">
        <v>18</v>
      </c>
      <c r="C8" s="71">
        <v>49215</v>
      </c>
      <c r="D8" s="71">
        <v>172259.68566837601</v>
      </c>
      <c r="E8" s="71">
        <v>161127.431321368</v>
      </c>
      <c r="F8" s="71">
        <v>11132.2543470085</v>
      </c>
      <c r="G8" s="71">
        <v>161127.431321368</v>
      </c>
      <c r="H8" s="71">
        <v>6.4624838387547595E-2</v>
      </c>
    </row>
    <row r="9" spans="1:8" ht="16.5">
      <c r="A9" s="71">
        <v>8</v>
      </c>
      <c r="B9" s="72">
        <v>19</v>
      </c>
      <c r="C9" s="71">
        <v>29019</v>
      </c>
      <c r="D9" s="71">
        <v>138354.66634017101</v>
      </c>
      <c r="E9" s="71">
        <v>123438.31084017101</v>
      </c>
      <c r="F9" s="71">
        <v>14916.3555</v>
      </c>
      <c r="G9" s="71">
        <v>123438.31084017101</v>
      </c>
      <c r="H9" s="71">
        <v>0.107812449659814</v>
      </c>
    </row>
    <row r="10" spans="1:8" ht="16.5">
      <c r="A10" s="71">
        <v>9</v>
      </c>
      <c r="B10" s="72">
        <v>21</v>
      </c>
      <c r="C10" s="71">
        <v>356962</v>
      </c>
      <c r="D10" s="71">
        <v>1078773.7245</v>
      </c>
      <c r="E10" s="71">
        <v>1069919.4709999999</v>
      </c>
      <c r="F10" s="71">
        <v>8854.2535000000007</v>
      </c>
      <c r="G10" s="71">
        <v>1069919.4709999999</v>
      </c>
      <c r="H10" s="71">
        <v>8.2077022260658508E-3</v>
      </c>
    </row>
    <row r="11" spans="1:8" ht="16.5">
      <c r="A11" s="71">
        <v>10</v>
      </c>
      <c r="B11" s="72">
        <v>22</v>
      </c>
      <c r="C11" s="71">
        <v>63130</v>
      </c>
      <c r="D11" s="71">
        <v>729586.01759829104</v>
      </c>
      <c r="E11" s="71">
        <v>690371.00366239296</v>
      </c>
      <c r="F11" s="71">
        <v>39215.013935897397</v>
      </c>
      <c r="G11" s="71">
        <v>690371.00366239296</v>
      </c>
      <c r="H11" s="71">
        <v>5.3749678571128001E-2</v>
      </c>
    </row>
    <row r="12" spans="1:8" ht="16.5">
      <c r="A12" s="71">
        <v>11</v>
      </c>
      <c r="B12" s="72">
        <v>23</v>
      </c>
      <c r="C12" s="71">
        <v>343303.20899999997</v>
      </c>
      <c r="D12" s="71">
        <v>1787051.4692111099</v>
      </c>
      <c r="E12" s="71">
        <v>1636671.3801222199</v>
      </c>
      <c r="F12" s="71">
        <v>150380.08908888901</v>
      </c>
      <c r="G12" s="71">
        <v>1636671.3801222199</v>
      </c>
      <c r="H12" s="71">
        <v>8.4149836577048207E-2</v>
      </c>
    </row>
    <row r="13" spans="1:8" ht="16.5">
      <c r="A13" s="71">
        <v>12</v>
      </c>
      <c r="B13" s="72">
        <v>24</v>
      </c>
      <c r="C13" s="71">
        <v>29410</v>
      </c>
      <c r="D13" s="71">
        <v>608950.40604359005</v>
      </c>
      <c r="E13" s="71">
        <v>584000.22910256404</v>
      </c>
      <c r="F13" s="71">
        <v>24950.176941025598</v>
      </c>
      <c r="G13" s="71">
        <v>584000.22910256404</v>
      </c>
      <c r="H13" s="71">
        <v>4.0972428449681797E-2</v>
      </c>
    </row>
    <row r="14" spans="1:8" ht="16.5">
      <c r="A14" s="71">
        <v>13</v>
      </c>
      <c r="B14" s="72">
        <v>25</v>
      </c>
      <c r="C14" s="71">
        <v>83136</v>
      </c>
      <c r="D14" s="71">
        <v>860577.38749999995</v>
      </c>
      <c r="E14" s="71">
        <v>815442.66879999998</v>
      </c>
      <c r="F14" s="71">
        <v>45134.718699999998</v>
      </c>
      <c r="G14" s="71">
        <v>815442.66879999998</v>
      </c>
      <c r="H14" s="71">
        <v>5.2447019124122599E-2</v>
      </c>
    </row>
    <row r="15" spans="1:8" ht="16.5">
      <c r="A15" s="71">
        <v>14</v>
      </c>
      <c r="B15" s="72">
        <v>26</v>
      </c>
      <c r="C15" s="71">
        <v>117712</v>
      </c>
      <c r="D15" s="71">
        <v>469968.75985986699</v>
      </c>
      <c r="E15" s="71">
        <v>465875.60851990001</v>
      </c>
      <c r="F15" s="71">
        <v>4093.1513399667201</v>
      </c>
      <c r="G15" s="71">
        <v>465875.60851990001</v>
      </c>
      <c r="H15" s="71">
        <v>8.7094115387312092E-3</v>
      </c>
    </row>
    <row r="16" spans="1:8" ht="16.5">
      <c r="A16" s="71">
        <v>15</v>
      </c>
      <c r="B16" s="72">
        <v>27</v>
      </c>
      <c r="C16" s="71">
        <v>230654.36499999999</v>
      </c>
      <c r="D16" s="71">
        <v>1282138.3916867301</v>
      </c>
      <c r="E16" s="71">
        <v>1135342.19546372</v>
      </c>
      <c r="F16" s="71">
        <v>146796.196223009</v>
      </c>
      <c r="G16" s="71">
        <v>1135342.19546372</v>
      </c>
      <c r="H16" s="71">
        <v>0.11449325375078299</v>
      </c>
    </row>
    <row r="17" spans="1:8" ht="16.5">
      <c r="A17" s="71">
        <v>16</v>
      </c>
      <c r="B17" s="72">
        <v>29</v>
      </c>
      <c r="C17" s="71">
        <v>245308</v>
      </c>
      <c r="D17" s="71">
        <v>2749507.2086213701</v>
      </c>
      <c r="E17" s="71">
        <v>2617641.9379119701</v>
      </c>
      <c r="F17" s="71">
        <v>131865.27070940199</v>
      </c>
      <c r="G17" s="71">
        <v>2617641.9379119701</v>
      </c>
      <c r="H17" s="71">
        <v>4.7959601740968097E-2</v>
      </c>
    </row>
    <row r="18" spans="1:8" ht="16.5">
      <c r="A18" s="71">
        <v>17</v>
      </c>
      <c r="B18" s="72">
        <v>31</v>
      </c>
      <c r="C18" s="71">
        <v>60703.057000000001</v>
      </c>
      <c r="D18" s="71">
        <v>345098.94776705198</v>
      </c>
      <c r="E18" s="71">
        <v>292743.72407778102</v>
      </c>
      <c r="F18" s="71">
        <v>52355.223689271697</v>
      </c>
      <c r="G18" s="71">
        <v>292743.72407778102</v>
      </c>
      <c r="H18" s="71">
        <v>0.151710760140052</v>
      </c>
    </row>
    <row r="19" spans="1:8" ht="16.5">
      <c r="A19" s="71">
        <v>18</v>
      </c>
      <c r="B19" s="72">
        <v>32</v>
      </c>
      <c r="C19" s="71">
        <v>16786.02</v>
      </c>
      <c r="D19" s="71">
        <v>261333.43734646399</v>
      </c>
      <c r="E19" s="71">
        <v>240837.926874478</v>
      </c>
      <c r="F19" s="71">
        <v>20495.510471985501</v>
      </c>
      <c r="G19" s="71">
        <v>240837.926874478</v>
      </c>
      <c r="H19" s="71">
        <v>7.8426667020085605E-2</v>
      </c>
    </row>
    <row r="20" spans="1:8" ht="16.5">
      <c r="A20" s="71">
        <v>19</v>
      </c>
      <c r="B20" s="72">
        <v>33</v>
      </c>
      <c r="C20" s="71">
        <v>74216.990000000005</v>
      </c>
      <c r="D20" s="71">
        <v>654147.19068730797</v>
      </c>
      <c r="E20" s="71">
        <v>541713.14860417403</v>
      </c>
      <c r="F20" s="71">
        <v>112434.042083134</v>
      </c>
      <c r="G20" s="71">
        <v>541713.14860417403</v>
      </c>
      <c r="H20" s="71">
        <v>0.171878812114137</v>
      </c>
    </row>
    <row r="21" spans="1:8" ht="16.5">
      <c r="A21" s="71">
        <v>20</v>
      </c>
      <c r="B21" s="72">
        <v>34</v>
      </c>
      <c r="C21" s="71">
        <v>51772.46</v>
      </c>
      <c r="D21" s="71">
        <v>248537.60873949801</v>
      </c>
      <c r="E21" s="71">
        <v>180112.38367038799</v>
      </c>
      <c r="F21" s="71">
        <v>68425.225069109903</v>
      </c>
      <c r="G21" s="71">
        <v>180112.38367038799</v>
      </c>
      <c r="H21" s="71">
        <v>0.275311351936395</v>
      </c>
    </row>
    <row r="22" spans="1:8" ht="16.5">
      <c r="A22" s="71">
        <v>21</v>
      </c>
      <c r="B22" s="72">
        <v>35</v>
      </c>
      <c r="C22" s="71">
        <v>41985.048000000003</v>
      </c>
      <c r="D22" s="71">
        <v>983604.57982831902</v>
      </c>
      <c r="E22" s="71">
        <v>931527.48231294798</v>
      </c>
      <c r="F22" s="71">
        <v>52077.097515370398</v>
      </c>
      <c r="G22" s="71">
        <v>931527.48231294798</v>
      </c>
      <c r="H22" s="71">
        <v>5.29451555872789E-2</v>
      </c>
    </row>
    <row r="23" spans="1:8" ht="16.5">
      <c r="A23" s="71">
        <v>22</v>
      </c>
      <c r="B23" s="72">
        <v>36</v>
      </c>
      <c r="C23" s="71">
        <v>140387.65</v>
      </c>
      <c r="D23" s="71">
        <v>603619.72643893806</v>
      </c>
      <c r="E23" s="71">
        <v>510645.17216693901</v>
      </c>
      <c r="F23" s="71">
        <v>92974.554271998801</v>
      </c>
      <c r="G23" s="71">
        <v>510645.17216693901</v>
      </c>
      <c r="H23" s="71">
        <v>0.15402835626413899</v>
      </c>
    </row>
    <row r="24" spans="1:8" ht="16.5">
      <c r="A24" s="71">
        <v>23</v>
      </c>
      <c r="B24" s="72">
        <v>37</v>
      </c>
      <c r="C24" s="71">
        <v>158515.45600000001</v>
      </c>
      <c r="D24" s="71">
        <v>1165422.7761619501</v>
      </c>
      <c r="E24" s="71">
        <v>1011581.08678236</v>
      </c>
      <c r="F24" s="71">
        <v>153841.689379583</v>
      </c>
      <c r="G24" s="71">
        <v>1011581.08678236</v>
      </c>
      <c r="H24" s="71">
        <v>0.13200504789019599</v>
      </c>
    </row>
    <row r="25" spans="1:8" ht="16.5">
      <c r="A25" s="71">
        <v>24</v>
      </c>
      <c r="B25" s="72">
        <v>38</v>
      </c>
      <c r="C25" s="71">
        <v>259529.603</v>
      </c>
      <c r="D25" s="71">
        <v>1105800.97898801</v>
      </c>
      <c r="E25" s="71">
        <v>1080107.4541327399</v>
      </c>
      <c r="F25" s="71">
        <v>25693.524855268101</v>
      </c>
      <c r="G25" s="71">
        <v>1080107.4541327399</v>
      </c>
      <c r="H25" s="71">
        <v>2.3235216231027301E-2</v>
      </c>
    </row>
    <row r="26" spans="1:8" ht="16.5">
      <c r="A26" s="71">
        <v>25</v>
      </c>
      <c r="B26" s="72">
        <v>39</v>
      </c>
      <c r="C26" s="71">
        <v>91295.084000000003</v>
      </c>
      <c r="D26" s="71">
        <v>140272.77075437599</v>
      </c>
      <c r="E26" s="71">
        <v>105562.72300287501</v>
      </c>
      <c r="F26" s="71">
        <v>34710.0477515003</v>
      </c>
      <c r="G26" s="71">
        <v>105562.72300287501</v>
      </c>
      <c r="H26" s="71">
        <v>0.24744679644404599</v>
      </c>
    </row>
    <row r="27" spans="1:8" ht="16.5">
      <c r="A27" s="71">
        <v>26</v>
      </c>
      <c r="B27" s="72">
        <v>40</v>
      </c>
      <c r="C27" s="71">
        <v>97.097999999999999</v>
      </c>
      <c r="D27" s="71">
        <v>322.55439999999999</v>
      </c>
      <c r="E27" s="71">
        <v>260.36540000000002</v>
      </c>
      <c r="F27" s="71">
        <v>62.189</v>
      </c>
      <c r="G27" s="71">
        <v>260.36540000000002</v>
      </c>
      <c r="H27" s="71">
        <v>0.19280158633706401</v>
      </c>
    </row>
    <row r="28" spans="1:8" ht="16.5">
      <c r="A28" s="71">
        <v>27</v>
      </c>
      <c r="B28" s="72">
        <v>42</v>
      </c>
      <c r="C28" s="71">
        <v>11248.868</v>
      </c>
      <c r="D28" s="71">
        <v>169173.04980000001</v>
      </c>
      <c r="E28" s="71">
        <v>153666.80869999999</v>
      </c>
      <c r="F28" s="71">
        <v>15506.241099999999</v>
      </c>
      <c r="G28" s="71">
        <v>153666.80869999999</v>
      </c>
      <c r="H28" s="71">
        <v>9.1659050412177395E-2</v>
      </c>
    </row>
    <row r="29" spans="1:8" ht="16.5">
      <c r="A29" s="71">
        <v>28</v>
      </c>
      <c r="B29" s="72">
        <v>75</v>
      </c>
      <c r="C29" s="71">
        <v>829</v>
      </c>
      <c r="D29" s="71">
        <v>401942.30769230798</v>
      </c>
      <c r="E29" s="71">
        <v>378361.22316239303</v>
      </c>
      <c r="F29" s="71">
        <v>23581.0845299145</v>
      </c>
      <c r="G29" s="71">
        <v>378361.22316239303</v>
      </c>
      <c r="H29" s="71">
        <v>5.8667833862281998E-2</v>
      </c>
    </row>
    <row r="30" spans="1:8" ht="16.5">
      <c r="A30" s="71">
        <v>29</v>
      </c>
      <c r="B30" s="72">
        <v>76</v>
      </c>
      <c r="C30" s="71">
        <v>2567</v>
      </c>
      <c r="D30" s="71">
        <v>498611.98822393198</v>
      </c>
      <c r="E30" s="71">
        <v>473505.41687435901</v>
      </c>
      <c r="F30" s="71">
        <v>25106.571349572601</v>
      </c>
      <c r="G30" s="71">
        <v>473505.41687435901</v>
      </c>
      <c r="H30" s="71">
        <v>5.0352923600980599E-2</v>
      </c>
    </row>
    <row r="31" spans="1:8" ht="16.5">
      <c r="A31" s="71">
        <v>30</v>
      </c>
      <c r="B31" s="72">
        <v>99</v>
      </c>
      <c r="C31" s="71">
        <v>50</v>
      </c>
      <c r="D31" s="71">
        <v>24071.036003328001</v>
      </c>
      <c r="E31" s="71">
        <v>19397.0291808486</v>
      </c>
      <c r="F31" s="71">
        <v>4674.0068224793904</v>
      </c>
      <c r="G31" s="71">
        <v>19397.0291808486</v>
      </c>
      <c r="H31" s="71">
        <v>0.19417555695704899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2013-07-21T23:29:00Z</dcterms:modified>
</cp:coreProperties>
</file>