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<sst xmlns="http://schemas.openxmlformats.org/spreadsheetml/2006/main" count="114" uniqueCount="71">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</sst>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" Type="http://schemas.openxmlformats.org/officeDocument/2006/relationships/hyperlink" Target="cid:7393130e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61" Type="http://schemas.openxmlformats.org/officeDocument/2006/relationships/hyperlink" Target="cid:f456201d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4" sqref="C34:D34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3" t="s">
        <v>4</v>
      </c>
      <c r="D2" s="53"/>
      <c r="E2" s="28"/>
      <c r="F2" s="39"/>
      <c r="G2" s="29"/>
      <c r="H2" s="39"/>
      <c r="I2" s="35"/>
      <c r="J2" s="36"/>
      <c r="K2" s="37"/>
      <c r="L2" s="37"/>
    </row>
    <row r="3" spans="1:12">
      <c r="A3" s="54" t="s">
        <v>5</v>
      </c>
      <c r="B3" s="54"/>
      <c r="C3" s="54"/>
      <c r="D3" s="54"/>
      <c r="E3" s="30">
        <f>RA!D7</f>
        <v>18379825.679200001</v>
      </c>
      <c r="F3" s="40">
        <f>RA!I7</f>
        <v>1623230.8509</v>
      </c>
      <c r="G3" s="31">
        <f>E3-F3</f>
        <v>16756594.828300001</v>
      </c>
      <c r="H3" s="42">
        <f>RA!J7</f>
        <v>8.8315900228421107</v>
      </c>
      <c r="I3" s="35">
        <f>SUM(I4:I39)</f>
        <v>18379830.253251277</v>
      </c>
      <c r="J3" s="36">
        <f>SUM(J4:J39)</f>
        <v>16756594.768021911</v>
      </c>
      <c r="K3" s="37">
        <f>E3-I3</f>
        <v>-4.5740512758493423</v>
      </c>
      <c r="L3" s="37">
        <f>G3-J3</f>
        <v>6.0278089717030525E-2</v>
      </c>
    </row>
    <row r="4" spans="1:12">
      <c r="A4" s="55">
        <f>RA!A8</f>
        <v>41476</v>
      </c>
      <c r="B4" s="27">
        <v>12</v>
      </c>
      <c r="C4" s="52" t="s">
        <v>6</v>
      </c>
      <c r="D4" s="52"/>
      <c r="E4" s="30">
        <f>RA!D8</f>
        <v>627738.4425</v>
      </c>
      <c r="F4" s="40">
        <f>RA!I8</f>
        <v>101117.7868</v>
      </c>
      <c r="G4" s="31">
        <f t="shared" ref="G4:G39" si="0">E4-F4</f>
        <v>526620.6557</v>
      </c>
      <c r="H4" s="42">
        <f>RA!J8</f>
        <v>16.1082673855839</v>
      </c>
      <c r="I4" s="35">
        <f>VLOOKUP(B4,RMS!B:D,3,FALSE)</f>
        <v>627738.94657777797</v>
      </c>
      <c r="J4" s="36">
        <f>VLOOKUP(B4,RMS!B:E,4,FALSE)</f>
        <v>526620.66712222202</v>
      </c>
      <c r="K4" s="37">
        <f t="shared" ref="K4:K39" si="1">E4-I4</f>
        <v>-0.50407777796499431</v>
      </c>
      <c r="L4" s="37">
        <f t="shared" ref="L4:L39" si="2">G4-J4</f>
        <v>-1.1422222014516592E-2</v>
      </c>
    </row>
    <row r="5" spans="1:12">
      <c r="A5" s="55"/>
      <c r="B5" s="27">
        <v>13</v>
      </c>
      <c r="C5" s="52" t="s">
        <v>7</v>
      </c>
      <c r="D5" s="52"/>
      <c r="E5" s="30">
        <f>RA!D9</f>
        <v>122721.64939999999</v>
      </c>
      <c r="F5" s="40">
        <f>RA!I9</f>
        <v>23278.684000000001</v>
      </c>
      <c r="G5" s="31">
        <f t="shared" si="0"/>
        <v>99442.965399999986</v>
      </c>
      <c r="H5" s="42">
        <f>RA!J9</f>
        <v>18.968685732152501</v>
      </c>
      <c r="I5" s="35">
        <f>VLOOKUP(B5,RMS!B:D,3,FALSE)</f>
        <v>122721.642901452</v>
      </c>
      <c r="J5" s="36">
        <f>VLOOKUP(B5,RMS!B:E,4,FALSE)</f>
        <v>99442.957577792899</v>
      </c>
      <c r="K5" s="37">
        <f t="shared" si="1"/>
        <v>6.498547998489812E-3</v>
      </c>
      <c r="L5" s="37">
        <f t="shared" si="2"/>
        <v>7.8222070878837258E-3</v>
      </c>
    </row>
    <row r="6" spans="1:12">
      <c r="A6" s="55"/>
      <c r="B6" s="27">
        <v>14</v>
      </c>
      <c r="C6" s="52" t="s">
        <v>8</v>
      </c>
      <c r="D6" s="52"/>
      <c r="E6" s="30">
        <f>RA!D10</f>
        <v>200351.3553</v>
      </c>
      <c r="F6" s="40">
        <f>RA!I10</f>
        <v>40913.007400000002</v>
      </c>
      <c r="G6" s="31">
        <f t="shared" si="0"/>
        <v>159438.34789999999</v>
      </c>
      <c r="H6" s="42">
        <f>RA!J10</f>
        <v>20.420629218473799</v>
      </c>
      <c r="I6" s="35">
        <f>VLOOKUP(B6,RMS!B:D,3,FALSE)</f>
        <v>200353.915657265</v>
      </c>
      <c r="J6" s="36">
        <f>VLOOKUP(B6,RMS!B:E,4,FALSE)</f>
        <v>159438.348979487</v>
      </c>
      <c r="K6" s="37">
        <f t="shared" si="1"/>
        <v>-2.5603572649997659</v>
      </c>
      <c r="L6" s="37">
        <f t="shared" si="2"/>
        <v>-1.07948700315319E-3</v>
      </c>
    </row>
    <row r="7" spans="1:12">
      <c r="A7" s="55"/>
      <c r="B7" s="27">
        <v>15</v>
      </c>
      <c r="C7" s="52" t="s">
        <v>9</v>
      </c>
      <c r="D7" s="52"/>
      <c r="E7" s="30">
        <f>RA!D11</f>
        <v>51256.197</v>
      </c>
      <c r="F7" s="40">
        <f>RA!I11</f>
        <v>8943.2415999999994</v>
      </c>
      <c r="G7" s="31">
        <f t="shared" si="0"/>
        <v>42312.955399999999</v>
      </c>
      <c r="H7" s="42">
        <f>RA!J11</f>
        <v>17.448117736865999</v>
      </c>
      <c r="I7" s="35">
        <f>VLOOKUP(B7,RMS!B:D,3,FALSE)</f>
        <v>51256.22</v>
      </c>
      <c r="J7" s="36">
        <f>VLOOKUP(B7,RMS!B:E,4,FALSE)</f>
        <v>42312.955399999999</v>
      </c>
      <c r="K7" s="37">
        <f t="shared" si="1"/>
        <v>-2.3000000001047738E-2</v>
      </c>
      <c r="L7" s="37">
        <f t="shared" si="2"/>
        <v>0</v>
      </c>
    </row>
    <row r="8" spans="1:12">
      <c r="A8" s="55"/>
      <c r="B8" s="27">
        <v>16</v>
      </c>
      <c r="C8" s="52" t="s">
        <v>10</v>
      </c>
      <c r="D8" s="52"/>
      <c r="E8" s="30">
        <f>RA!D12</f>
        <v>163859.9063</v>
      </c>
      <c r="F8" s="40">
        <f>RA!I12</f>
        <v>9920.1463999999996</v>
      </c>
      <c r="G8" s="31">
        <f t="shared" si="0"/>
        <v>153939.7599</v>
      </c>
      <c r="H8" s="42">
        <f>RA!J12</f>
        <v>6.0540412990581602</v>
      </c>
      <c r="I8" s="35">
        <f>VLOOKUP(B8,RMS!B:D,3,FALSE)</f>
        <v>163859.920591453</v>
      </c>
      <c r="J8" s="36">
        <f>VLOOKUP(B8,RMS!B:E,4,FALSE)</f>
        <v>153939.760367521</v>
      </c>
      <c r="K8" s="37">
        <f t="shared" si="1"/>
        <v>-1.4291453000623733E-2</v>
      </c>
      <c r="L8" s="37">
        <f t="shared" si="2"/>
        <v>-4.6752099297009408E-4</v>
      </c>
    </row>
    <row r="9" spans="1:12">
      <c r="A9" s="55"/>
      <c r="B9" s="27">
        <v>17</v>
      </c>
      <c r="C9" s="52" t="s">
        <v>11</v>
      </c>
      <c r="D9" s="52"/>
      <c r="E9" s="30">
        <f>RA!D13</f>
        <v>337911.5233</v>
      </c>
      <c r="F9" s="40">
        <f>RA!I13</f>
        <v>61960.260399999999</v>
      </c>
      <c r="G9" s="31">
        <f t="shared" si="0"/>
        <v>275951.26289999997</v>
      </c>
      <c r="H9" s="42">
        <f>RA!J13</f>
        <v>18.336237780500699</v>
      </c>
      <c r="I9" s="35">
        <f>VLOOKUP(B9,RMS!B:D,3,FALSE)</f>
        <v>337911.64165128203</v>
      </c>
      <c r="J9" s="36">
        <f>VLOOKUP(B9,RMS!B:E,4,FALSE)</f>
        <v>275951.263049573</v>
      </c>
      <c r="K9" s="37">
        <f t="shared" si="1"/>
        <v>-0.1183512820280157</v>
      </c>
      <c r="L9" s="37">
        <f t="shared" si="2"/>
        <v>-1.4957302482798696E-4</v>
      </c>
    </row>
    <row r="10" spans="1:12">
      <c r="A10" s="55"/>
      <c r="B10" s="27">
        <v>18</v>
      </c>
      <c r="C10" s="52" t="s">
        <v>12</v>
      </c>
      <c r="D10" s="52"/>
      <c r="E10" s="30">
        <f>RA!D14</f>
        <v>190363.83189999999</v>
      </c>
      <c r="F10" s="40">
        <f>RA!I14</f>
        <v>12716.034900000001</v>
      </c>
      <c r="G10" s="31">
        <f t="shared" si="0"/>
        <v>177647.79699999999</v>
      </c>
      <c r="H10" s="42">
        <f>RA!J14</f>
        <v>6.6798586543897001</v>
      </c>
      <c r="I10" s="35">
        <f>VLOOKUP(B10,RMS!B:D,3,FALSE)</f>
        <v>190363.81310085501</v>
      </c>
      <c r="J10" s="36">
        <f>VLOOKUP(B10,RMS!B:E,4,FALSE)</f>
        <v>177647.79463846199</v>
      </c>
      <c r="K10" s="37">
        <f t="shared" si="1"/>
        <v>1.8799144978402182E-2</v>
      </c>
      <c r="L10" s="37">
        <f t="shared" si="2"/>
        <v>2.3615380050614476E-3</v>
      </c>
    </row>
    <row r="11" spans="1:12">
      <c r="A11" s="55"/>
      <c r="B11" s="27">
        <v>19</v>
      </c>
      <c r="C11" s="52" t="s">
        <v>13</v>
      </c>
      <c r="D11" s="52"/>
      <c r="E11" s="30">
        <f>RA!D15</f>
        <v>131920.2677</v>
      </c>
      <c r="F11" s="40">
        <f>RA!I15</f>
        <v>12299.972599999999</v>
      </c>
      <c r="G11" s="31">
        <f t="shared" si="0"/>
        <v>119620.2951</v>
      </c>
      <c r="H11" s="42">
        <f>RA!J15</f>
        <v>9.32379293526858</v>
      </c>
      <c r="I11" s="35">
        <f>VLOOKUP(B11,RMS!B:D,3,FALSE)</f>
        <v>131920.30429316199</v>
      </c>
      <c r="J11" s="36">
        <f>VLOOKUP(B11,RMS!B:E,4,FALSE)</f>
        <v>119620.295534188</v>
      </c>
      <c r="K11" s="37">
        <f t="shared" si="1"/>
        <v>-3.659316198900342E-2</v>
      </c>
      <c r="L11" s="37">
        <f t="shared" si="2"/>
        <v>-4.3418799759820104E-4</v>
      </c>
    </row>
    <row r="12" spans="1:12">
      <c r="A12" s="55"/>
      <c r="B12" s="27">
        <v>21</v>
      </c>
      <c r="C12" s="52" t="s">
        <v>14</v>
      </c>
      <c r="D12" s="52"/>
      <c r="E12" s="30">
        <f>RA!D16</f>
        <v>1098652.3226000001</v>
      </c>
      <c r="F12" s="40">
        <f>RA!I16</f>
        <v>10516.2065</v>
      </c>
      <c r="G12" s="31">
        <f t="shared" si="0"/>
        <v>1088136.1161</v>
      </c>
      <c r="H12" s="42">
        <f>RA!J16</f>
        <v>0.95719148666732201</v>
      </c>
      <c r="I12" s="35">
        <f>VLOOKUP(B12,RMS!B:D,3,FALSE)</f>
        <v>1098651.9589</v>
      </c>
      <c r="J12" s="36">
        <f>VLOOKUP(B12,RMS!B:E,4,FALSE)</f>
        <v>1088136.1161</v>
      </c>
      <c r="K12" s="37">
        <f t="shared" si="1"/>
        <v>0.36370000010356307</v>
      </c>
      <c r="L12" s="37">
        <f t="shared" si="2"/>
        <v>0</v>
      </c>
    </row>
    <row r="13" spans="1:12">
      <c r="A13" s="55"/>
      <c r="B13" s="27">
        <v>22</v>
      </c>
      <c r="C13" s="52" t="s">
        <v>15</v>
      </c>
      <c r="D13" s="52"/>
      <c r="E13" s="30">
        <f>RA!D17</f>
        <v>392899.49829999998</v>
      </c>
      <c r="F13" s="40">
        <f>RA!I17</f>
        <v>49076.250599999999</v>
      </c>
      <c r="G13" s="31">
        <f t="shared" si="0"/>
        <v>343823.24769999995</v>
      </c>
      <c r="H13" s="42">
        <f>RA!J17</f>
        <v>12.490789836165099</v>
      </c>
      <c r="I13" s="35">
        <f>VLOOKUP(B13,RMS!B:D,3,FALSE)</f>
        <v>392899.54492905998</v>
      </c>
      <c r="J13" s="36">
        <f>VLOOKUP(B13,RMS!B:E,4,FALSE)</f>
        <v>343823.24543931597</v>
      </c>
      <c r="K13" s="37">
        <f t="shared" si="1"/>
        <v>-4.6629060001578182E-2</v>
      </c>
      <c r="L13" s="37">
        <f t="shared" si="2"/>
        <v>2.2606839775107801E-3</v>
      </c>
    </row>
    <row r="14" spans="1:12">
      <c r="A14" s="55"/>
      <c r="B14" s="27">
        <v>23</v>
      </c>
      <c r="C14" s="52" t="s">
        <v>16</v>
      </c>
      <c r="D14" s="52"/>
      <c r="E14" s="30">
        <f>RA!D18</f>
        <v>1898767.5211</v>
      </c>
      <c r="F14" s="40">
        <f>RA!I18</f>
        <v>173891.6703</v>
      </c>
      <c r="G14" s="31">
        <f t="shared" si="0"/>
        <v>1724875.8508000001</v>
      </c>
      <c r="H14" s="42">
        <f>RA!J18</f>
        <v>9.1581338087803701</v>
      </c>
      <c r="I14" s="35">
        <f>VLOOKUP(B14,RMS!B:D,3,FALSE)</f>
        <v>1898767.4583752099</v>
      </c>
      <c r="J14" s="36">
        <f>VLOOKUP(B14,RMS!B:E,4,FALSE)</f>
        <v>1724875.8663504301</v>
      </c>
      <c r="K14" s="37">
        <f t="shared" si="1"/>
        <v>6.2724790070205927E-2</v>
      </c>
      <c r="L14" s="37">
        <f t="shared" si="2"/>
        <v>-1.5550429932773113E-2</v>
      </c>
    </row>
    <row r="15" spans="1:12">
      <c r="A15" s="55"/>
      <c r="B15" s="27">
        <v>24</v>
      </c>
      <c r="C15" s="52" t="s">
        <v>17</v>
      </c>
      <c r="D15" s="52"/>
      <c r="E15" s="30">
        <f>RA!D19</f>
        <v>659945.19189999998</v>
      </c>
      <c r="F15" s="40">
        <f>RA!I19</f>
        <v>32890.083500000001</v>
      </c>
      <c r="G15" s="31">
        <f t="shared" si="0"/>
        <v>627055.10840000003</v>
      </c>
      <c r="H15" s="42">
        <f>RA!J19</f>
        <v>4.9837598491033104</v>
      </c>
      <c r="I15" s="35">
        <f>VLOOKUP(B15,RMS!B:D,3,FALSE)</f>
        <v>659945.137663248</v>
      </c>
      <c r="J15" s="36">
        <f>VLOOKUP(B15,RMS!B:E,4,FALSE)</f>
        <v>627055.10845470103</v>
      </c>
      <c r="K15" s="37">
        <f t="shared" si="1"/>
        <v>5.4236751981079578E-2</v>
      </c>
      <c r="L15" s="37">
        <f t="shared" si="2"/>
        <v>-5.4700998589396477E-5</v>
      </c>
    </row>
    <row r="16" spans="1:12">
      <c r="A16" s="55"/>
      <c r="B16" s="27">
        <v>25</v>
      </c>
      <c r="C16" s="52" t="s">
        <v>18</v>
      </c>
      <c r="D16" s="52"/>
      <c r="E16" s="30">
        <f>RA!D20</f>
        <v>980737.37179999996</v>
      </c>
      <c r="F16" s="40">
        <f>RA!I20</f>
        <v>54433.684500000003</v>
      </c>
      <c r="G16" s="31">
        <f t="shared" si="0"/>
        <v>926303.68729999999</v>
      </c>
      <c r="H16" s="42">
        <f>RA!J20</f>
        <v>5.5502814581333801</v>
      </c>
      <c r="I16" s="35">
        <f>VLOOKUP(B16,RMS!B:D,3,FALSE)</f>
        <v>980737.41689999995</v>
      </c>
      <c r="J16" s="36">
        <f>VLOOKUP(B16,RMS!B:E,4,FALSE)</f>
        <v>926303.68729999999</v>
      </c>
      <c r="K16" s="37">
        <f t="shared" si="1"/>
        <v>-4.50999999884516E-2</v>
      </c>
      <c r="L16" s="37">
        <f t="shared" si="2"/>
        <v>0</v>
      </c>
    </row>
    <row r="17" spans="1:12">
      <c r="A17" s="55"/>
      <c r="B17" s="27">
        <v>26</v>
      </c>
      <c r="C17" s="52" t="s">
        <v>19</v>
      </c>
      <c r="D17" s="52"/>
      <c r="E17" s="30">
        <f>RA!D21</f>
        <v>518339.95750000002</v>
      </c>
      <c r="F17" s="40">
        <f>RA!I21</f>
        <v>2655.3076000000001</v>
      </c>
      <c r="G17" s="31">
        <f t="shared" si="0"/>
        <v>515684.64990000002</v>
      </c>
      <c r="H17" s="42">
        <f>RA!J21</f>
        <v>0.51227144687181503</v>
      </c>
      <c r="I17" s="35">
        <f>VLOOKUP(B17,RMS!B:D,3,FALSE)</f>
        <v>518339.79798671801</v>
      </c>
      <c r="J17" s="36">
        <f>VLOOKUP(B17,RMS!B:E,4,FALSE)</f>
        <v>515684.649890039</v>
      </c>
      <c r="K17" s="37">
        <f t="shared" si="1"/>
        <v>0.15951328200753778</v>
      </c>
      <c r="L17" s="37">
        <f t="shared" si="2"/>
        <v>9.9610188044607639E-6</v>
      </c>
    </row>
    <row r="18" spans="1:12">
      <c r="A18" s="55"/>
      <c r="B18" s="27">
        <v>27</v>
      </c>
      <c r="C18" s="52" t="s">
        <v>20</v>
      </c>
      <c r="D18" s="52"/>
      <c r="E18" s="30">
        <f>RA!D22</f>
        <v>1370093.017</v>
      </c>
      <c r="F18" s="40">
        <f>RA!I22</f>
        <v>153115.86429999999</v>
      </c>
      <c r="G18" s="31">
        <f t="shared" si="0"/>
        <v>1216977.1527</v>
      </c>
      <c r="H18" s="42">
        <f>RA!J22</f>
        <v>11.1755816868016</v>
      </c>
      <c r="I18" s="35">
        <f>VLOOKUP(B18,RMS!B:D,3,FALSE)</f>
        <v>1370093.4221017701</v>
      </c>
      <c r="J18" s="36">
        <f>VLOOKUP(B18,RMS!B:E,4,FALSE)</f>
        <v>1216977.1501114999</v>
      </c>
      <c r="K18" s="37">
        <f t="shared" si="1"/>
        <v>-0.40510177006945014</v>
      </c>
      <c r="L18" s="37">
        <f t="shared" si="2"/>
        <v>2.5885000359266996E-3</v>
      </c>
    </row>
    <row r="19" spans="1:12">
      <c r="A19" s="55"/>
      <c r="B19" s="27">
        <v>29</v>
      </c>
      <c r="C19" s="52" t="s">
        <v>21</v>
      </c>
      <c r="D19" s="52"/>
      <c r="E19" s="30">
        <f>RA!D23</f>
        <v>2904005.4109</v>
      </c>
      <c r="F19" s="40">
        <f>RA!I23</f>
        <v>191835.23800000001</v>
      </c>
      <c r="G19" s="31">
        <f t="shared" si="0"/>
        <v>2712170.1729000001</v>
      </c>
      <c r="H19" s="42">
        <f>RA!J23</f>
        <v>6.6058843168803598</v>
      </c>
      <c r="I19" s="35">
        <f>VLOOKUP(B19,RMS!B:D,3,FALSE)</f>
        <v>2904007.0222931602</v>
      </c>
      <c r="J19" s="36">
        <f>VLOOKUP(B19,RMS!B:E,4,FALSE)</f>
        <v>2712170.2083136798</v>
      </c>
      <c r="K19" s="37">
        <f t="shared" si="1"/>
        <v>-1.611393160186708</v>
      </c>
      <c r="L19" s="37">
        <f t="shared" si="2"/>
        <v>-3.5413679666817188E-2</v>
      </c>
    </row>
    <row r="20" spans="1:12">
      <c r="A20" s="55"/>
      <c r="B20" s="27">
        <v>31</v>
      </c>
      <c r="C20" s="52" t="s">
        <v>22</v>
      </c>
      <c r="D20" s="52"/>
      <c r="E20" s="30">
        <f>RA!D24</f>
        <v>364503.32169999997</v>
      </c>
      <c r="F20" s="40">
        <f>RA!I24</f>
        <v>56090.131200000003</v>
      </c>
      <c r="G20" s="31">
        <f t="shared" si="0"/>
        <v>308413.19049999997</v>
      </c>
      <c r="H20" s="42">
        <f>RA!J24</f>
        <v>15.388098780116</v>
      </c>
      <c r="I20" s="35">
        <f>VLOOKUP(B20,RMS!B:D,3,FALSE)</f>
        <v>364503.334455412</v>
      </c>
      <c r="J20" s="36">
        <f>VLOOKUP(B20,RMS!B:E,4,FALSE)</f>
        <v>308413.17604887002</v>
      </c>
      <c r="K20" s="37">
        <f t="shared" si="1"/>
        <v>-1.2755412026308477E-2</v>
      </c>
      <c r="L20" s="37">
        <f t="shared" si="2"/>
        <v>1.4451129944063723E-2</v>
      </c>
    </row>
    <row r="21" spans="1:12">
      <c r="A21" s="55"/>
      <c r="B21" s="27">
        <v>32</v>
      </c>
      <c r="C21" s="52" t="s">
        <v>23</v>
      </c>
      <c r="D21" s="52"/>
      <c r="E21" s="30">
        <f>RA!D25</f>
        <v>280983.41259999998</v>
      </c>
      <c r="F21" s="40">
        <f>RA!I25</f>
        <v>22841.917399999998</v>
      </c>
      <c r="G21" s="31">
        <f t="shared" si="0"/>
        <v>258141.49519999998</v>
      </c>
      <c r="H21" s="42">
        <f>RA!J25</f>
        <v>8.1292760980581793</v>
      </c>
      <c r="I21" s="35">
        <f>VLOOKUP(B21,RMS!B:D,3,FALSE)</f>
        <v>280983.40784082899</v>
      </c>
      <c r="J21" s="36">
        <f>VLOOKUP(B21,RMS!B:E,4,FALSE)</f>
        <v>258141.478403933</v>
      </c>
      <c r="K21" s="37">
        <f t="shared" si="1"/>
        <v>4.7591709881089628E-3</v>
      </c>
      <c r="L21" s="37">
        <f t="shared" si="2"/>
        <v>1.6796066978713498E-2</v>
      </c>
    </row>
    <row r="22" spans="1:12">
      <c r="A22" s="55"/>
      <c r="B22" s="27">
        <v>33</v>
      </c>
      <c r="C22" s="52" t="s">
        <v>24</v>
      </c>
      <c r="D22" s="52"/>
      <c r="E22" s="30">
        <f>RA!D26</f>
        <v>644226.17960000003</v>
      </c>
      <c r="F22" s="40">
        <f>RA!I26</f>
        <v>118438.39139999999</v>
      </c>
      <c r="G22" s="31">
        <f t="shared" si="0"/>
        <v>525787.78820000007</v>
      </c>
      <c r="H22" s="42">
        <f>RA!J26</f>
        <v>18.384597700381899</v>
      </c>
      <c r="I22" s="35">
        <f>VLOOKUP(B22,RMS!B:D,3,FALSE)</f>
        <v>644226.17212657898</v>
      </c>
      <c r="J22" s="36">
        <f>VLOOKUP(B22,RMS!B:E,4,FALSE)</f>
        <v>525787.91693653294</v>
      </c>
      <c r="K22" s="37">
        <f t="shared" si="1"/>
        <v>7.4734210502356291E-3</v>
      </c>
      <c r="L22" s="37">
        <f t="shared" si="2"/>
        <v>-0.12873653287533671</v>
      </c>
    </row>
    <row r="23" spans="1:12">
      <c r="A23" s="55"/>
      <c r="B23" s="27">
        <v>34</v>
      </c>
      <c r="C23" s="52" t="s">
        <v>25</v>
      </c>
      <c r="D23" s="52"/>
      <c r="E23" s="30">
        <f>RA!D27</f>
        <v>287012.08559999999</v>
      </c>
      <c r="F23" s="40">
        <f>RA!I27</f>
        <v>79964.973400000003</v>
      </c>
      <c r="G23" s="31">
        <f t="shared" si="0"/>
        <v>207047.11219999997</v>
      </c>
      <c r="H23" s="42">
        <f>RA!J27</f>
        <v>27.861186832196601</v>
      </c>
      <c r="I23" s="35">
        <f>VLOOKUP(B23,RMS!B:D,3,FALSE)</f>
        <v>287012.01158214197</v>
      </c>
      <c r="J23" s="36">
        <f>VLOOKUP(B23,RMS!B:E,4,FALSE)</f>
        <v>207047.11087495799</v>
      </c>
      <c r="K23" s="37">
        <f t="shared" si="1"/>
        <v>7.4017858016304672E-2</v>
      </c>
      <c r="L23" s="37">
        <f t="shared" si="2"/>
        <v>1.3250419870018959E-3</v>
      </c>
    </row>
    <row r="24" spans="1:12">
      <c r="A24" s="55"/>
      <c r="B24" s="27">
        <v>35</v>
      </c>
      <c r="C24" s="52" t="s">
        <v>26</v>
      </c>
      <c r="D24" s="52"/>
      <c r="E24" s="30">
        <f>RA!D28</f>
        <v>999313.19070000004</v>
      </c>
      <c r="F24" s="40">
        <f>RA!I28</f>
        <v>44343.212500000001</v>
      </c>
      <c r="G24" s="31">
        <f t="shared" si="0"/>
        <v>954969.97820000001</v>
      </c>
      <c r="H24" s="42">
        <f>RA!J28</f>
        <v>4.4373688762117096</v>
      </c>
      <c r="I24" s="35">
        <f>VLOOKUP(B24,RMS!B:D,3,FALSE)</f>
        <v>999313.190251327</v>
      </c>
      <c r="J24" s="36">
        <f>VLOOKUP(B24,RMS!B:E,4,FALSE)</f>
        <v>954969.95678276697</v>
      </c>
      <c r="K24" s="37">
        <f t="shared" si="1"/>
        <v>4.4867303222417831E-4</v>
      </c>
      <c r="L24" s="37">
        <f t="shared" si="2"/>
        <v>2.1417233045212924E-2</v>
      </c>
    </row>
    <row r="25" spans="1:12">
      <c r="A25" s="55"/>
      <c r="B25" s="27">
        <v>36</v>
      </c>
      <c r="C25" s="52" t="s">
        <v>27</v>
      </c>
      <c r="D25" s="52"/>
      <c r="E25" s="30">
        <f>RA!D29</f>
        <v>657593.86349999998</v>
      </c>
      <c r="F25" s="40">
        <f>RA!I29</f>
        <v>79499.863899999997</v>
      </c>
      <c r="G25" s="31">
        <f t="shared" si="0"/>
        <v>578093.99959999998</v>
      </c>
      <c r="H25" s="42">
        <f>RA!J29</f>
        <v>12.089508177109099</v>
      </c>
      <c r="I25" s="35">
        <f>VLOOKUP(B25,RMS!B:D,3,FALSE)</f>
        <v>657593.86441592895</v>
      </c>
      <c r="J25" s="36">
        <f>VLOOKUP(B25,RMS!B:E,4,FALSE)</f>
        <v>578094.01698333002</v>
      </c>
      <c r="K25" s="37">
        <f t="shared" si="1"/>
        <v>-9.1592897661030293E-4</v>
      </c>
      <c r="L25" s="37">
        <f t="shared" si="2"/>
        <v>-1.7383330035954714E-2</v>
      </c>
    </row>
    <row r="26" spans="1:12">
      <c r="A26" s="55"/>
      <c r="B26" s="27">
        <v>37</v>
      </c>
      <c r="C26" s="52" t="s">
        <v>28</v>
      </c>
      <c r="D26" s="52"/>
      <c r="E26" s="30">
        <f>RA!D30</f>
        <v>1113163.4179</v>
      </c>
      <c r="F26" s="40">
        <f>RA!I30</f>
        <v>147843.42329999999</v>
      </c>
      <c r="G26" s="31">
        <f t="shared" si="0"/>
        <v>965319.99459999998</v>
      </c>
      <c r="H26" s="42">
        <f>RA!J30</f>
        <v>13.2813763839732</v>
      </c>
      <c r="I26" s="35">
        <f>VLOOKUP(B26,RMS!B:D,3,FALSE)</f>
        <v>1113163.43210708</v>
      </c>
      <c r="J26" s="36">
        <f>VLOOKUP(B26,RMS!B:E,4,FALSE)</f>
        <v>965319.97594249703</v>
      </c>
      <c r="K26" s="37">
        <f t="shared" si="1"/>
        <v>-1.4207080006599426E-2</v>
      </c>
      <c r="L26" s="37">
        <f t="shared" si="2"/>
        <v>1.8657502951100469E-2</v>
      </c>
    </row>
    <row r="27" spans="1:12">
      <c r="A27" s="55"/>
      <c r="B27" s="27">
        <v>38</v>
      </c>
      <c r="C27" s="52" t="s">
        <v>29</v>
      </c>
      <c r="D27" s="52"/>
      <c r="E27" s="30">
        <f>RA!D31</f>
        <v>1133909.4966</v>
      </c>
      <c r="F27" s="40">
        <f>RA!I31</f>
        <v>31752.340199999999</v>
      </c>
      <c r="G27" s="31">
        <f t="shared" si="0"/>
        <v>1102157.1564</v>
      </c>
      <c r="H27" s="42">
        <f>RA!J31</f>
        <v>2.8002534854155998</v>
      </c>
      <c r="I27" s="35">
        <f>VLOOKUP(B27,RMS!B:D,3,FALSE)</f>
        <v>1133909.53214196</v>
      </c>
      <c r="J27" s="36">
        <f>VLOOKUP(B27,RMS!B:E,4,FALSE)</f>
        <v>1102156.9447663701</v>
      </c>
      <c r="K27" s="37">
        <f t="shared" si="1"/>
        <v>-3.5541960038244724E-2</v>
      </c>
      <c r="L27" s="37">
        <f t="shared" si="2"/>
        <v>0.21163362986408174</v>
      </c>
    </row>
    <row r="28" spans="1:12">
      <c r="A28" s="55"/>
      <c r="B28" s="27">
        <v>39</v>
      </c>
      <c r="C28" s="52" t="s">
        <v>30</v>
      </c>
      <c r="D28" s="52"/>
      <c r="E28" s="30">
        <f>RA!D32</f>
        <v>153564.43040000001</v>
      </c>
      <c r="F28" s="40">
        <f>RA!I32</f>
        <v>37598.324699999997</v>
      </c>
      <c r="G28" s="31">
        <f t="shared" si="0"/>
        <v>115966.10570000001</v>
      </c>
      <c r="H28" s="42">
        <f>RA!J32</f>
        <v>24.483745748976499</v>
      </c>
      <c r="I28" s="35">
        <f>VLOOKUP(B28,RMS!B:D,3,FALSE)</f>
        <v>153564.33598637799</v>
      </c>
      <c r="J28" s="36">
        <f>VLOOKUP(B28,RMS!B:E,4,FALSE)</f>
        <v>115966.12324827899</v>
      </c>
      <c r="K28" s="37">
        <f t="shared" si="1"/>
        <v>9.4413622020510957E-2</v>
      </c>
      <c r="L28" s="37">
        <f t="shared" si="2"/>
        <v>-1.7548278978210874E-2</v>
      </c>
    </row>
    <row r="29" spans="1:12">
      <c r="A29" s="55"/>
      <c r="B29" s="27">
        <v>40</v>
      </c>
      <c r="C29" s="52" t="s">
        <v>31</v>
      </c>
      <c r="D29" s="52"/>
      <c r="E29" s="30">
        <f>RA!D33</f>
        <v>-277.77780000000001</v>
      </c>
      <c r="F29" s="40">
        <f>RA!I33</f>
        <v>-61.312600000000003</v>
      </c>
      <c r="G29" s="31">
        <f t="shared" si="0"/>
        <v>-216.46520000000001</v>
      </c>
      <c r="H29" s="42">
        <f>RA!J33</f>
        <v>22.072534234197299</v>
      </c>
      <c r="I29" s="35">
        <f>VLOOKUP(B29,RMS!B:D,3,FALSE)</f>
        <v>-277.77780000000001</v>
      </c>
      <c r="J29" s="36">
        <f>VLOOKUP(B29,RMS!B:E,4,FALSE)</f>
        <v>-216.46520000000001</v>
      </c>
      <c r="K29" s="37">
        <f t="shared" si="1"/>
        <v>0</v>
      </c>
      <c r="L29" s="37">
        <f t="shared" si="2"/>
        <v>0</v>
      </c>
    </row>
    <row r="30" spans="1:12">
      <c r="A30" s="55"/>
      <c r="B30" s="27">
        <v>41</v>
      </c>
      <c r="C30" s="52" t="s">
        <v>40</v>
      </c>
      <c r="D30" s="52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5"/>
      <c r="B31" s="27">
        <v>42</v>
      </c>
      <c r="C31" s="52" t="s">
        <v>32</v>
      </c>
      <c r="D31" s="52"/>
      <c r="E31" s="30">
        <f>RA!D35</f>
        <v>183151.27129999999</v>
      </c>
      <c r="F31" s="40">
        <f>RA!I35</f>
        <v>17427.786400000001</v>
      </c>
      <c r="G31" s="31">
        <f t="shared" si="0"/>
        <v>165723.48489999998</v>
      </c>
      <c r="H31" s="42">
        <f>RA!J35</f>
        <v>9.5155148398907095</v>
      </c>
      <c r="I31" s="35">
        <f>VLOOKUP(B31,RMS!B:D,3,FALSE)</f>
        <v>183151.2702</v>
      </c>
      <c r="J31" s="36">
        <f>VLOOKUP(B31,RMS!B:E,4,FALSE)</f>
        <v>165723.4981</v>
      </c>
      <c r="K31" s="37">
        <f t="shared" si="1"/>
        <v>1.0999999940395355E-3</v>
      </c>
      <c r="L31" s="37">
        <f t="shared" si="2"/>
        <v>-1.3200000015785918E-2</v>
      </c>
    </row>
    <row r="32" spans="1:12">
      <c r="A32" s="55"/>
      <c r="B32" s="27">
        <v>71</v>
      </c>
      <c r="C32" s="52" t="s">
        <v>41</v>
      </c>
      <c r="D32" s="52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5"/>
      <c r="B33" s="27">
        <v>72</v>
      </c>
      <c r="C33" s="52" t="s">
        <v>42</v>
      </c>
      <c r="D33" s="52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5"/>
      <c r="B34" s="27">
        <v>73</v>
      </c>
      <c r="C34" s="52" t="s">
        <v>43</v>
      </c>
      <c r="D34" s="52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5"/>
      <c r="B35" s="27">
        <v>75</v>
      </c>
      <c r="C35" s="52" t="s">
        <v>33</v>
      </c>
      <c r="D35" s="52"/>
      <c r="E35" s="30">
        <f>RA!D39</f>
        <v>419852.99170000001</v>
      </c>
      <c r="F35" s="40">
        <f>RA!I39</f>
        <v>21383.794999999998</v>
      </c>
      <c r="G35" s="31">
        <f t="shared" si="0"/>
        <v>398469.19670000003</v>
      </c>
      <c r="H35" s="42">
        <f>RA!J39</f>
        <v>5.0931624694196502</v>
      </c>
      <c r="I35" s="35">
        <f>VLOOKUP(B35,RMS!B:D,3,FALSE)</f>
        <v>419852.99145299097</v>
      </c>
      <c r="J35" s="36">
        <f>VLOOKUP(B35,RMS!B:E,4,FALSE)</f>
        <v>398469.19401709398</v>
      </c>
      <c r="K35" s="37">
        <f t="shared" si="1"/>
        <v>2.4700904032215476E-4</v>
      </c>
      <c r="L35" s="37">
        <f t="shared" si="2"/>
        <v>2.6829060516320169E-3</v>
      </c>
    </row>
    <row r="36" spans="1:12">
      <c r="A36" s="55"/>
      <c r="B36" s="27">
        <v>76</v>
      </c>
      <c r="C36" s="52" t="s">
        <v>34</v>
      </c>
      <c r="D36" s="52"/>
      <c r="E36" s="30">
        <f>RA!D40</f>
        <v>481574.35359999997</v>
      </c>
      <c r="F36" s="40">
        <f>RA!I40</f>
        <v>24755.1194</v>
      </c>
      <c r="G36" s="31">
        <f t="shared" si="0"/>
        <v>456819.23419999995</v>
      </c>
      <c r="H36" s="42">
        <f>RA!J40</f>
        <v>5.14045634177642</v>
      </c>
      <c r="I36" s="35">
        <f>VLOOKUP(B36,RMS!B:D,3,FALSE)</f>
        <v>481574.34748632502</v>
      </c>
      <c r="J36" s="36">
        <f>VLOOKUP(B36,RMS!B:E,4,FALSE)</f>
        <v>456819.23468290601</v>
      </c>
      <c r="K36" s="37">
        <f t="shared" si="1"/>
        <v>6.1136749573051929E-3</v>
      </c>
      <c r="L36" s="37">
        <f t="shared" si="2"/>
        <v>-4.8290606355294585E-4</v>
      </c>
    </row>
    <row r="37" spans="1:12">
      <c r="A37" s="55"/>
      <c r="B37" s="27">
        <v>77</v>
      </c>
      <c r="C37" s="52" t="s">
        <v>44</v>
      </c>
      <c r="D37" s="52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5"/>
      <c r="B38" s="27">
        <v>78</v>
      </c>
      <c r="C38" s="52" t="s">
        <v>45</v>
      </c>
      <c r="D38" s="52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5"/>
      <c r="B39" s="27">
        <v>99</v>
      </c>
      <c r="C39" s="52" t="s">
        <v>35</v>
      </c>
      <c r="D39" s="52"/>
      <c r="E39" s="30">
        <f>RA!D43</f>
        <v>11691.9773</v>
      </c>
      <c r="F39" s="40">
        <f>RA!I43</f>
        <v>1789.4453000000001</v>
      </c>
      <c r="G39" s="31">
        <f t="shared" si="0"/>
        <v>9902.5320000000011</v>
      </c>
      <c r="H39" s="42">
        <f>RA!J43</f>
        <v>15.3048988557308</v>
      </c>
      <c r="I39" s="35">
        <f>VLOOKUP(B39,RMS!B:D,3,FALSE)</f>
        <v>11691.9770819151</v>
      </c>
      <c r="J39" s="36">
        <f>VLOOKUP(B39,RMS!B:E,4,FALSE)</f>
        <v>9902.5318054610107</v>
      </c>
      <c r="K39" s="37">
        <f t="shared" si="1"/>
        <v>2.1808490055263974E-4</v>
      </c>
      <c r="L39" s="37">
        <f t="shared" si="2"/>
        <v>1.94538990399451E-4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43" t="s">
        <v>54</v>
      </c>
      <c r="W1" s="60"/>
    </row>
    <row r="2" spans="1:23" ht="12.7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43"/>
      <c r="W2" s="60"/>
    </row>
    <row r="3" spans="1:23" ht="23.25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13" t="s">
        <v>55</v>
      </c>
      <c r="W3" s="60"/>
    </row>
    <row r="4" spans="1:23" ht="12.75" thickTop="1" thickBo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W4" s="60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1" t="s">
        <v>4</v>
      </c>
      <c r="C6" s="6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3" t="s">
        <v>5</v>
      </c>
      <c r="B7" s="64"/>
      <c r="C7" s="65"/>
      <c r="D7" s="7">
        <v>18379825.679200001</v>
      </c>
      <c r="E7" s="7">
        <v>20192589</v>
      </c>
      <c r="F7" s="44">
        <v>91.022630526476902</v>
      </c>
      <c r="G7" s="16"/>
      <c r="H7" s="16"/>
      <c r="I7" s="7">
        <v>1623230.8509</v>
      </c>
      <c r="J7" s="44">
        <v>8.8315900228421107</v>
      </c>
      <c r="K7" s="16"/>
      <c r="L7" s="16"/>
      <c r="M7" s="16"/>
      <c r="N7" s="7">
        <v>332690381.40920001</v>
      </c>
      <c r="O7" s="7">
        <v>1190603354.1417</v>
      </c>
      <c r="P7" s="7">
        <v>1905691</v>
      </c>
      <c r="Q7" s="7">
        <v>1813509</v>
      </c>
      <c r="R7" s="7">
        <v>5.0830737537006998</v>
      </c>
      <c r="S7" s="7">
        <v>11.0744101948322</v>
      </c>
      <c r="T7" s="7">
        <v>11.280193274640499</v>
      </c>
      <c r="U7" s="45">
        <v>-1.8242868255716</v>
      </c>
    </row>
    <row r="8" spans="1:23" ht="12" thickBot="1">
      <c r="A8" s="66">
        <v>41476</v>
      </c>
      <c r="B8" s="56" t="s">
        <v>6</v>
      </c>
      <c r="C8" s="57"/>
      <c r="D8" s="8">
        <v>627738.4425</v>
      </c>
      <c r="E8" s="8">
        <v>578177</v>
      </c>
      <c r="F8" s="46">
        <v>108.572019035693</v>
      </c>
      <c r="G8" s="9"/>
      <c r="H8" s="9"/>
      <c r="I8" s="8">
        <v>101117.7868</v>
      </c>
      <c r="J8" s="46">
        <v>16.1082673855839</v>
      </c>
      <c r="K8" s="9"/>
      <c r="L8" s="9"/>
      <c r="M8" s="9"/>
      <c r="N8" s="8">
        <v>11794371.270400001</v>
      </c>
      <c r="O8" s="8">
        <v>37260141.514799997</v>
      </c>
      <c r="P8" s="8">
        <v>57134</v>
      </c>
      <c r="Q8" s="8">
        <v>51514</v>
      </c>
      <c r="R8" s="8">
        <v>10.909655627596401</v>
      </c>
      <c r="S8" s="8">
        <v>12.9490026954178</v>
      </c>
      <c r="T8" s="8">
        <v>13.021856194432599</v>
      </c>
      <c r="U8" s="47">
        <v>-0.55947092278548805</v>
      </c>
    </row>
    <row r="9" spans="1:23" ht="12" thickBot="1">
      <c r="A9" s="67"/>
      <c r="B9" s="56" t="s">
        <v>7</v>
      </c>
      <c r="C9" s="57"/>
      <c r="D9" s="8">
        <v>122721.64939999999</v>
      </c>
      <c r="E9" s="8">
        <v>130708</v>
      </c>
      <c r="F9" s="46">
        <v>93.889929767114495</v>
      </c>
      <c r="G9" s="9"/>
      <c r="H9" s="9"/>
      <c r="I9" s="8">
        <v>23278.684000000001</v>
      </c>
      <c r="J9" s="46">
        <v>18.968685732152501</v>
      </c>
      <c r="K9" s="9"/>
      <c r="L9" s="9"/>
      <c r="M9" s="9"/>
      <c r="N9" s="8">
        <v>2281159.4123</v>
      </c>
      <c r="O9" s="8">
        <v>7364134.6336000003</v>
      </c>
      <c r="P9" s="8">
        <v>10968</v>
      </c>
      <c r="Q9" s="8">
        <v>10167</v>
      </c>
      <c r="R9" s="8">
        <v>7.8784302154027799</v>
      </c>
      <c r="S9" s="8">
        <v>12.867601203501099</v>
      </c>
      <c r="T9" s="8">
        <v>12.7464424117242</v>
      </c>
      <c r="U9" s="47">
        <v>0.95053025670477398</v>
      </c>
    </row>
    <row r="10" spans="1:23" ht="12" thickBot="1">
      <c r="A10" s="67"/>
      <c r="B10" s="56" t="s">
        <v>8</v>
      </c>
      <c r="C10" s="57"/>
      <c r="D10" s="8">
        <v>200351.3553</v>
      </c>
      <c r="E10" s="8">
        <v>187367</v>
      </c>
      <c r="F10" s="46">
        <v>106.92990510602201</v>
      </c>
      <c r="G10" s="9"/>
      <c r="H10" s="9"/>
      <c r="I10" s="8">
        <v>40913.007400000002</v>
      </c>
      <c r="J10" s="46">
        <v>20.420629218473799</v>
      </c>
      <c r="K10" s="9"/>
      <c r="L10" s="9"/>
      <c r="M10" s="9"/>
      <c r="N10" s="8">
        <v>3446238.3437999999</v>
      </c>
      <c r="O10" s="8">
        <v>11857542.5063</v>
      </c>
      <c r="P10" s="8">
        <v>113720</v>
      </c>
      <c r="Q10" s="8">
        <v>107575</v>
      </c>
      <c r="R10" s="8">
        <v>5.71229374854751</v>
      </c>
      <c r="S10" s="8">
        <v>2.0832763805838899</v>
      </c>
      <c r="T10" s="8">
        <v>1.9986006042296101</v>
      </c>
      <c r="U10" s="47">
        <v>4.23675326501378</v>
      </c>
    </row>
    <row r="11" spans="1:23" ht="12" thickBot="1">
      <c r="A11" s="67"/>
      <c r="B11" s="56" t="s">
        <v>9</v>
      </c>
      <c r="C11" s="57"/>
      <c r="D11" s="8">
        <v>51256.197</v>
      </c>
      <c r="E11" s="8">
        <v>58677</v>
      </c>
      <c r="F11" s="46">
        <v>87.353131550692794</v>
      </c>
      <c r="G11" s="9"/>
      <c r="H11" s="9"/>
      <c r="I11" s="8">
        <v>8943.2415999999994</v>
      </c>
      <c r="J11" s="46">
        <v>17.448117736865999</v>
      </c>
      <c r="K11" s="9"/>
      <c r="L11" s="9"/>
      <c r="M11" s="9"/>
      <c r="N11" s="8">
        <v>1050193.6259999999</v>
      </c>
      <c r="O11" s="8">
        <v>4269013.9336999999</v>
      </c>
      <c r="P11" s="8">
        <v>3636</v>
      </c>
      <c r="Q11" s="8">
        <v>3389</v>
      </c>
      <c r="R11" s="8">
        <v>7.2882856299793399</v>
      </c>
      <c r="S11" s="8">
        <v>16.721540154015401</v>
      </c>
      <c r="T11" s="8">
        <v>17.577571555031</v>
      </c>
      <c r="U11" s="47">
        <v>-4.8700208577479396</v>
      </c>
    </row>
    <row r="12" spans="1:23" ht="12" thickBot="1">
      <c r="A12" s="67"/>
      <c r="B12" s="56" t="s">
        <v>10</v>
      </c>
      <c r="C12" s="57"/>
      <c r="D12" s="8">
        <v>163859.9063</v>
      </c>
      <c r="E12" s="8">
        <v>207520</v>
      </c>
      <c r="F12" s="46">
        <v>78.961018841557504</v>
      </c>
      <c r="G12" s="9"/>
      <c r="H12" s="9"/>
      <c r="I12" s="8">
        <v>9920.1463999999996</v>
      </c>
      <c r="J12" s="46">
        <v>6.0540412990581602</v>
      </c>
      <c r="K12" s="9"/>
      <c r="L12" s="9"/>
      <c r="M12" s="9"/>
      <c r="N12" s="8">
        <v>3585170.0310999998</v>
      </c>
      <c r="O12" s="8">
        <v>16626560.811899999</v>
      </c>
      <c r="P12" s="8">
        <v>3051</v>
      </c>
      <c r="Q12" s="8">
        <v>2941</v>
      </c>
      <c r="R12" s="8">
        <v>3.7402244134648002</v>
      </c>
      <c r="S12" s="8">
        <v>63.7958079318256</v>
      </c>
      <c r="T12" s="8">
        <v>62.817545052703203</v>
      </c>
      <c r="U12" s="47">
        <v>1.5573083575643101</v>
      </c>
    </row>
    <row r="13" spans="1:23" ht="12" thickBot="1">
      <c r="A13" s="67"/>
      <c r="B13" s="56" t="s">
        <v>11</v>
      </c>
      <c r="C13" s="57"/>
      <c r="D13" s="8">
        <v>337911.5233</v>
      </c>
      <c r="E13" s="8">
        <v>405543</v>
      </c>
      <c r="F13" s="46">
        <v>83.323229176684094</v>
      </c>
      <c r="G13" s="9"/>
      <c r="H13" s="9"/>
      <c r="I13" s="8">
        <v>61960.260399999999</v>
      </c>
      <c r="J13" s="46">
        <v>18.336237780500699</v>
      </c>
      <c r="K13" s="9"/>
      <c r="L13" s="9"/>
      <c r="M13" s="9"/>
      <c r="N13" s="8">
        <v>6199886.5257999999</v>
      </c>
      <c r="O13" s="8">
        <v>20930203.798099998</v>
      </c>
      <c r="P13" s="8">
        <v>21145</v>
      </c>
      <c r="Q13" s="8">
        <v>19564</v>
      </c>
      <c r="R13" s="8">
        <v>8.0811694949907995</v>
      </c>
      <c r="S13" s="8">
        <v>18.8104691416411</v>
      </c>
      <c r="T13" s="8">
        <v>18.5129651400532</v>
      </c>
      <c r="U13" s="47">
        <v>1.60700352070686</v>
      </c>
    </row>
    <row r="14" spans="1:23" ht="12" thickBot="1">
      <c r="A14" s="67"/>
      <c r="B14" s="56" t="s">
        <v>12</v>
      </c>
      <c r="C14" s="57"/>
      <c r="D14" s="8">
        <v>190363.83189999999</v>
      </c>
      <c r="E14" s="8">
        <v>184601</v>
      </c>
      <c r="F14" s="46">
        <v>103.121777184306</v>
      </c>
      <c r="G14" s="9"/>
      <c r="H14" s="9"/>
      <c r="I14" s="8">
        <v>12716.034900000001</v>
      </c>
      <c r="J14" s="46">
        <v>6.6798586543897001</v>
      </c>
      <c r="K14" s="9"/>
      <c r="L14" s="9"/>
      <c r="M14" s="9"/>
      <c r="N14" s="8">
        <v>3341005.4471</v>
      </c>
      <c r="O14" s="8">
        <v>11966729.069399999</v>
      </c>
      <c r="P14" s="8">
        <v>4590</v>
      </c>
      <c r="Q14" s="8">
        <v>4133</v>
      </c>
      <c r="R14" s="8">
        <v>11.057343334139899</v>
      </c>
      <c r="S14" s="8">
        <v>48.897113289760398</v>
      </c>
      <c r="T14" s="8">
        <v>49.213670457294903</v>
      </c>
      <c r="U14" s="47">
        <v>-0.64323015250262705</v>
      </c>
    </row>
    <row r="15" spans="1:23" ht="12" thickBot="1">
      <c r="A15" s="67"/>
      <c r="B15" s="56" t="s">
        <v>13</v>
      </c>
      <c r="C15" s="57"/>
      <c r="D15" s="8">
        <v>131920.2677</v>
      </c>
      <c r="E15" s="8">
        <v>127335</v>
      </c>
      <c r="F15" s="46">
        <v>103.600948443083</v>
      </c>
      <c r="G15" s="9"/>
      <c r="H15" s="9"/>
      <c r="I15" s="8">
        <v>12299.972599999999</v>
      </c>
      <c r="J15" s="46">
        <v>9.32379293526858</v>
      </c>
      <c r="K15" s="9"/>
      <c r="L15" s="9"/>
      <c r="M15" s="9"/>
      <c r="N15" s="8">
        <v>2518945.8097000001</v>
      </c>
      <c r="O15" s="8">
        <v>8026597.6194000002</v>
      </c>
      <c r="P15" s="8">
        <v>7865</v>
      </c>
      <c r="Q15" s="8">
        <v>7863</v>
      </c>
      <c r="R15" s="8">
        <v>2.5435584382549E-2</v>
      </c>
      <c r="S15" s="8">
        <v>19.805314685314698</v>
      </c>
      <c r="T15" s="8">
        <v>20.652766119801601</v>
      </c>
      <c r="U15" s="47">
        <v>-4.1033313870455004</v>
      </c>
    </row>
    <row r="16" spans="1:23" ht="12" thickBot="1">
      <c r="A16" s="67"/>
      <c r="B16" s="56" t="s">
        <v>14</v>
      </c>
      <c r="C16" s="57"/>
      <c r="D16" s="8">
        <v>1098652.3226000001</v>
      </c>
      <c r="E16" s="8">
        <v>1017080</v>
      </c>
      <c r="F16" s="46">
        <v>108.02024645062301</v>
      </c>
      <c r="G16" s="9"/>
      <c r="H16" s="9"/>
      <c r="I16" s="8">
        <v>10516.2065</v>
      </c>
      <c r="J16" s="46">
        <v>0.95719148666732201</v>
      </c>
      <c r="K16" s="9"/>
      <c r="L16" s="9"/>
      <c r="M16" s="9"/>
      <c r="N16" s="8">
        <v>19725658.524</v>
      </c>
      <c r="O16" s="8">
        <v>66421653.934299998</v>
      </c>
      <c r="P16" s="8">
        <v>126577</v>
      </c>
      <c r="Q16" s="8">
        <v>127148</v>
      </c>
      <c r="R16" s="8">
        <v>-0.44908295844212598</v>
      </c>
      <c r="S16" s="8">
        <v>10.141342265972501</v>
      </c>
      <c r="T16" s="8">
        <v>9.9150356277723599</v>
      </c>
      <c r="U16" s="47">
        <v>2.2824591529074998</v>
      </c>
    </row>
    <row r="17" spans="1:21" ht="12" thickBot="1">
      <c r="A17" s="67"/>
      <c r="B17" s="56" t="s">
        <v>15</v>
      </c>
      <c r="C17" s="57"/>
      <c r="D17" s="8">
        <v>392899.49829999998</v>
      </c>
      <c r="E17" s="8">
        <v>533125</v>
      </c>
      <c r="F17" s="46">
        <v>73.697443995310707</v>
      </c>
      <c r="G17" s="9"/>
      <c r="H17" s="9"/>
      <c r="I17" s="8">
        <v>49076.250599999999</v>
      </c>
      <c r="J17" s="46">
        <v>12.490789836165099</v>
      </c>
      <c r="K17" s="9"/>
      <c r="L17" s="9"/>
      <c r="M17" s="9"/>
      <c r="N17" s="8">
        <v>9675946.9918000009</v>
      </c>
      <c r="O17" s="8">
        <v>46527616.107600003</v>
      </c>
      <c r="P17" s="8">
        <v>14380</v>
      </c>
      <c r="Q17" s="8">
        <v>14344</v>
      </c>
      <c r="R17" s="8">
        <v>0.25097601784718199</v>
      </c>
      <c r="S17" s="8">
        <v>32.093859527120998</v>
      </c>
      <c r="T17" s="8">
        <v>59.718563162297798</v>
      </c>
      <c r="U17" s="47">
        <v>-46.2581518582436</v>
      </c>
    </row>
    <row r="18" spans="1:21" ht="12" thickBot="1">
      <c r="A18" s="67"/>
      <c r="B18" s="56" t="s">
        <v>16</v>
      </c>
      <c r="C18" s="57"/>
      <c r="D18" s="8">
        <v>1898767.5211</v>
      </c>
      <c r="E18" s="8">
        <v>1855221</v>
      </c>
      <c r="F18" s="46">
        <v>102.34724170867</v>
      </c>
      <c r="G18" s="9"/>
      <c r="H18" s="9"/>
      <c r="I18" s="8">
        <v>173891.6703</v>
      </c>
      <c r="J18" s="46">
        <v>9.1581338087803701</v>
      </c>
      <c r="K18" s="9"/>
      <c r="L18" s="9"/>
      <c r="M18" s="9"/>
      <c r="N18" s="8">
        <v>34212318.330700003</v>
      </c>
      <c r="O18" s="8">
        <v>114706491.5843</v>
      </c>
      <c r="P18" s="8">
        <v>287955</v>
      </c>
      <c r="Q18" s="8">
        <v>269260</v>
      </c>
      <c r="R18" s="8">
        <v>6.94310332021095</v>
      </c>
      <c r="S18" s="8">
        <v>7.7215157364865998</v>
      </c>
      <c r="T18" s="8">
        <v>7.7694149766025404</v>
      </c>
      <c r="U18" s="47">
        <v>-0.61651025540769799</v>
      </c>
    </row>
    <row r="19" spans="1:21" ht="12" thickBot="1">
      <c r="A19" s="67"/>
      <c r="B19" s="56" t="s">
        <v>17</v>
      </c>
      <c r="C19" s="57"/>
      <c r="D19" s="8">
        <v>659945.19189999998</v>
      </c>
      <c r="E19" s="8">
        <v>580652</v>
      </c>
      <c r="F19" s="46">
        <v>113.65588888008701</v>
      </c>
      <c r="G19" s="9"/>
      <c r="H19" s="9"/>
      <c r="I19" s="8">
        <v>32890.083500000001</v>
      </c>
      <c r="J19" s="46">
        <v>4.9837598491033104</v>
      </c>
      <c r="K19" s="9"/>
      <c r="L19" s="9"/>
      <c r="M19" s="9"/>
      <c r="N19" s="8">
        <v>10117157.797599999</v>
      </c>
      <c r="O19" s="8">
        <v>42173181.354800001</v>
      </c>
      <c r="P19" s="8">
        <v>21020</v>
      </c>
      <c r="Q19" s="8">
        <v>19631</v>
      </c>
      <c r="R19" s="8">
        <v>7.0755437827925203</v>
      </c>
      <c r="S19" s="8">
        <v>37.293158896289299</v>
      </c>
      <c r="T19" s="8">
        <v>36.483045183638097</v>
      </c>
      <c r="U19" s="47">
        <v>2.2205210902034098</v>
      </c>
    </row>
    <row r="20" spans="1:21" ht="12" thickBot="1">
      <c r="A20" s="67"/>
      <c r="B20" s="56" t="s">
        <v>18</v>
      </c>
      <c r="C20" s="57"/>
      <c r="D20" s="8">
        <v>980737.37179999996</v>
      </c>
      <c r="E20" s="8">
        <v>988177</v>
      </c>
      <c r="F20" s="46">
        <v>99.247136069752699</v>
      </c>
      <c r="G20" s="9"/>
      <c r="H20" s="9"/>
      <c r="I20" s="8">
        <v>54433.684500000003</v>
      </c>
      <c r="J20" s="46">
        <v>5.5502814581333801</v>
      </c>
      <c r="K20" s="9"/>
      <c r="L20" s="9"/>
      <c r="M20" s="9"/>
      <c r="N20" s="8">
        <v>17596388.938200001</v>
      </c>
      <c r="O20" s="8">
        <v>68113519.803599998</v>
      </c>
      <c r="P20" s="8">
        <v>66151</v>
      </c>
      <c r="Q20" s="8">
        <v>60807</v>
      </c>
      <c r="R20" s="8">
        <v>8.7884618547206603</v>
      </c>
      <c r="S20" s="8">
        <v>16.950507475321601</v>
      </c>
      <c r="T20" s="8">
        <v>16.200097357212201</v>
      </c>
      <c r="U20" s="47">
        <v>4.63213338514519</v>
      </c>
    </row>
    <row r="21" spans="1:21" ht="12" thickBot="1">
      <c r="A21" s="67"/>
      <c r="B21" s="56" t="s">
        <v>19</v>
      </c>
      <c r="C21" s="57"/>
      <c r="D21" s="8">
        <v>518339.95750000002</v>
      </c>
      <c r="E21" s="8">
        <v>415277</v>
      </c>
      <c r="F21" s="46">
        <v>124.81788240138501</v>
      </c>
      <c r="G21" s="9"/>
      <c r="H21" s="9"/>
      <c r="I21" s="8">
        <v>2655.3076000000001</v>
      </c>
      <c r="J21" s="46">
        <v>0.51227144687181503</v>
      </c>
      <c r="K21" s="9"/>
      <c r="L21" s="9"/>
      <c r="M21" s="9"/>
      <c r="N21" s="8">
        <v>7697747.5899999999</v>
      </c>
      <c r="O21" s="8">
        <v>24579148.727699999</v>
      </c>
      <c r="P21" s="8">
        <v>70196</v>
      </c>
      <c r="Q21" s="8">
        <v>63760</v>
      </c>
      <c r="R21" s="8">
        <v>10.094102885821799</v>
      </c>
      <c r="S21" s="8">
        <v>8.47304362071913</v>
      </c>
      <c r="T21" s="8">
        <v>8.4564687892095307</v>
      </c>
      <c r="U21" s="47">
        <v>0.19600180551420099</v>
      </c>
    </row>
    <row r="22" spans="1:21" ht="12" thickBot="1">
      <c r="A22" s="67"/>
      <c r="B22" s="56" t="s">
        <v>20</v>
      </c>
      <c r="C22" s="57"/>
      <c r="D22" s="8">
        <v>1370093.017</v>
      </c>
      <c r="E22" s="8">
        <v>1185170</v>
      </c>
      <c r="F22" s="46">
        <v>115.603079473831</v>
      </c>
      <c r="G22" s="9"/>
      <c r="H22" s="9"/>
      <c r="I22" s="8">
        <v>153115.86429999999</v>
      </c>
      <c r="J22" s="46">
        <v>11.1755816868016</v>
      </c>
      <c r="K22" s="9"/>
      <c r="L22" s="9"/>
      <c r="M22" s="9"/>
      <c r="N22" s="8">
        <v>24109024.479400001</v>
      </c>
      <c r="O22" s="8">
        <v>89855684.110499993</v>
      </c>
      <c r="P22" s="8">
        <v>149852</v>
      </c>
      <c r="Q22" s="8">
        <v>139508</v>
      </c>
      <c r="R22" s="8">
        <v>7.41462855176764</v>
      </c>
      <c r="S22" s="8">
        <v>10.682165202333</v>
      </c>
      <c r="T22" s="8">
        <v>10.7328862817903</v>
      </c>
      <c r="U22" s="47">
        <v>-0.47257632407210498</v>
      </c>
    </row>
    <row r="23" spans="1:21" ht="12" thickBot="1">
      <c r="A23" s="67"/>
      <c r="B23" s="56" t="s">
        <v>21</v>
      </c>
      <c r="C23" s="57"/>
      <c r="D23" s="8">
        <v>2904005.4109</v>
      </c>
      <c r="E23" s="8">
        <v>2793877</v>
      </c>
      <c r="F23" s="46">
        <v>103.94177735455099</v>
      </c>
      <c r="G23" s="9"/>
      <c r="H23" s="9"/>
      <c r="I23" s="8">
        <v>191835.23800000001</v>
      </c>
      <c r="J23" s="46">
        <v>6.6058843168803598</v>
      </c>
      <c r="K23" s="9"/>
      <c r="L23" s="9"/>
      <c r="M23" s="9"/>
      <c r="N23" s="8">
        <v>52172537.930100001</v>
      </c>
      <c r="O23" s="8">
        <v>182017829.88280001</v>
      </c>
      <c r="P23" s="8">
        <v>211535</v>
      </c>
      <c r="Q23" s="8">
        <v>192816</v>
      </c>
      <c r="R23" s="8">
        <v>9.7082192349182694</v>
      </c>
      <c r="S23" s="8">
        <v>16.072672370529698</v>
      </c>
      <c r="T23" s="8">
        <v>16.702658232200601</v>
      </c>
      <c r="U23" s="47">
        <v>-3.7717700554778202</v>
      </c>
    </row>
    <row r="24" spans="1:21" ht="12" thickBot="1">
      <c r="A24" s="67"/>
      <c r="B24" s="56" t="s">
        <v>22</v>
      </c>
      <c r="C24" s="57"/>
      <c r="D24" s="8">
        <v>364503.32169999997</v>
      </c>
      <c r="E24" s="8">
        <v>438273</v>
      </c>
      <c r="F24" s="46">
        <v>83.168098810558703</v>
      </c>
      <c r="G24" s="9"/>
      <c r="H24" s="9"/>
      <c r="I24" s="8">
        <v>56090.131200000003</v>
      </c>
      <c r="J24" s="46">
        <v>15.388098780116</v>
      </c>
      <c r="K24" s="9"/>
      <c r="L24" s="9"/>
      <c r="M24" s="9"/>
      <c r="N24" s="8">
        <v>6346922.2686000001</v>
      </c>
      <c r="O24" s="8">
        <v>20121887.426199999</v>
      </c>
      <c r="P24" s="8">
        <v>54000</v>
      </c>
      <c r="Q24" s="8">
        <v>51186</v>
      </c>
      <c r="R24" s="8">
        <v>5.4975969991794704</v>
      </c>
      <c r="S24" s="8">
        <v>7.8551124166666701</v>
      </c>
      <c r="T24" s="8">
        <v>7.8447317645449903</v>
      </c>
      <c r="U24" s="47">
        <v>0.132326412594375</v>
      </c>
    </row>
    <row r="25" spans="1:21" ht="12" thickBot="1">
      <c r="A25" s="67"/>
      <c r="B25" s="56" t="s">
        <v>23</v>
      </c>
      <c r="C25" s="57"/>
      <c r="D25" s="8">
        <v>280983.41259999998</v>
      </c>
      <c r="E25" s="8">
        <v>314717</v>
      </c>
      <c r="F25" s="46">
        <v>89.281294814071103</v>
      </c>
      <c r="G25" s="9"/>
      <c r="H25" s="9"/>
      <c r="I25" s="8">
        <v>22841.917399999998</v>
      </c>
      <c r="J25" s="46">
        <v>8.1292760980581793</v>
      </c>
      <c r="K25" s="9"/>
      <c r="L25" s="9"/>
      <c r="M25" s="9"/>
      <c r="N25" s="8">
        <v>4544928.9364999998</v>
      </c>
      <c r="O25" s="8">
        <v>15304389.470899999</v>
      </c>
      <c r="P25" s="8">
        <v>25410</v>
      </c>
      <c r="Q25" s="8">
        <v>24769</v>
      </c>
      <c r="R25" s="8">
        <v>2.5879123097420198</v>
      </c>
      <c r="S25" s="8">
        <v>12.4156095434868</v>
      </c>
      <c r="T25" s="8">
        <v>11.852375287658001</v>
      </c>
      <c r="U25" s="47">
        <v>4.75207915847351</v>
      </c>
    </row>
    <row r="26" spans="1:21" ht="12" thickBot="1">
      <c r="A26" s="67"/>
      <c r="B26" s="56" t="s">
        <v>24</v>
      </c>
      <c r="C26" s="57"/>
      <c r="D26" s="8">
        <v>644226.17960000003</v>
      </c>
      <c r="E26" s="8">
        <v>609741</v>
      </c>
      <c r="F26" s="46">
        <v>105.65570948976701</v>
      </c>
      <c r="G26" s="9"/>
      <c r="H26" s="9"/>
      <c r="I26" s="8">
        <v>118438.39139999999</v>
      </c>
      <c r="J26" s="46">
        <v>18.384597700381899</v>
      </c>
      <c r="K26" s="9"/>
      <c r="L26" s="9"/>
      <c r="M26" s="9"/>
      <c r="N26" s="8">
        <v>12433043.162799999</v>
      </c>
      <c r="O26" s="8">
        <v>41586501.034400001</v>
      </c>
      <c r="P26" s="8">
        <v>82709</v>
      </c>
      <c r="Q26" s="8">
        <v>81976</v>
      </c>
      <c r="R26" s="8">
        <v>0.89416414560359303</v>
      </c>
      <c r="S26" s="8">
        <v>8.8656916986059606</v>
      </c>
      <c r="T26" s="8">
        <v>9.0770155325949098</v>
      </c>
      <c r="U26" s="47">
        <v>-2.32812022002277</v>
      </c>
    </row>
    <row r="27" spans="1:21" ht="12" thickBot="1">
      <c r="A27" s="67"/>
      <c r="B27" s="56" t="s">
        <v>25</v>
      </c>
      <c r="C27" s="57"/>
      <c r="D27" s="8">
        <v>287012.08559999999</v>
      </c>
      <c r="E27" s="8">
        <v>284540</v>
      </c>
      <c r="F27" s="46">
        <v>100.868800731004</v>
      </c>
      <c r="G27" s="9"/>
      <c r="H27" s="9"/>
      <c r="I27" s="8">
        <v>79964.973400000003</v>
      </c>
      <c r="J27" s="46">
        <v>27.861186832196601</v>
      </c>
      <c r="K27" s="9"/>
      <c r="L27" s="9"/>
      <c r="M27" s="9"/>
      <c r="N27" s="8">
        <v>4840730.9753999999</v>
      </c>
      <c r="O27" s="8">
        <v>17228745.1701</v>
      </c>
      <c r="P27" s="8">
        <v>57685</v>
      </c>
      <c r="Q27" s="8">
        <v>51396</v>
      </c>
      <c r="R27" s="8">
        <v>12.236360806288401</v>
      </c>
      <c r="S27" s="8">
        <v>5.8003136707982996</v>
      </c>
      <c r="T27" s="8">
        <v>5.6379653260954203</v>
      </c>
      <c r="U27" s="47">
        <v>2.8795555721396999</v>
      </c>
    </row>
    <row r="28" spans="1:21" ht="12" thickBot="1">
      <c r="A28" s="67"/>
      <c r="B28" s="56" t="s">
        <v>26</v>
      </c>
      <c r="C28" s="57"/>
      <c r="D28" s="8">
        <v>999313.19070000004</v>
      </c>
      <c r="E28" s="8">
        <v>913701</v>
      </c>
      <c r="F28" s="46">
        <v>109.36982565412499</v>
      </c>
      <c r="G28" s="9"/>
      <c r="H28" s="9"/>
      <c r="I28" s="8">
        <v>44343.212500000001</v>
      </c>
      <c r="J28" s="46">
        <v>4.4373688762117096</v>
      </c>
      <c r="K28" s="9"/>
      <c r="L28" s="9"/>
      <c r="M28" s="9"/>
      <c r="N28" s="8">
        <v>17436570.895599999</v>
      </c>
      <c r="O28" s="8">
        <v>59215894.291299999</v>
      </c>
      <c r="P28" s="8">
        <v>73760</v>
      </c>
      <c r="Q28" s="8">
        <v>73087</v>
      </c>
      <c r="R28" s="8">
        <v>0.92082039213539102</v>
      </c>
      <c r="S28" s="8">
        <v>13.5663296502169</v>
      </c>
      <c r="T28" s="8">
        <v>13.4689247184862</v>
      </c>
      <c r="U28" s="47">
        <v>0.72318268730868795</v>
      </c>
    </row>
    <row r="29" spans="1:21" ht="12" thickBot="1">
      <c r="A29" s="67"/>
      <c r="B29" s="56" t="s">
        <v>27</v>
      </c>
      <c r="C29" s="57"/>
      <c r="D29" s="8">
        <v>657593.86349999998</v>
      </c>
      <c r="E29" s="8">
        <v>617717</v>
      </c>
      <c r="F29" s="46">
        <v>106.455523079339</v>
      </c>
      <c r="G29" s="9"/>
      <c r="H29" s="9"/>
      <c r="I29" s="8">
        <v>79499.863899999997</v>
      </c>
      <c r="J29" s="46">
        <v>12.089508177109099</v>
      </c>
      <c r="K29" s="9"/>
      <c r="L29" s="9"/>
      <c r="M29" s="9"/>
      <c r="N29" s="8">
        <v>11220286.352700001</v>
      </c>
      <c r="O29" s="8">
        <v>42082869.484700002</v>
      </c>
      <c r="P29" s="8">
        <v>218476</v>
      </c>
      <c r="Q29" s="8">
        <v>217338</v>
      </c>
      <c r="R29" s="8">
        <v>0.52360838877691895</v>
      </c>
      <c r="S29" s="8">
        <v>3.0137919977480401</v>
      </c>
      <c r="T29" s="8">
        <v>2.7813736139101302</v>
      </c>
      <c r="U29" s="47">
        <v>8.3562446510436796</v>
      </c>
    </row>
    <row r="30" spans="1:21" ht="12" thickBot="1">
      <c r="A30" s="67"/>
      <c r="B30" s="56" t="s">
        <v>28</v>
      </c>
      <c r="C30" s="57"/>
      <c r="D30" s="8">
        <v>1113163.4179</v>
      </c>
      <c r="E30" s="8">
        <v>1302226</v>
      </c>
      <c r="F30" s="46">
        <v>85.481584448475203</v>
      </c>
      <c r="G30" s="9"/>
      <c r="H30" s="9"/>
      <c r="I30" s="8">
        <v>147843.42329999999</v>
      </c>
      <c r="J30" s="46">
        <v>13.2813763839732</v>
      </c>
      <c r="K30" s="9"/>
      <c r="L30" s="9"/>
      <c r="M30" s="9"/>
      <c r="N30" s="8">
        <v>22488181.348200001</v>
      </c>
      <c r="O30" s="8">
        <v>90976901.784099996</v>
      </c>
      <c r="P30" s="8">
        <v>110143</v>
      </c>
      <c r="Q30" s="8">
        <v>112556</v>
      </c>
      <c r="R30" s="8">
        <v>-2.14382174206618</v>
      </c>
      <c r="S30" s="8">
        <v>11.438127187383699</v>
      </c>
      <c r="T30" s="8">
        <v>11.7205466709904</v>
      </c>
      <c r="U30" s="47">
        <v>-2.4096101618347201</v>
      </c>
    </row>
    <row r="31" spans="1:21" ht="12" thickBot="1">
      <c r="A31" s="67"/>
      <c r="B31" s="56" t="s">
        <v>29</v>
      </c>
      <c r="C31" s="57"/>
      <c r="D31" s="8">
        <v>1133909.4966</v>
      </c>
      <c r="E31" s="8">
        <v>1087216</v>
      </c>
      <c r="F31" s="46">
        <v>104.294776438169</v>
      </c>
      <c r="G31" s="9"/>
      <c r="H31" s="9"/>
      <c r="I31" s="8">
        <v>31752.340199999999</v>
      </c>
      <c r="J31" s="46">
        <v>2.8002534854155998</v>
      </c>
      <c r="K31" s="9"/>
      <c r="L31" s="9"/>
      <c r="M31" s="9"/>
      <c r="N31" s="8">
        <v>19891153.034200002</v>
      </c>
      <c r="O31" s="8">
        <v>69526085.432999998</v>
      </c>
      <c r="P31" s="8">
        <v>50221</v>
      </c>
      <c r="Q31" s="8">
        <v>47957</v>
      </c>
      <c r="R31" s="8">
        <v>4.7208958024897303</v>
      </c>
      <c r="S31" s="8">
        <v>25.006380695326701</v>
      </c>
      <c r="T31" s="8">
        <v>25.486936797547799</v>
      </c>
      <c r="U31" s="47">
        <v>-1.8854996425752599</v>
      </c>
    </row>
    <row r="32" spans="1:21" ht="12" thickBot="1">
      <c r="A32" s="67"/>
      <c r="B32" s="56" t="s">
        <v>30</v>
      </c>
      <c r="C32" s="57"/>
      <c r="D32" s="8">
        <v>153564.43040000001</v>
      </c>
      <c r="E32" s="8">
        <v>154441</v>
      </c>
      <c r="F32" s="46">
        <v>99.432424291477005</v>
      </c>
      <c r="G32" s="9"/>
      <c r="H32" s="9"/>
      <c r="I32" s="8">
        <v>37598.324699999997</v>
      </c>
      <c r="J32" s="46">
        <v>24.483745748976499</v>
      </c>
      <c r="K32" s="9"/>
      <c r="L32" s="9"/>
      <c r="M32" s="9"/>
      <c r="N32" s="8">
        <v>2717980.1453999998</v>
      </c>
      <c r="O32" s="8">
        <v>11058420.2421</v>
      </c>
      <c r="P32" s="8">
        <v>42081</v>
      </c>
      <c r="Q32" s="8">
        <v>38867</v>
      </c>
      <c r="R32" s="8">
        <v>8.26922582139089</v>
      </c>
      <c r="S32" s="8">
        <v>4.2259499203916304</v>
      </c>
      <c r="T32" s="8">
        <v>4.1806023310263196</v>
      </c>
      <c r="U32" s="47">
        <v>1.0847142534643499</v>
      </c>
    </row>
    <row r="33" spans="1:21" ht="12" thickBot="1">
      <c r="A33" s="67"/>
      <c r="B33" s="56" t="s">
        <v>31</v>
      </c>
      <c r="C33" s="57"/>
      <c r="D33" s="8">
        <v>-277.77780000000001</v>
      </c>
      <c r="E33" s="9"/>
      <c r="F33" s="9"/>
      <c r="G33" s="9"/>
      <c r="H33" s="9"/>
      <c r="I33" s="8">
        <v>-61.312600000000003</v>
      </c>
      <c r="J33" s="46">
        <v>22.072534234197299</v>
      </c>
      <c r="K33" s="9"/>
      <c r="L33" s="9"/>
      <c r="M33" s="9"/>
      <c r="N33" s="8">
        <v>2333.9607000000001</v>
      </c>
      <c r="O33" s="8">
        <v>8700.5336000000007</v>
      </c>
      <c r="P33" s="8">
        <v>22</v>
      </c>
      <c r="Q33" s="8">
        <v>26</v>
      </c>
      <c r="R33" s="8">
        <v>-15.384615384615399</v>
      </c>
      <c r="S33" s="8">
        <v>6.1454545454545499</v>
      </c>
      <c r="T33" s="8">
        <v>15.388461538461501</v>
      </c>
      <c r="U33" s="47">
        <v>-60.064529322214902</v>
      </c>
    </row>
    <row r="34" spans="1:21" ht="12" thickBot="1">
      <c r="A34" s="67"/>
      <c r="B34" s="56" t="s">
        <v>40</v>
      </c>
      <c r="C34" s="57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67"/>
      <c r="B35" s="56" t="s">
        <v>32</v>
      </c>
      <c r="C35" s="57"/>
      <c r="D35" s="8">
        <v>183151.27129999999</v>
      </c>
      <c r="E35" s="8">
        <v>178339</v>
      </c>
      <c r="F35" s="46">
        <v>102.698384144803</v>
      </c>
      <c r="G35" s="9"/>
      <c r="H35" s="9"/>
      <c r="I35" s="8">
        <v>17427.786400000001</v>
      </c>
      <c r="J35" s="46">
        <v>9.5155148398907095</v>
      </c>
      <c r="K35" s="9"/>
      <c r="L35" s="9"/>
      <c r="M35" s="9"/>
      <c r="N35" s="8">
        <v>2768417.2559000002</v>
      </c>
      <c r="O35" s="8">
        <v>6398761.3130000001</v>
      </c>
      <c r="P35" s="8">
        <v>17963</v>
      </c>
      <c r="Q35" s="8">
        <v>16762</v>
      </c>
      <c r="R35" s="8">
        <v>7.1650161078630203</v>
      </c>
      <c r="S35" s="8">
        <v>10.212238785280899</v>
      </c>
      <c r="T35" s="8">
        <v>10.105781261185999</v>
      </c>
      <c r="U35" s="47">
        <v>1.05343190539573</v>
      </c>
    </row>
    <row r="36" spans="1:21" ht="12" customHeight="1" thickBot="1">
      <c r="A36" s="67"/>
      <c r="B36" s="56" t="s">
        <v>41</v>
      </c>
      <c r="C36" s="57"/>
      <c r="D36" s="9"/>
      <c r="E36" s="8">
        <v>662266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7"/>
      <c r="B37" s="56" t="s">
        <v>42</v>
      </c>
      <c r="C37" s="57"/>
      <c r="D37" s="9"/>
      <c r="E37" s="8">
        <v>544044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7"/>
      <c r="B38" s="56" t="s">
        <v>43</v>
      </c>
      <c r="C38" s="57"/>
      <c r="D38" s="9"/>
      <c r="E38" s="8">
        <v>398065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7"/>
      <c r="B39" s="56" t="s">
        <v>33</v>
      </c>
      <c r="C39" s="57"/>
      <c r="D39" s="8">
        <v>419852.99170000001</v>
      </c>
      <c r="E39" s="8">
        <v>457675</v>
      </c>
      <c r="F39" s="46">
        <v>91.736055432348294</v>
      </c>
      <c r="G39" s="9"/>
      <c r="H39" s="9"/>
      <c r="I39" s="8">
        <v>21383.794999999998</v>
      </c>
      <c r="J39" s="46">
        <v>5.0931624694196502</v>
      </c>
      <c r="K39" s="9"/>
      <c r="L39" s="9"/>
      <c r="M39" s="9"/>
      <c r="N39" s="8">
        <v>7647964.3469000002</v>
      </c>
      <c r="O39" s="8">
        <v>24507264.779399998</v>
      </c>
      <c r="P39" s="8">
        <v>671</v>
      </c>
      <c r="Q39" s="8">
        <v>606</v>
      </c>
      <c r="R39" s="8">
        <v>10.726072607260701</v>
      </c>
      <c r="S39" s="8">
        <v>740.06259314455997</v>
      </c>
      <c r="T39" s="8">
        <v>797.08135313531398</v>
      </c>
      <c r="U39" s="47">
        <v>-7.1534429662004202</v>
      </c>
    </row>
    <row r="40" spans="1:21" ht="12" thickBot="1">
      <c r="A40" s="67"/>
      <c r="B40" s="56" t="s">
        <v>34</v>
      </c>
      <c r="C40" s="57"/>
      <c r="D40" s="8">
        <v>481574.35359999997</v>
      </c>
      <c r="E40" s="8">
        <v>737902</v>
      </c>
      <c r="F40" s="46">
        <v>65.262643765703302</v>
      </c>
      <c r="G40" s="9"/>
      <c r="H40" s="9"/>
      <c r="I40" s="8">
        <v>24755.1194</v>
      </c>
      <c r="J40" s="46">
        <v>5.14045634177642</v>
      </c>
      <c r="K40" s="9"/>
      <c r="L40" s="9"/>
      <c r="M40" s="9"/>
      <c r="N40" s="8">
        <v>9876861.3405000009</v>
      </c>
      <c r="O40" s="8">
        <v>36627399.002300002</v>
      </c>
      <c r="P40" s="8">
        <v>2720</v>
      </c>
      <c r="Q40" s="8">
        <v>2514</v>
      </c>
      <c r="R40" s="8">
        <v>8.1941129673826598</v>
      </c>
      <c r="S40" s="8">
        <v>220.02687499999999</v>
      </c>
      <c r="T40" s="8">
        <v>238.29678599840901</v>
      </c>
      <c r="U40" s="47">
        <v>-7.6668726025247</v>
      </c>
    </row>
    <row r="41" spans="1:21" ht="12" thickBot="1">
      <c r="A41" s="67"/>
      <c r="B41" s="56" t="s">
        <v>44</v>
      </c>
      <c r="C41" s="57"/>
      <c r="D41" s="9"/>
      <c r="E41" s="8">
        <v>175190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7"/>
      <c r="B42" s="56" t="s">
        <v>45</v>
      </c>
      <c r="C42" s="57"/>
      <c r="D42" s="9"/>
      <c r="E42" s="8">
        <v>68029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8"/>
      <c r="B43" s="56" t="s">
        <v>35</v>
      </c>
      <c r="C43" s="57"/>
      <c r="D43" s="10">
        <v>11691.9773</v>
      </c>
      <c r="E43" s="11"/>
      <c r="F43" s="11"/>
      <c r="G43" s="11"/>
      <c r="H43" s="11"/>
      <c r="I43" s="10">
        <v>1789.4453000000001</v>
      </c>
      <c r="J43" s="48">
        <v>15.3048988557308</v>
      </c>
      <c r="K43" s="11"/>
      <c r="L43" s="11"/>
      <c r="M43" s="11"/>
      <c r="N43" s="10">
        <v>951255.33779999998</v>
      </c>
      <c r="O43" s="10">
        <v>3263482.7837999999</v>
      </c>
      <c r="P43" s="10">
        <v>55</v>
      </c>
      <c r="Q43" s="10">
        <v>49</v>
      </c>
      <c r="R43" s="10">
        <v>12.244897959183699</v>
      </c>
      <c r="S43" s="10">
        <v>820.36363636363603</v>
      </c>
      <c r="T43" s="10">
        <v>564.72040816326501</v>
      </c>
      <c r="U43" s="49">
        <v>45.2689905491183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50"/>
    <col min="2" max="2" width="9" style="51"/>
    <col min="3" max="8" width="9" style="50"/>
    <col min="9" max="16384" width="9" style="18"/>
  </cols>
  <sheetData>
    <row r="1" spans="1:8" ht="16.5">
      <c r="A1" s="69" t="s">
        <v>53</v>
      </c>
      <c r="B1" s="70" t="s">
        <v>36</v>
      </c>
      <c r="C1" s="69" t="s">
        <v>37</v>
      </c>
      <c r="D1" s="69" t="s">
        <v>38</v>
      </c>
      <c r="E1" s="69" t="s">
        <v>39</v>
      </c>
      <c r="F1" s="69" t="s">
        <v>46</v>
      </c>
      <c r="G1" s="69" t="s">
        <v>39</v>
      </c>
      <c r="H1" s="69" t="s">
        <v>47</v>
      </c>
    </row>
    <row r="2" spans="1:8" ht="16.5">
      <c r="A2" s="71">
        <v>1</v>
      </c>
      <c r="B2" s="72">
        <v>12</v>
      </c>
      <c r="C2" s="71">
        <v>74814</v>
      </c>
      <c r="D2" s="71">
        <v>627738.94657777797</v>
      </c>
      <c r="E2" s="71">
        <v>526620.66712222202</v>
      </c>
      <c r="F2" s="71">
        <v>101118.279455556</v>
      </c>
      <c r="G2" s="71">
        <v>526620.66712222202</v>
      </c>
      <c r="H2" s="71">
        <v>0.16108332931518499</v>
      </c>
    </row>
    <row r="3" spans="1:8" ht="16.5">
      <c r="A3" s="71">
        <v>2</v>
      </c>
      <c r="B3" s="72">
        <v>13</v>
      </c>
      <c r="C3" s="71">
        <v>17439.04</v>
      </c>
      <c r="D3" s="71">
        <v>122721.642901452</v>
      </c>
      <c r="E3" s="71">
        <v>99442.957577792899</v>
      </c>
      <c r="F3" s="71">
        <v>23278.685323659302</v>
      </c>
      <c r="G3" s="71">
        <v>99442.957577792899</v>
      </c>
      <c r="H3" s="71">
        <v>0.18968687815198601</v>
      </c>
    </row>
    <row r="4" spans="1:8" ht="16.5">
      <c r="A4" s="71">
        <v>3</v>
      </c>
      <c r="B4" s="72">
        <v>14</v>
      </c>
      <c r="C4" s="71">
        <v>139559</v>
      </c>
      <c r="D4" s="71">
        <v>200353.915657265</v>
      </c>
      <c r="E4" s="71">
        <v>159438.348979487</v>
      </c>
      <c r="F4" s="71">
        <v>40915.566677777802</v>
      </c>
      <c r="G4" s="71">
        <v>159438.348979487</v>
      </c>
      <c r="H4" s="71">
        <v>0.20421645638196501</v>
      </c>
    </row>
    <row r="5" spans="1:8" ht="16.5">
      <c r="A5" s="71">
        <v>4</v>
      </c>
      <c r="B5" s="72">
        <v>15</v>
      </c>
      <c r="C5" s="71">
        <v>3991</v>
      </c>
      <c r="D5" s="71">
        <v>51256.22</v>
      </c>
      <c r="E5" s="71">
        <v>42312.955399999999</v>
      </c>
      <c r="F5" s="71">
        <v>8943.2646000000004</v>
      </c>
      <c r="G5" s="71">
        <v>42312.955399999999</v>
      </c>
      <c r="H5" s="71">
        <v>0.174481547800443</v>
      </c>
    </row>
    <row r="6" spans="1:8" ht="16.5">
      <c r="A6" s="71">
        <v>5</v>
      </c>
      <c r="B6" s="72">
        <v>16</v>
      </c>
      <c r="C6" s="71">
        <v>4052</v>
      </c>
      <c r="D6" s="71">
        <v>163859.920591453</v>
      </c>
      <c r="E6" s="71">
        <v>153939.760367521</v>
      </c>
      <c r="F6" s="71">
        <v>9920.1602239316198</v>
      </c>
      <c r="G6" s="71">
        <v>153939.760367521</v>
      </c>
      <c r="H6" s="71">
        <v>6.0540492074723097E-2</v>
      </c>
    </row>
    <row r="7" spans="1:8" ht="16.5">
      <c r="A7" s="71">
        <v>6</v>
      </c>
      <c r="B7" s="72">
        <v>17</v>
      </c>
      <c r="C7" s="71">
        <v>24673</v>
      </c>
      <c r="D7" s="71">
        <v>337911.64165128203</v>
      </c>
      <c r="E7" s="71">
        <v>275951.263049573</v>
      </c>
      <c r="F7" s="71">
        <v>61960.378601709403</v>
      </c>
      <c r="G7" s="71">
        <v>275951.263049573</v>
      </c>
      <c r="H7" s="71">
        <v>0.18336266338420901</v>
      </c>
    </row>
    <row r="8" spans="1:8" ht="16.5">
      <c r="A8" s="71">
        <v>7</v>
      </c>
      <c r="B8" s="72">
        <v>18</v>
      </c>
      <c r="C8" s="71">
        <v>51123</v>
      </c>
      <c r="D8" s="71">
        <v>190363.81310085501</v>
      </c>
      <c r="E8" s="71">
        <v>177647.79463846199</v>
      </c>
      <c r="F8" s="71">
        <v>12716.0184623932</v>
      </c>
      <c r="G8" s="71">
        <v>177647.79463846199</v>
      </c>
      <c r="H8" s="71">
        <v>6.67985067921298E-2</v>
      </c>
    </row>
    <row r="9" spans="1:8" ht="16.5">
      <c r="A9" s="71">
        <v>8</v>
      </c>
      <c r="B9" s="72">
        <v>19</v>
      </c>
      <c r="C9" s="71">
        <v>29219</v>
      </c>
      <c r="D9" s="71">
        <v>131920.30429316199</v>
      </c>
      <c r="E9" s="71">
        <v>119620.295534188</v>
      </c>
      <c r="F9" s="71">
        <v>12300.0087589744</v>
      </c>
      <c r="G9" s="71">
        <v>119620.295534188</v>
      </c>
      <c r="H9" s="71">
        <v>9.3238177586677101E-2</v>
      </c>
    </row>
    <row r="10" spans="1:8" ht="16.5">
      <c r="A10" s="71">
        <v>9</v>
      </c>
      <c r="B10" s="72">
        <v>21</v>
      </c>
      <c r="C10" s="71">
        <v>348762</v>
      </c>
      <c r="D10" s="71">
        <v>1098651.9589</v>
      </c>
      <c r="E10" s="71">
        <v>1088136.1161</v>
      </c>
      <c r="F10" s="71">
        <v>10515.8428</v>
      </c>
      <c r="G10" s="71">
        <v>1088136.1161</v>
      </c>
      <c r="H10" s="71">
        <v>9.5715869933265703E-3</v>
      </c>
    </row>
    <row r="11" spans="1:8" ht="16.5">
      <c r="A11" s="71">
        <v>10</v>
      </c>
      <c r="B11" s="72">
        <v>22</v>
      </c>
      <c r="C11" s="71">
        <v>34325</v>
      </c>
      <c r="D11" s="71">
        <v>392899.54492905998</v>
      </c>
      <c r="E11" s="71">
        <v>343823.24543931597</v>
      </c>
      <c r="F11" s="71">
        <v>49076.2994897436</v>
      </c>
      <c r="G11" s="71">
        <v>343823.24543931597</v>
      </c>
      <c r="H11" s="71">
        <v>0.124908007970853</v>
      </c>
    </row>
    <row r="12" spans="1:8" ht="16.5">
      <c r="A12" s="71">
        <v>11</v>
      </c>
      <c r="B12" s="72">
        <v>23</v>
      </c>
      <c r="C12" s="71">
        <v>354348.86499999999</v>
      </c>
      <c r="D12" s="71">
        <v>1898767.4583752099</v>
      </c>
      <c r="E12" s="71">
        <v>1724875.8663504301</v>
      </c>
      <c r="F12" s="71">
        <v>173891.59202478599</v>
      </c>
      <c r="G12" s="71">
        <v>1724875.8663504301</v>
      </c>
      <c r="H12" s="71">
        <v>9.1581299888921802E-2</v>
      </c>
    </row>
    <row r="13" spans="1:8" ht="16.5">
      <c r="A13" s="71">
        <v>12</v>
      </c>
      <c r="B13" s="72">
        <v>24</v>
      </c>
      <c r="C13" s="71">
        <v>30917</v>
      </c>
      <c r="D13" s="71">
        <v>659945.137663248</v>
      </c>
      <c r="E13" s="71">
        <v>627055.10845470103</v>
      </c>
      <c r="F13" s="71">
        <v>32890.029208546999</v>
      </c>
      <c r="G13" s="71">
        <v>627055.10845470103</v>
      </c>
      <c r="H13" s="71">
        <v>4.9837520320257102E-2</v>
      </c>
    </row>
    <row r="14" spans="1:8" ht="16.5">
      <c r="A14" s="71">
        <v>13</v>
      </c>
      <c r="B14" s="72">
        <v>25</v>
      </c>
      <c r="C14" s="71">
        <v>88667</v>
      </c>
      <c r="D14" s="71">
        <v>980737.41689999995</v>
      </c>
      <c r="E14" s="71">
        <v>926303.68729999999</v>
      </c>
      <c r="F14" s="71">
        <v>54433.729599999999</v>
      </c>
      <c r="G14" s="71">
        <v>926303.68729999999</v>
      </c>
      <c r="H14" s="71">
        <v>5.5502858014797499E-2</v>
      </c>
    </row>
    <row r="15" spans="1:8" ht="16.5">
      <c r="A15" s="71">
        <v>14</v>
      </c>
      <c r="B15" s="72">
        <v>26</v>
      </c>
      <c r="C15" s="71">
        <v>136318</v>
      </c>
      <c r="D15" s="71">
        <v>518339.79798671801</v>
      </c>
      <c r="E15" s="71">
        <v>515684.649890039</v>
      </c>
      <c r="F15" s="71">
        <v>2655.1480966795202</v>
      </c>
      <c r="G15" s="71">
        <v>515684.649890039</v>
      </c>
      <c r="H15" s="71">
        <v>5.1224083255663102E-3</v>
      </c>
    </row>
    <row r="16" spans="1:8" ht="16.5">
      <c r="A16" s="71">
        <v>15</v>
      </c>
      <c r="B16" s="72">
        <v>27</v>
      </c>
      <c r="C16" s="71">
        <v>250957.67</v>
      </c>
      <c r="D16" s="71">
        <v>1370093.4221017701</v>
      </c>
      <c r="E16" s="71">
        <v>1216977.1501114999</v>
      </c>
      <c r="F16" s="71">
        <v>153116.271990265</v>
      </c>
      <c r="G16" s="71">
        <v>1216977.1501114999</v>
      </c>
      <c r="H16" s="71">
        <v>0.111756081388508</v>
      </c>
    </row>
    <row r="17" spans="1:8" ht="16.5">
      <c r="A17" s="71">
        <v>16</v>
      </c>
      <c r="B17" s="72">
        <v>29</v>
      </c>
      <c r="C17" s="71">
        <v>256564</v>
      </c>
      <c r="D17" s="71">
        <v>2904007.0222931602</v>
      </c>
      <c r="E17" s="71">
        <v>2712170.2083136798</v>
      </c>
      <c r="F17" s="71">
        <v>191836.81397948699</v>
      </c>
      <c r="G17" s="71">
        <v>2712170.2083136798</v>
      </c>
      <c r="H17" s="71">
        <v>6.6059349205017506E-2</v>
      </c>
    </row>
    <row r="18" spans="1:8" ht="16.5">
      <c r="A18" s="71">
        <v>17</v>
      </c>
      <c r="B18" s="72">
        <v>31</v>
      </c>
      <c r="C18" s="71">
        <v>63523.008000000002</v>
      </c>
      <c r="D18" s="71">
        <v>364503.334455412</v>
      </c>
      <c r="E18" s="71">
        <v>308413.17604887002</v>
      </c>
      <c r="F18" s="71">
        <v>56090.158406542199</v>
      </c>
      <c r="G18" s="71">
        <v>308413.17604887002</v>
      </c>
      <c r="H18" s="71">
        <v>0.15388105705629301</v>
      </c>
    </row>
    <row r="19" spans="1:8" ht="16.5">
      <c r="A19" s="71">
        <v>18</v>
      </c>
      <c r="B19" s="72">
        <v>32</v>
      </c>
      <c r="C19" s="71">
        <v>18853.356</v>
      </c>
      <c r="D19" s="71">
        <v>280983.40784082899</v>
      </c>
      <c r="E19" s="71">
        <v>258141.478403933</v>
      </c>
      <c r="F19" s="71">
        <v>22841.929436896298</v>
      </c>
      <c r="G19" s="71">
        <v>258141.478403933</v>
      </c>
      <c r="H19" s="71">
        <v>8.1292805195941495E-2</v>
      </c>
    </row>
    <row r="20" spans="1:8" ht="16.5">
      <c r="A20" s="71">
        <v>19</v>
      </c>
      <c r="B20" s="72">
        <v>33</v>
      </c>
      <c r="C20" s="71">
        <v>70128.906000000003</v>
      </c>
      <c r="D20" s="71">
        <v>644226.17212657898</v>
      </c>
      <c r="E20" s="71">
        <v>525787.91693653294</v>
      </c>
      <c r="F20" s="71">
        <v>118438.25519004599</v>
      </c>
      <c r="G20" s="71">
        <v>525787.91693653294</v>
      </c>
      <c r="H20" s="71">
        <v>0.18384576770465999</v>
      </c>
    </row>
    <row r="21" spans="1:8" ht="16.5">
      <c r="A21" s="71">
        <v>20</v>
      </c>
      <c r="B21" s="72">
        <v>34</v>
      </c>
      <c r="C21" s="71">
        <v>57734.561999999998</v>
      </c>
      <c r="D21" s="71">
        <v>287012.01158214197</v>
      </c>
      <c r="E21" s="71">
        <v>207047.11087495799</v>
      </c>
      <c r="F21" s="71">
        <v>79964.900707183697</v>
      </c>
      <c r="G21" s="71">
        <v>207047.11087495799</v>
      </c>
      <c r="H21" s="71">
        <v>0.27861168689902699</v>
      </c>
    </row>
    <row r="22" spans="1:8" ht="16.5">
      <c r="A22" s="71">
        <v>21</v>
      </c>
      <c r="B22" s="72">
        <v>35</v>
      </c>
      <c r="C22" s="71">
        <v>43260.023000000001</v>
      </c>
      <c r="D22" s="71">
        <v>999313.190251327</v>
      </c>
      <c r="E22" s="71">
        <v>954969.95678276697</v>
      </c>
      <c r="F22" s="71">
        <v>44343.233468560597</v>
      </c>
      <c r="G22" s="71">
        <v>954969.95678276697</v>
      </c>
      <c r="H22" s="71">
        <v>4.4373709765012002E-2</v>
      </c>
    </row>
    <row r="23" spans="1:8" ht="16.5">
      <c r="A23" s="71">
        <v>22</v>
      </c>
      <c r="B23" s="72">
        <v>36</v>
      </c>
      <c r="C23" s="71">
        <v>678589.75399999996</v>
      </c>
      <c r="D23" s="71">
        <v>657593.86441592895</v>
      </c>
      <c r="E23" s="71">
        <v>578094.01698333002</v>
      </c>
      <c r="F23" s="71">
        <v>79499.847432598806</v>
      </c>
      <c r="G23" s="71">
        <v>578094.01698333002</v>
      </c>
      <c r="H23" s="71">
        <v>0.1208950565608</v>
      </c>
    </row>
    <row r="24" spans="1:8" ht="16.5">
      <c r="A24" s="71">
        <v>23</v>
      </c>
      <c r="B24" s="72">
        <v>37</v>
      </c>
      <c r="C24" s="71">
        <v>147421.46599999999</v>
      </c>
      <c r="D24" s="71">
        <v>1113163.43210708</v>
      </c>
      <c r="E24" s="71">
        <v>965319.97594249703</v>
      </c>
      <c r="F24" s="71">
        <v>147843.45616458301</v>
      </c>
      <c r="G24" s="71">
        <v>965319.97594249703</v>
      </c>
      <c r="H24" s="71">
        <v>0.132813791668249</v>
      </c>
    </row>
    <row r="25" spans="1:8" ht="16.5">
      <c r="A25" s="71">
        <v>24</v>
      </c>
      <c r="B25" s="72">
        <v>38</v>
      </c>
      <c r="C25" s="71">
        <v>247417.35399999999</v>
      </c>
      <c r="D25" s="71">
        <v>1133909.53214196</v>
      </c>
      <c r="E25" s="71">
        <v>1102156.9447663701</v>
      </c>
      <c r="F25" s="71">
        <v>31752.587375584299</v>
      </c>
      <c r="G25" s="71">
        <v>1102156.9447663701</v>
      </c>
      <c r="H25" s="71">
        <v>2.80027519617051E-2</v>
      </c>
    </row>
    <row r="26" spans="1:8" ht="16.5">
      <c r="A26" s="71">
        <v>25</v>
      </c>
      <c r="B26" s="72">
        <v>39</v>
      </c>
      <c r="C26" s="71">
        <v>98823.225000000006</v>
      </c>
      <c r="D26" s="71">
        <v>153564.33598637799</v>
      </c>
      <c r="E26" s="71">
        <v>115966.12324827899</v>
      </c>
      <c r="F26" s="71">
        <v>37598.212738098598</v>
      </c>
      <c r="G26" s="71">
        <v>115966.12324827899</v>
      </c>
      <c r="H26" s="71">
        <v>0.24483687893153699</v>
      </c>
    </row>
    <row r="27" spans="1:8" ht="16.5">
      <c r="A27" s="71">
        <v>26</v>
      </c>
      <c r="B27" s="72">
        <v>40</v>
      </c>
      <c r="C27" s="71">
        <v>-98</v>
      </c>
      <c r="D27" s="71">
        <v>-277.77780000000001</v>
      </c>
      <c r="E27" s="71">
        <v>-216.46520000000001</v>
      </c>
      <c r="F27" s="71">
        <v>-61.312600000000003</v>
      </c>
      <c r="G27" s="71">
        <v>-216.46520000000001</v>
      </c>
      <c r="H27" s="71">
        <v>0.220725342341973</v>
      </c>
    </row>
    <row r="28" spans="1:8" ht="16.5">
      <c r="A28" s="71">
        <v>27</v>
      </c>
      <c r="B28" s="72">
        <v>42</v>
      </c>
      <c r="C28" s="71">
        <v>12034.136</v>
      </c>
      <c r="D28" s="71">
        <v>183151.2702</v>
      </c>
      <c r="E28" s="71">
        <v>165723.4981</v>
      </c>
      <c r="F28" s="71">
        <v>17427.772099999998</v>
      </c>
      <c r="G28" s="71">
        <v>165723.4981</v>
      </c>
      <c r="H28" s="71">
        <v>9.5155070892868995E-2</v>
      </c>
    </row>
    <row r="29" spans="1:8" ht="16.5">
      <c r="A29" s="71">
        <v>28</v>
      </c>
      <c r="B29" s="72">
        <v>75</v>
      </c>
      <c r="C29" s="71">
        <v>677</v>
      </c>
      <c r="D29" s="71">
        <v>419852.99145299097</v>
      </c>
      <c r="E29" s="71">
        <v>398469.19401709398</v>
      </c>
      <c r="F29" s="71">
        <v>21383.797435897399</v>
      </c>
      <c r="G29" s="71">
        <v>398469.19401709398</v>
      </c>
      <c r="H29" s="71">
        <v>5.0931630525947201E-2</v>
      </c>
    </row>
    <row r="30" spans="1:8" ht="16.5">
      <c r="A30" s="71">
        <v>29</v>
      </c>
      <c r="B30" s="72">
        <v>76</v>
      </c>
      <c r="C30" s="71">
        <v>2669</v>
      </c>
      <c r="D30" s="71">
        <v>481574.34748632502</v>
      </c>
      <c r="E30" s="71">
        <v>456819.23468290601</v>
      </c>
      <c r="F30" s="71">
        <v>24755.1128034188</v>
      </c>
      <c r="G30" s="71">
        <v>456819.23468290601</v>
      </c>
      <c r="H30" s="71">
        <v>5.1404550372404899E-2</v>
      </c>
    </row>
    <row r="31" spans="1:8" ht="16.5">
      <c r="A31" s="71">
        <v>30</v>
      </c>
      <c r="B31" s="72">
        <v>99</v>
      </c>
      <c r="C31" s="71">
        <v>54</v>
      </c>
      <c r="D31" s="71">
        <v>11691.9770819151</v>
      </c>
      <c r="E31" s="71">
        <v>9902.5318054610107</v>
      </c>
      <c r="F31" s="71">
        <v>1789.44527645413</v>
      </c>
      <c r="G31" s="71">
        <v>9902.5318054610107</v>
      </c>
      <c r="H31" s="71">
        <v>0.15304898939820799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2013-07-21T23:31:33Z</dcterms:modified>
</cp:coreProperties>
</file>